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chartsheets/sheet2.xml" ContentType="application/vnd.openxmlformats-officedocument.spreadsheetml.chartsheet+xml"/>
  <Override PartName="/xl/worksheets/sheet2.xml" ContentType="application/vnd.openxmlformats-officedocument.spreadsheetml.worksheet+xml"/>
  <Override PartName="/xl/chartsheets/sheet3.xml" ContentType="application/vnd.openxmlformats-officedocument.spreadsheetml.chartsheet+xml"/>
  <Override PartName="/xl/worksheets/sheet3.xml" ContentType="application/vnd.openxmlformats-officedocument.spreadsheetml.worksheet+xml"/>
  <Override PartName="/xl/chartsheets/sheet4.xml" ContentType="application/vnd.openxmlformats-officedocument.spreadsheetml.chartsheet+xml"/>
  <Override PartName="/xl/worksheets/sheet4.xml" ContentType="application/vnd.openxmlformats-officedocument.spreadsheetml.worksheet+xml"/>
  <Override PartName="/xl/chartsheets/sheet5.xml" ContentType="application/vnd.openxmlformats-officedocument.spreadsheetml.chart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4.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5.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6.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defaultThemeVersion="124226"/>
  <xr:revisionPtr revIDLastSave="0" documentId="13_ncr:1_{B79126E7-78EF-4B8A-8F95-62F61FEE266C}" xr6:coauthVersionLast="47" xr6:coauthVersionMax="47" xr10:uidLastSave="{00000000-0000-0000-0000-000000000000}"/>
  <bookViews>
    <workbookView xWindow="28680" yWindow="-120" windowWidth="19440" windowHeight="15150" activeTab="8" xr2:uid="{00000000-000D-0000-FFFF-FFFF00000000}"/>
  </bookViews>
  <sheets>
    <sheet name="Chart 1" sheetId="17" r:id="rId1"/>
    <sheet name="Data 1" sheetId="13" r:id="rId2"/>
    <sheet name="Chart 2" sheetId="18" r:id="rId3"/>
    <sheet name="d. Chart 2" sheetId="7" r:id="rId4"/>
    <sheet name="Chart3" sheetId="23" r:id="rId5"/>
    <sheet name="Data3" sheetId="1" r:id="rId6"/>
    <sheet name="Chart4" sheetId="19" r:id="rId7"/>
    <sheet name="Data4" sheetId="3" r:id="rId8"/>
    <sheet name="Chart5" sheetId="22" r:id="rId9"/>
    <sheet name="Data5" sheetId="2" r:id="rId10"/>
    <sheet name="old Chart" sheetId="6" state="hidden" r:id="rId11"/>
    <sheet name="ACS Flows" sheetId="10" state="hidden" r:id="rId12"/>
    <sheet name="Net Migration" sheetId="11" state="hidden" r:id="rId13"/>
    <sheet name="Tax Returns Flows" sheetId="12" state="hidden" r:id="rId14"/>
    <sheet name="TX Employment" sheetId="14" state="hidden" r:id="rId15"/>
    <sheet name="TX Flows (ACS)" sheetId="16" state="hidden" r:id="rId16"/>
    <sheet name="TX Flows (Census)" sheetId="21" state="hidden" r:id="rId17"/>
  </sheets>
  <definedNames>
    <definedName name="_DLX1.USE">'TX Employment'!$B$1:$D$5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 i="21" l="1"/>
  <c r="B8" i="21"/>
  <c r="C7" i="21"/>
  <c r="B7" i="21"/>
  <c r="H16" i="16"/>
  <c r="H17" i="16"/>
  <c r="H23" i="16"/>
  <c r="H22" i="16"/>
  <c r="I2" i="2" l="1"/>
  <c r="J2" i="2"/>
  <c r="K2" i="2"/>
  <c r="I3" i="2"/>
  <c r="J3" i="2"/>
  <c r="K3" i="2"/>
  <c r="I4" i="2"/>
  <c r="J4" i="2"/>
  <c r="K4" i="2"/>
  <c r="I5" i="2"/>
  <c r="J5" i="2"/>
  <c r="K5" i="2"/>
  <c r="H3" i="2"/>
  <c r="H4" i="2"/>
  <c r="H5" i="2"/>
  <c r="H2" i="2"/>
  <c r="H26" i="7" l="1"/>
  <c r="H27" i="7" s="1"/>
  <c r="H28" i="7" s="1"/>
  <c r="H29" i="7" s="1"/>
  <c r="H30" i="7" s="1"/>
  <c r="H31" i="7" s="1"/>
  <c r="H32" i="7" s="1"/>
  <c r="L27" i="3"/>
  <c r="L28" i="3" s="1"/>
  <c r="L29" i="3" s="1"/>
  <c r="L30" i="3" s="1"/>
  <c r="L31" i="3" s="1"/>
  <c r="L32" i="3" s="1"/>
  <c r="L33" i="3" s="1"/>
  <c r="F34" i="13"/>
  <c r="F35" i="13"/>
  <c r="F36" i="13"/>
  <c r="F37" i="13" s="1"/>
  <c r="F38" i="13" s="1"/>
  <c r="F39" i="13" s="1"/>
  <c r="F33" i="13"/>
  <c r="H9" i="14" l="1"/>
  <c r="G9" i="14"/>
  <c r="F7" i="14"/>
  <c r="F8" i="14"/>
  <c r="F9" i="14"/>
  <c r="F10" i="14"/>
  <c r="F11" i="14"/>
  <c r="F12" i="14"/>
  <c r="F13" i="14"/>
  <c r="F14" i="14"/>
  <c r="F15" i="14"/>
  <c r="F16" i="14"/>
  <c r="F17" i="14"/>
  <c r="F18" i="14"/>
  <c r="F19" i="14"/>
  <c r="F20" i="14"/>
  <c r="F21" i="14"/>
  <c r="F22" i="14"/>
  <c r="F23" i="14"/>
  <c r="F24" i="14"/>
  <c r="F25" i="14"/>
  <c r="F26" i="14"/>
  <c r="F27" i="14"/>
  <c r="F28" i="14"/>
  <c r="F29" i="14"/>
  <c r="F30" i="14"/>
  <c r="F31" i="14"/>
  <c r="F32" i="14"/>
  <c r="F33" i="14"/>
  <c r="F34" i="14"/>
  <c r="F35" i="14"/>
  <c r="F36" i="14"/>
  <c r="F37" i="14"/>
  <c r="F38" i="14"/>
  <c r="F39" i="14"/>
  <c r="F40" i="14"/>
  <c r="F41" i="14"/>
  <c r="F42" i="14"/>
  <c r="F43" i="14"/>
  <c r="F44" i="14"/>
  <c r="F45" i="14"/>
  <c r="F46" i="14"/>
  <c r="F47" i="14"/>
  <c r="F48" i="14"/>
  <c r="F49" i="14"/>
  <c r="F50" i="14"/>
  <c r="F51" i="14"/>
  <c r="F52" i="14"/>
  <c r="F53" i="14"/>
  <c r="F54" i="14"/>
  <c r="F55" i="14"/>
  <c r="F56" i="14"/>
  <c r="F57" i="14"/>
  <c r="F58" i="14"/>
  <c r="F59" i="14"/>
  <c r="F60" i="14"/>
  <c r="F61" i="14"/>
  <c r="F62" i="14"/>
  <c r="F63" i="14"/>
  <c r="F64" i="14"/>
  <c r="F65" i="14"/>
  <c r="F66" i="14"/>
  <c r="F67" i="14"/>
  <c r="F68" i="14"/>
  <c r="F69" i="14"/>
  <c r="F70" i="14"/>
  <c r="F71" i="14"/>
  <c r="F72" i="14"/>
  <c r="F73" i="14"/>
  <c r="F74" i="14"/>
  <c r="F75" i="14"/>
  <c r="F76" i="14"/>
  <c r="F77" i="14"/>
  <c r="F78" i="14"/>
  <c r="F79" i="14"/>
  <c r="F80" i="14"/>
  <c r="F81" i="14"/>
  <c r="F82" i="14"/>
  <c r="F83" i="14"/>
  <c r="F84" i="14"/>
  <c r="F85" i="14"/>
  <c r="F86" i="14"/>
  <c r="F87" i="14"/>
  <c r="F88" i="14"/>
  <c r="F89" i="14"/>
  <c r="F90" i="14"/>
  <c r="F91" i="14"/>
  <c r="F92" i="14"/>
  <c r="F93" i="14"/>
  <c r="F94" i="14"/>
  <c r="F95" i="14"/>
  <c r="F96" i="14"/>
  <c r="F97" i="14"/>
  <c r="F98" i="14"/>
  <c r="F99" i="14"/>
  <c r="F100" i="14"/>
  <c r="F101" i="14"/>
  <c r="F102" i="14"/>
  <c r="F103" i="14"/>
  <c r="F104" i="14"/>
  <c r="F105" i="14"/>
  <c r="F106" i="14"/>
  <c r="F107" i="14"/>
  <c r="F108" i="14"/>
  <c r="F109" i="14"/>
  <c r="F110" i="14"/>
  <c r="F111" i="14"/>
  <c r="F112" i="14"/>
  <c r="F113" i="14"/>
  <c r="F114" i="14"/>
  <c r="F115" i="14"/>
  <c r="F116" i="14"/>
  <c r="F117" i="14"/>
  <c r="F118" i="14"/>
  <c r="F119" i="14"/>
  <c r="F120" i="14"/>
  <c r="F121" i="14"/>
  <c r="F122" i="14"/>
  <c r="F123" i="14"/>
  <c r="F124" i="14"/>
  <c r="F125" i="14"/>
  <c r="F126" i="14"/>
  <c r="F127" i="14"/>
  <c r="F128" i="14"/>
  <c r="F129" i="14"/>
  <c r="F130" i="14"/>
  <c r="F131" i="14"/>
  <c r="F132" i="14"/>
  <c r="F133" i="14"/>
  <c r="F134" i="14"/>
  <c r="F135" i="14"/>
  <c r="F136" i="14"/>
  <c r="F137" i="14"/>
  <c r="F138" i="14"/>
  <c r="F139" i="14"/>
  <c r="F140" i="14"/>
  <c r="F141" i="14"/>
  <c r="F142" i="14"/>
  <c r="F143" i="14"/>
  <c r="F144" i="14"/>
  <c r="F145" i="14"/>
  <c r="F146" i="14"/>
  <c r="F147" i="14"/>
  <c r="F148" i="14"/>
  <c r="F149" i="14"/>
  <c r="F150" i="14"/>
  <c r="F151" i="14"/>
  <c r="F152" i="14"/>
  <c r="F153" i="14"/>
  <c r="F154" i="14"/>
  <c r="F155" i="14"/>
  <c r="F156" i="14"/>
  <c r="F157" i="14"/>
  <c r="F158" i="14"/>
  <c r="F159" i="14"/>
  <c r="F160" i="14"/>
  <c r="F161" i="14"/>
  <c r="F162" i="14"/>
  <c r="F163" i="14"/>
  <c r="F164" i="14"/>
  <c r="F165" i="14"/>
  <c r="F166" i="14"/>
  <c r="F167" i="14"/>
  <c r="F168" i="14"/>
  <c r="F169" i="14"/>
  <c r="F170" i="14"/>
  <c r="F171" i="14"/>
  <c r="F172" i="14"/>
  <c r="F173" i="14"/>
  <c r="F174" i="14"/>
  <c r="F175" i="14"/>
  <c r="F176" i="14"/>
  <c r="F177" i="14"/>
  <c r="F178" i="14"/>
  <c r="F179" i="14"/>
  <c r="F180" i="14"/>
  <c r="F181" i="14"/>
  <c r="F182" i="14"/>
  <c r="F183" i="14"/>
  <c r="F184" i="14"/>
  <c r="F185" i="14"/>
  <c r="F186" i="14"/>
  <c r="F187" i="14"/>
  <c r="F188" i="14"/>
  <c r="F189" i="14"/>
  <c r="F190" i="14"/>
  <c r="F191" i="14"/>
  <c r="F192" i="14"/>
  <c r="F193" i="14"/>
  <c r="F194" i="14"/>
  <c r="F195" i="14"/>
  <c r="F196" i="14"/>
  <c r="F197" i="14"/>
  <c r="F198" i="14"/>
  <c r="F199" i="14"/>
  <c r="F200" i="14"/>
  <c r="F201" i="14"/>
  <c r="F202" i="14"/>
  <c r="F203" i="14"/>
  <c r="F204" i="14"/>
  <c r="F205" i="14"/>
  <c r="F206" i="14"/>
  <c r="F207" i="14"/>
  <c r="F208" i="14"/>
  <c r="F209" i="14"/>
  <c r="F210" i="14"/>
  <c r="F211" i="14"/>
  <c r="F212" i="14"/>
  <c r="F213" i="14"/>
  <c r="F214" i="14"/>
  <c r="F215" i="14"/>
  <c r="F216" i="14"/>
  <c r="F217" i="14"/>
  <c r="F218" i="14"/>
  <c r="F219" i="14"/>
  <c r="F220" i="14"/>
  <c r="F221" i="14"/>
  <c r="F222" i="14"/>
  <c r="F223" i="14"/>
  <c r="F224" i="14"/>
  <c r="F225" i="14"/>
  <c r="F226" i="14"/>
  <c r="F227" i="14"/>
  <c r="F228" i="14"/>
  <c r="F229" i="14"/>
  <c r="F230" i="14"/>
  <c r="F231" i="14"/>
  <c r="F232" i="14"/>
  <c r="F233" i="14"/>
  <c r="F234" i="14"/>
  <c r="F235" i="14"/>
  <c r="F236" i="14"/>
  <c r="F237" i="14"/>
  <c r="F238" i="14"/>
  <c r="F239" i="14"/>
  <c r="F240" i="14"/>
  <c r="F241" i="14"/>
  <c r="F242" i="14"/>
  <c r="F243" i="14"/>
  <c r="F244" i="14"/>
  <c r="F245" i="14"/>
  <c r="F6" i="14"/>
  <c r="E6" i="14"/>
  <c r="E7" i="14"/>
  <c r="E8" i="14"/>
  <c r="E9" i="14"/>
  <c r="E10" i="14"/>
  <c r="E11" i="14"/>
  <c r="E12" i="14"/>
  <c r="E13" i="14"/>
  <c r="E14" i="14"/>
  <c r="E15" i="14"/>
  <c r="E16" i="14"/>
  <c r="E17" i="14"/>
  <c r="E18" i="14"/>
  <c r="E19" i="14"/>
  <c r="E20" i="14"/>
  <c r="E21" i="14"/>
  <c r="E22" i="14"/>
  <c r="E23" i="14"/>
  <c r="E24" i="14"/>
  <c r="E25" i="14"/>
  <c r="E26" i="14"/>
  <c r="E27" i="14"/>
  <c r="E28" i="14"/>
  <c r="E29" i="14"/>
  <c r="E30" i="14"/>
  <c r="E31" i="14"/>
  <c r="E32" i="14"/>
  <c r="E33" i="14"/>
  <c r="E34" i="14"/>
  <c r="E35" i="14"/>
  <c r="E36" i="14"/>
  <c r="E37" i="14"/>
  <c r="E38" i="14"/>
  <c r="E39" i="14"/>
  <c r="E40" i="14"/>
  <c r="E41" i="14"/>
  <c r="E42" i="14"/>
  <c r="E43" i="14"/>
  <c r="E44" i="14"/>
  <c r="E45" i="14"/>
  <c r="E46" i="14"/>
  <c r="E47" i="14"/>
  <c r="E48" i="14"/>
  <c r="E49" i="14"/>
  <c r="E50" i="14"/>
  <c r="E51" i="14"/>
  <c r="E52" i="14"/>
  <c r="E53" i="14"/>
  <c r="E54" i="14"/>
  <c r="E55" i="14"/>
  <c r="E56" i="14"/>
  <c r="E57" i="14"/>
  <c r="E58" i="14"/>
  <c r="E59" i="14"/>
  <c r="E60" i="14"/>
  <c r="E61" i="14"/>
  <c r="E62" i="14"/>
  <c r="E63" i="14"/>
  <c r="E64" i="14"/>
  <c r="E65" i="14"/>
  <c r="E66" i="14"/>
  <c r="E67" i="14"/>
  <c r="E68" i="14"/>
  <c r="E69" i="14"/>
  <c r="E70" i="14"/>
  <c r="E71" i="14"/>
  <c r="E72" i="14"/>
  <c r="E73" i="14"/>
  <c r="E74" i="14"/>
  <c r="E75" i="14"/>
  <c r="E76" i="14"/>
  <c r="E77" i="14"/>
  <c r="E78" i="14"/>
  <c r="E79" i="14"/>
  <c r="E80" i="14"/>
  <c r="E81" i="14"/>
  <c r="E82" i="14"/>
  <c r="E83" i="14"/>
  <c r="E84" i="14"/>
  <c r="E85" i="14"/>
  <c r="E86" i="14"/>
  <c r="E87" i="14"/>
  <c r="E88" i="14"/>
  <c r="E89" i="14"/>
  <c r="E90" i="14"/>
  <c r="E91" i="14"/>
  <c r="E92" i="14"/>
  <c r="E93" i="14"/>
  <c r="E94" i="14"/>
  <c r="E95" i="14"/>
  <c r="E96" i="14"/>
  <c r="E97" i="14"/>
  <c r="E98" i="14"/>
  <c r="E99" i="14"/>
  <c r="E100" i="14"/>
  <c r="E101" i="14"/>
  <c r="E102" i="14"/>
  <c r="E103" i="14"/>
  <c r="E104" i="14"/>
  <c r="E105" i="14"/>
  <c r="E106" i="14"/>
  <c r="E107" i="14"/>
  <c r="E108" i="14"/>
  <c r="E109" i="14"/>
  <c r="E110" i="14"/>
  <c r="E111" i="14"/>
  <c r="E112" i="14"/>
  <c r="E113" i="14"/>
  <c r="E114" i="14"/>
  <c r="E115" i="14"/>
  <c r="E116" i="14"/>
  <c r="E117" i="14"/>
  <c r="E118" i="14"/>
  <c r="E119" i="14"/>
  <c r="E120" i="14"/>
  <c r="E121" i="14"/>
  <c r="E122" i="14"/>
  <c r="E123" i="14"/>
  <c r="E124" i="14"/>
  <c r="E125" i="14"/>
  <c r="E126" i="14"/>
  <c r="E127" i="14"/>
  <c r="E128" i="14"/>
  <c r="E129" i="14"/>
  <c r="E130" i="14"/>
  <c r="E131" i="14"/>
  <c r="E132" i="14"/>
  <c r="E133" i="14"/>
  <c r="E134" i="14"/>
  <c r="E135" i="14"/>
  <c r="E136" i="14"/>
  <c r="E137" i="14"/>
  <c r="E138" i="14"/>
  <c r="E139" i="14"/>
  <c r="E140" i="14"/>
  <c r="E141" i="14"/>
  <c r="E142" i="14"/>
  <c r="E143" i="14"/>
  <c r="E144" i="14"/>
  <c r="E145" i="14"/>
  <c r="E146" i="14"/>
  <c r="E147" i="14"/>
  <c r="E148" i="14"/>
  <c r="E149" i="14"/>
  <c r="E150" i="14"/>
  <c r="E151" i="14"/>
  <c r="E152" i="14"/>
  <c r="E153" i="14"/>
  <c r="E154" i="14"/>
  <c r="E155" i="14"/>
  <c r="E156" i="14"/>
  <c r="E157" i="14"/>
  <c r="E158" i="14"/>
  <c r="E159" i="14"/>
  <c r="E160" i="14"/>
  <c r="E161" i="14"/>
  <c r="E162" i="14"/>
  <c r="E163" i="14"/>
  <c r="E164" i="14"/>
  <c r="E165" i="14"/>
  <c r="E166" i="14"/>
  <c r="E167" i="14"/>
  <c r="E168" i="14"/>
  <c r="E169" i="14"/>
  <c r="E170" i="14"/>
  <c r="E171" i="14"/>
  <c r="E172" i="14"/>
  <c r="E173" i="14"/>
  <c r="E174" i="14"/>
  <c r="E175" i="14"/>
  <c r="E176" i="14"/>
  <c r="E177" i="14"/>
  <c r="E178" i="14"/>
  <c r="E179" i="14"/>
  <c r="E180" i="14"/>
  <c r="E181" i="14"/>
  <c r="E182" i="14"/>
  <c r="E183" i="14"/>
  <c r="E184" i="14"/>
  <c r="E185" i="14"/>
  <c r="E186" i="14"/>
  <c r="E187" i="14"/>
  <c r="E188" i="14"/>
  <c r="E189" i="14"/>
  <c r="E190" i="14"/>
  <c r="E191" i="14"/>
  <c r="E192" i="14"/>
  <c r="E193" i="14"/>
  <c r="E194" i="14"/>
  <c r="E195" i="14"/>
  <c r="E196" i="14"/>
  <c r="E197" i="14"/>
  <c r="E198" i="14"/>
  <c r="E199" i="14"/>
  <c r="E200" i="14"/>
  <c r="E201" i="14"/>
  <c r="E202" i="14"/>
  <c r="E203" i="14"/>
  <c r="E204" i="14"/>
  <c r="E205" i="14"/>
  <c r="E206" i="14"/>
  <c r="E207" i="14"/>
  <c r="E208" i="14"/>
  <c r="E209" i="14"/>
  <c r="E210" i="14"/>
  <c r="E211" i="14"/>
  <c r="E212" i="14"/>
  <c r="E213" i="14"/>
  <c r="E214" i="14"/>
  <c r="E215" i="14"/>
  <c r="E216" i="14"/>
  <c r="E217" i="14"/>
  <c r="E218" i="14"/>
  <c r="E219" i="14"/>
  <c r="E220" i="14"/>
  <c r="E221" i="14"/>
  <c r="E222" i="14"/>
  <c r="E223" i="14"/>
  <c r="E224" i="14"/>
  <c r="E225" i="14"/>
  <c r="E226" i="14"/>
  <c r="E227" i="14"/>
  <c r="E228" i="14"/>
  <c r="E229" i="14"/>
  <c r="E230" i="14"/>
  <c r="E231" i="14"/>
  <c r="E232" i="14"/>
  <c r="E233" i="14"/>
  <c r="E234" i="14"/>
  <c r="E235" i="14"/>
  <c r="E236" i="14"/>
  <c r="E237" i="14"/>
  <c r="E238" i="14"/>
  <c r="E239" i="14"/>
  <c r="E240" i="14"/>
  <c r="E241" i="14"/>
  <c r="E242" i="14"/>
  <c r="E243" i="14"/>
  <c r="E244" i="14"/>
  <c r="E245" i="14"/>
  <c r="H7" i="14"/>
  <c r="H6" i="14"/>
  <c r="G6" i="14"/>
  <c r="B27" i="12"/>
  <c r="B28" i="12"/>
  <c r="B29" i="12"/>
  <c r="B30" i="12"/>
  <c r="B31" i="12"/>
  <c r="B26" i="12"/>
  <c r="B23" i="12"/>
  <c r="C23" i="12"/>
  <c r="B19" i="12"/>
  <c r="C19" i="12"/>
  <c r="B20" i="12"/>
  <c r="C20" i="12"/>
  <c r="B21" i="12"/>
  <c r="C21" i="12"/>
  <c r="B22" i="12"/>
  <c r="C22" i="12"/>
  <c r="C18" i="12"/>
  <c r="B18" i="12"/>
  <c r="C52" i="11"/>
  <c r="C53" i="11"/>
  <c r="C54" i="11"/>
  <c r="C55" i="11"/>
  <c r="C56" i="11"/>
  <c r="C51" i="11"/>
  <c r="B52" i="11"/>
  <c r="B53" i="11"/>
  <c r="B54" i="11"/>
  <c r="B55" i="11"/>
  <c r="B56" i="11"/>
  <c r="B51" i="11"/>
  <c r="C28" i="11"/>
  <c r="C27" i="11"/>
  <c r="C26" i="11"/>
  <c r="C25" i="11"/>
  <c r="C24" i="11"/>
  <c r="D13" i="11" s="1"/>
  <c r="C23" i="11"/>
  <c r="D12" i="11" s="1"/>
  <c r="D17" i="11"/>
  <c r="C17" i="11"/>
  <c r="D16" i="11"/>
  <c r="C16" i="11"/>
  <c r="D15" i="11"/>
  <c r="C15" i="11"/>
  <c r="D14" i="11"/>
  <c r="C14" i="11"/>
  <c r="C13" i="11" l="1"/>
  <c r="C12" i="11"/>
</calcChain>
</file>

<file path=xl/sharedStrings.xml><?xml version="1.0" encoding="utf-8"?>
<sst xmlns="http://schemas.openxmlformats.org/spreadsheetml/2006/main" count="454" uniqueCount="370">
  <si>
    <t>Domestic Immigration</t>
  </si>
  <si>
    <t>ACS In-Migrants</t>
  </si>
  <si>
    <t>ACS Out-Migrants</t>
  </si>
  <si>
    <t>IRS In-Migrants</t>
  </si>
  <si>
    <t>IRS Out-Migrants</t>
  </si>
  <si>
    <t>International Immigration</t>
  </si>
  <si>
    <t>Census Net Migration Per 1000</t>
  </si>
  <si>
    <t>Domestic</t>
  </si>
  <si>
    <t>International</t>
  </si>
  <si>
    <t>'15</t>
  </si>
  <si>
    <t>'16</t>
  </si>
  <si>
    <t>'17</t>
  </si>
  <si>
    <t>'18</t>
  </si>
  <si>
    <t>'19</t>
  </si>
  <si>
    <t>'20</t>
  </si>
  <si>
    <t>'21</t>
  </si>
  <si>
    <t>Age</t>
  </si>
  <si>
    <t>Texas Population</t>
  </si>
  <si>
    <t>Movers</t>
  </si>
  <si>
    <t>1-4</t>
  </si>
  <si>
    <t>5-9</t>
  </si>
  <si>
    <t>10-14</t>
  </si>
  <si>
    <t>15-19</t>
  </si>
  <si>
    <t>20-24</t>
  </si>
  <si>
    <t>25-29</t>
  </si>
  <si>
    <t>30-34</t>
  </si>
  <si>
    <t>35-39</t>
  </si>
  <si>
    <t>40-44</t>
  </si>
  <si>
    <t>45-49</t>
  </si>
  <si>
    <t>50-54</t>
  </si>
  <si>
    <t>55-59</t>
  </si>
  <si>
    <t>60-64</t>
  </si>
  <si>
    <t>65-69</t>
  </si>
  <si>
    <t>70-74</t>
  </si>
  <si>
    <t>75-79</t>
  </si>
  <si>
    <t>80-84</t>
  </si>
  <si>
    <t>85-89</t>
  </si>
  <si>
    <t>90+</t>
  </si>
  <si>
    <t>Education, %</t>
  </si>
  <si>
    <t>Less than high school graduate</t>
  </si>
  <si>
    <t>High school graduate</t>
  </si>
  <si>
    <t>Some college</t>
  </si>
  <si>
    <t>Bachelor's degree</t>
  </si>
  <si>
    <t>Graduate or professional degree</t>
  </si>
  <si>
    <t>Income, $</t>
  </si>
  <si>
    <t>Median Total Personal Income</t>
  </si>
  <si>
    <t>Median Wage and Salary Income</t>
  </si>
  <si>
    <t>Median Hourly Wage</t>
  </si>
  <si>
    <t>Employment Status, %</t>
  </si>
  <si>
    <t>Employed</t>
  </si>
  <si>
    <t>Unemployed</t>
  </si>
  <si>
    <t>Not in labor force</t>
  </si>
  <si>
    <t>NOTE: Education based on individuals ages 25 to 65; other variables are for those ages 18 to 65. Income variables are adjusted for inflation. Only people with positive wage and salary income are included in the two wage measures.
SOURCE: American Community Survey 2015-2020.</t>
  </si>
  <si>
    <t>Texas population</t>
  </si>
  <si>
    <t>Domestic in-migrants</t>
  </si>
  <si>
    <t>Domestic out-migrants</t>
  </si>
  <si>
    <t>International in-migrants</t>
  </si>
  <si>
    <t>Managers</t>
  </si>
  <si>
    <t>STEM</t>
  </si>
  <si>
    <t>Professional services</t>
  </si>
  <si>
    <t>Education</t>
  </si>
  <si>
    <t>Health care</t>
  </si>
  <si>
    <t>Production</t>
  </si>
  <si>
    <t>Other services</t>
  </si>
  <si>
    <t>Race (%)</t>
  </si>
  <si>
    <t>Domestic In-Migrants</t>
  </si>
  <si>
    <t>Domestic Out-Migrants</t>
  </si>
  <si>
    <t>International In-Migrants</t>
  </si>
  <si>
    <t>Domestic 
in-migrants</t>
  </si>
  <si>
    <t>Domestic 
out-migrants</t>
  </si>
  <si>
    <t>International 
in-migrants</t>
  </si>
  <si>
    <t>White</t>
  </si>
  <si>
    <t>Hispanic</t>
  </si>
  <si>
    <t>Black</t>
  </si>
  <si>
    <t>Other</t>
  </si>
  <si>
    <t>NOTE: Race and ethnic categories are non-Hispanic White, Hispanic (any race), non-Hispanic Black and non-Hispanic other (mostly Asian). 
SOURCE: American Community Survey 2015-2020.</t>
  </si>
  <si>
    <t>In-Migrants</t>
  </si>
  <si>
    <t>Out-Migrants</t>
  </si>
  <si>
    <t>Total Flows, All Ages</t>
  </si>
  <si>
    <t>Year</t>
  </si>
  <si>
    <t>2015</t>
  </si>
  <si>
    <t>2016</t>
  </si>
  <si>
    <t>2017</t>
  </si>
  <si>
    <t>2018</t>
  </si>
  <si>
    <t>2019</t>
  </si>
  <si>
    <t>2020</t>
  </si>
  <si>
    <t>Total Flows, 18-65</t>
  </si>
  <si>
    <t>Flows Per 1000, All Ages</t>
  </si>
  <si>
    <t>Flows Per 1000, 18-65</t>
  </si>
  <si>
    <t>ACS Domestic Net Migration</t>
  </si>
  <si>
    <t>Census Domestic Net Migration</t>
  </si>
  <si>
    <t>Census International Net Migration</t>
  </si>
  <si>
    <t>per 1,000</t>
  </si>
  <si>
    <t>Census Population Estimates</t>
  </si>
  <si>
    <t>Census Average Population Estimates</t>
  </si>
  <si>
    <t>2014</t>
  </si>
  <si>
    <t>International Out-Migrants</t>
  </si>
  <si>
    <t>Domestic Net Migration</t>
  </si>
  <si>
    <t>International Net Migration</t>
  </si>
  <si>
    <t>200001 201912</t>
  </si>
  <si>
    <t>diff%(TXLNAGRA@dalempn,12)</t>
  </si>
  <si>
    <t>diff%(LANAGRA@USECON, 12)</t>
  </si>
  <si>
    <t>.DESC</t>
  </si>
  <si>
    <t>All Employees: Total Nonfarm, TX, SA (Thous) 12-month %Change</t>
  </si>
  <si>
    <t>All Employees: Total Nonfarm (SA, ) 12-month %Change</t>
  </si>
  <si>
    <t>.SOURCE</t>
  </si>
  <si>
    <t>BLS</t>
  </si>
  <si>
    <t>.LSOURCE</t>
  </si>
  <si>
    <t>Bureau of Labor Statistics</t>
  </si>
  <si>
    <t>.DTLM</t>
  </si>
  <si>
    <t>Aug-31-2022 12:37</t>
  </si>
  <si>
    <t>Sep-02-2022 07:30</t>
  </si>
  <si>
    <t>Y/Y TX</t>
  </si>
  <si>
    <t>US</t>
  </si>
  <si>
    <t>200001</t>
  </si>
  <si>
    <t>200002</t>
  </si>
  <si>
    <t>200003</t>
  </si>
  <si>
    <t>Dec./Dec. TX</t>
  </si>
  <si>
    <t>200004</t>
  </si>
  <si>
    <t>200005</t>
  </si>
  <si>
    <t>200006</t>
  </si>
  <si>
    <t>200007</t>
  </si>
  <si>
    <t>200008</t>
  </si>
  <si>
    <t>200009</t>
  </si>
  <si>
    <t>200010</t>
  </si>
  <si>
    <t>200011</t>
  </si>
  <si>
    <t>200012</t>
  </si>
  <si>
    <t>200101</t>
  </si>
  <si>
    <t>200102</t>
  </si>
  <si>
    <t>200103</t>
  </si>
  <si>
    <t>200104</t>
  </si>
  <si>
    <t>200105</t>
  </si>
  <si>
    <t>200106</t>
  </si>
  <si>
    <t>200107</t>
  </si>
  <si>
    <t>200108</t>
  </si>
  <si>
    <t>200109</t>
  </si>
  <si>
    <t>200110</t>
  </si>
  <si>
    <t>200111</t>
  </si>
  <si>
    <t>200112</t>
  </si>
  <si>
    <t>200201</t>
  </si>
  <si>
    <t>200202</t>
  </si>
  <si>
    <t>200203</t>
  </si>
  <si>
    <t>200204</t>
  </si>
  <si>
    <t>200205</t>
  </si>
  <si>
    <t>200206</t>
  </si>
  <si>
    <t>200207</t>
  </si>
  <si>
    <t>200208</t>
  </si>
  <si>
    <t>200209</t>
  </si>
  <si>
    <t>200210</t>
  </si>
  <si>
    <t>200211</t>
  </si>
  <si>
    <t>200212</t>
  </si>
  <si>
    <t>200301</t>
  </si>
  <si>
    <t>200302</t>
  </si>
  <si>
    <t>200303</t>
  </si>
  <si>
    <t>200304</t>
  </si>
  <si>
    <t>200305</t>
  </si>
  <si>
    <t>200306</t>
  </si>
  <si>
    <t>200307</t>
  </si>
  <si>
    <t>200308</t>
  </si>
  <si>
    <t>200309</t>
  </si>
  <si>
    <t>200310</t>
  </si>
  <si>
    <t>200311</t>
  </si>
  <si>
    <t>200312</t>
  </si>
  <si>
    <t>200401</t>
  </si>
  <si>
    <t>200402</t>
  </si>
  <si>
    <t>200403</t>
  </si>
  <si>
    <t>200404</t>
  </si>
  <si>
    <t>200405</t>
  </si>
  <si>
    <t>200406</t>
  </si>
  <si>
    <t>200407</t>
  </si>
  <si>
    <t>200408</t>
  </si>
  <si>
    <t>200409</t>
  </si>
  <si>
    <t>200410</t>
  </si>
  <si>
    <t>200411</t>
  </si>
  <si>
    <t>200412</t>
  </si>
  <si>
    <t>200501</t>
  </si>
  <si>
    <t>200502</t>
  </si>
  <si>
    <t>200503</t>
  </si>
  <si>
    <t>200504</t>
  </si>
  <si>
    <t>200505</t>
  </si>
  <si>
    <t>200506</t>
  </si>
  <si>
    <t>200507</t>
  </si>
  <si>
    <t>200508</t>
  </si>
  <si>
    <t>200509</t>
  </si>
  <si>
    <t>200510</t>
  </si>
  <si>
    <t>200511</t>
  </si>
  <si>
    <t>200512</t>
  </si>
  <si>
    <t>200601</t>
  </si>
  <si>
    <t>200602</t>
  </si>
  <si>
    <t>200603</t>
  </si>
  <si>
    <t>200604</t>
  </si>
  <si>
    <t>200605</t>
  </si>
  <si>
    <t>200606</t>
  </si>
  <si>
    <t>200607</t>
  </si>
  <si>
    <t>200608</t>
  </si>
  <si>
    <t>200609</t>
  </si>
  <si>
    <t>200610</t>
  </si>
  <si>
    <t>200611</t>
  </si>
  <si>
    <t>200612</t>
  </si>
  <si>
    <t>200701</t>
  </si>
  <si>
    <t>200702</t>
  </si>
  <si>
    <t>200703</t>
  </si>
  <si>
    <t>200704</t>
  </si>
  <si>
    <t>200705</t>
  </si>
  <si>
    <t>200706</t>
  </si>
  <si>
    <t>200707</t>
  </si>
  <si>
    <t>200708</t>
  </si>
  <si>
    <t>200709</t>
  </si>
  <si>
    <t>200710</t>
  </si>
  <si>
    <t>200711</t>
  </si>
  <si>
    <t>200712</t>
  </si>
  <si>
    <t>200801</t>
  </si>
  <si>
    <t>200802</t>
  </si>
  <si>
    <t>200803</t>
  </si>
  <si>
    <t>200804</t>
  </si>
  <si>
    <t>200805</t>
  </si>
  <si>
    <t>200806</t>
  </si>
  <si>
    <t>200807</t>
  </si>
  <si>
    <t>200808</t>
  </si>
  <si>
    <t>200809</t>
  </si>
  <si>
    <t>200810</t>
  </si>
  <si>
    <t>200811</t>
  </si>
  <si>
    <t>200812</t>
  </si>
  <si>
    <t>200901</t>
  </si>
  <si>
    <t>200902</t>
  </si>
  <si>
    <t>200903</t>
  </si>
  <si>
    <t>200904</t>
  </si>
  <si>
    <t>200905</t>
  </si>
  <si>
    <t>200906</t>
  </si>
  <si>
    <t>200907</t>
  </si>
  <si>
    <t>200908</t>
  </si>
  <si>
    <t>200909</t>
  </si>
  <si>
    <t>200910</t>
  </si>
  <si>
    <t>200911</t>
  </si>
  <si>
    <t>200912</t>
  </si>
  <si>
    <t>201001</t>
  </si>
  <si>
    <t>201002</t>
  </si>
  <si>
    <t>201003</t>
  </si>
  <si>
    <t>201004</t>
  </si>
  <si>
    <t>201005</t>
  </si>
  <si>
    <t>201006</t>
  </si>
  <si>
    <t>201007</t>
  </si>
  <si>
    <t>201008</t>
  </si>
  <si>
    <t>201009</t>
  </si>
  <si>
    <t>201010</t>
  </si>
  <si>
    <t>201011</t>
  </si>
  <si>
    <t>201012</t>
  </si>
  <si>
    <t>201101</t>
  </si>
  <si>
    <t>201102</t>
  </si>
  <si>
    <t>201103</t>
  </si>
  <si>
    <t>201104</t>
  </si>
  <si>
    <t>201105</t>
  </si>
  <si>
    <t>201106</t>
  </si>
  <si>
    <t>201107</t>
  </si>
  <si>
    <t>201108</t>
  </si>
  <si>
    <t>201109</t>
  </si>
  <si>
    <t>201110</t>
  </si>
  <si>
    <t>201111</t>
  </si>
  <si>
    <t>201112</t>
  </si>
  <si>
    <t>201201</t>
  </si>
  <si>
    <t>201202</t>
  </si>
  <si>
    <t>201203</t>
  </si>
  <si>
    <t>201204</t>
  </si>
  <si>
    <t>201205</t>
  </si>
  <si>
    <t>201206</t>
  </si>
  <si>
    <t>201207</t>
  </si>
  <si>
    <t>201208</t>
  </si>
  <si>
    <t>201209</t>
  </si>
  <si>
    <t>201210</t>
  </si>
  <si>
    <t>201211</t>
  </si>
  <si>
    <t>201212</t>
  </si>
  <si>
    <t>201301</t>
  </si>
  <si>
    <t>201302</t>
  </si>
  <si>
    <t>201303</t>
  </si>
  <si>
    <t>201304</t>
  </si>
  <si>
    <t>201305</t>
  </si>
  <si>
    <t>201306</t>
  </si>
  <si>
    <t>201307</t>
  </si>
  <si>
    <t>201308</t>
  </si>
  <si>
    <t>201309</t>
  </si>
  <si>
    <t>201310</t>
  </si>
  <si>
    <t>201311</t>
  </si>
  <si>
    <t>201312</t>
  </si>
  <si>
    <t>201401</t>
  </si>
  <si>
    <t>201402</t>
  </si>
  <si>
    <t>201403</t>
  </si>
  <si>
    <t>201404</t>
  </si>
  <si>
    <t>201405</t>
  </si>
  <si>
    <t>201406</t>
  </si>
  <si>
    <t>201407</t>
  </si>
  <si>
    <t>201408</t>
  </si>
  <si>
    <t>201409</t>
  </si>
  <si>
    <t>201410</t>
  </si>
  <si>
    <t>201411</t>
  </si>
  <si>
    <t>201412</t>
  </si>
  <si>
    <t>201501</t>
  </si>
  <si>
    <t>201502</t>
  </si>
  <si>
    <t>201503</t>
  </si>
  <si>
    <t>201504</t>
  </si>
  <si>
    <t>201505</t>
  </si>
  <si>
    <t>201506</t>
  </si>
  <si>
    <t>201507</t>
  </si>
  <si>
    <t>201508</t>
  </si>
  <si>
    <t>201509</t>
  </si>
  <si>
    <t>201510</t>
  </si>
  <si>
    <t>201511</t>
  </si>
  <si>
    <t>201512</t>
  </si>
  <si>
    <t>201601</t>
  </si>
  <si>
    <t>201602</t>
  </si>
  <si>
    <t>201603</t>
  </si>
  <si>
    <t>201604</t>
  </si>
  <si>
    <t>201605</t>
  </si>
  <si>
    <t>201606</t>
  </si>
  <si>
    <t>201607</t>
  </si>
  <si>
    <t>201608</t>
  </si>
  <si>
    <t>201609</t>
  </si>
  <si>
    <t>201610</t>
  </si>
  <si>
    <t>201611</t>
  </si>
  <si>
    <t>201612</t>
  </si>
  <si>
    <t>201701</t>
  </si>
  <si>
    <t>201702</t>
  </si>
  <si>
    <t>201703</t>
  </si>
  <si>
    <t>201704</t>
  </si>
  <si>
    <t>201705</t>
  </si>
  <si>
    <t>201706</t>
  </si>
  <si>
    <t>201707</t>
  </si>
  <si>
    <t>201708</t>
  </si>
  <si>
    <t>201709</t>
  </si>
  <si>
    <t>201710</t>
  </si>
  <si>
    <t>201711</t>
  </si>
  <si>
    <t>201712</t>
  </si>
  <si>
    <t>201801</t>
  </si>
  <si>
    <t>201802</t>
  </si>
  <si>
    <t>201803</t>
  </si>
  <si>
    <t>201804</t>
  </si>
  <si>
    <t>201805</t>
  </si>
  <si>
    <t>201806</t>
  </si>
  <si>
    <t>201807</t>
  </si>
  <si>
    <t>201808</t>
  </si>
  <si>
    <t>201809</t>
  </si>
  <si>
    <t>201810</t>
  </si>
  <si>
    <t>201811</t>
  </si>
  <si>
    <t>201812</t>
  </si>
  <si>
    <t>201901</t>
  </si>
  <si>
    <t>201902</t>
  </si>
  <si>
    <t>201903</t>
  </si>
  <si>
    <t>201904</t>
  </si>
  <si>
    <t>201905</t>
  </si>
  <si>
    <t>201906</t>
  </si>
  <si>
    <t>201907</t>
  </si>
  <si>
    <t>201908</t>
  </si>
  <si>
    <t>201909</t>
  </si>
  <si>
    <t>201910</t>
  </si>
  <si>
    <t>201911</t>
  </si>
  <si>
    <t>201912</t>
  </si>
  <si>
    <t>year</t>
  </si>
  <si>
    <t>dim_tot</t>
  </si>
  <si>
    <t>dom_tot</t>
  </si>
  <si>
    <t>iim_tot</t>
  </si>
  <si>
    <t>stayers</t>
  </si>
  <si>
    <t>net_dom</t>
  </si>
  <si>
    <t>TX Net Dom. Mig.</t>
  </si>
  <si>
    <t>TX Net Intl. Mig.</t>
  </si>
  <si>
    <t>2000-2009</t>
  </si>
  <si>
    <t>2010-2019</t>
  </si>
  <si>
    <t>2019-2020</t>
  </si>
  <si>
    <t>2020-2021</t>
  </si>
  <si>
    <t>Average 2000-2019:</t>
  </si>
  <si>
    <t>Average 2000-2021:</t>
  </si>
  <si>
    <t>International
in-migrants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</si>
</sst>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0.0"/>
  </numFmts>
  <fonts count="11" x14ac:knownFonts="1">
    <font>
      <sz val="11"/>
      <color theme="1"/>
      <name val="Calibri"/>
      <family val="2"/>
      <scheme val="minor"/>
    </font>
    <font>
      <b/>
      <sz val="11"/>
      <color theme="1"/>
      <name val="Calibri"/>
      <family val="2"/>
      <scheme val="minor"/>
    </font>
    <font>
      <sz val="11"/>
      <color theme="1"/>
      <name val="Calibri"/>
      <family val="2"/>
      <scheme val="minor"/>
    </font>
    <font>
      <sz val="6"/>
      <color rgb="FF000000"/>
      <name val="Arial"/>
      <family val="2"/>
    </font>
    <font>
      <sz val="8"/>
      <name val="Calibri"/>
      <family val="2"/>
      <scheme val="minor"/>
    </font>
    <font>
      <sz val="10"/>
      <color theme="1"/>
      <name val="Calibri"/>
      <family val="2"/>
      <scheme val="minor"/>
    </font>
    <font>
      <b/>
      <sz val="11"/>
      <color theme="1"/>
      <name val="Arial"/>
      <family val="2"/>
    </font>
    <font>
      <sz val="11"/>
      <color theme="1"/>
      <name val="Arial"/>
      <family val="2"/>
    </font>
    <font>
      <sz val="10"/>
      <color theme="1"/>
      <name val="Arial"/>
      <family val="2"/>
    </font>
    <font>
      <b/>
      <sz val="11"/>
      <color theme="0"/>
      <name val="Arial"/>
      <family val="2"/>
    </font>
    <font>
      <sz val="10"/>
      <color theme="1"/>
      <name val="MS sans serif"/>
    </font>
  </fonts>
  <fills count="5">
    <fill>
      <patternFill patternType="none"/>
    </fill>
    <fill>
      <patternFill patternType="gray125"/>
    </fill>
    <fill>
      <patternFill patternType="solid">
        <fgColor indexed="10"/>
      </patternFill>
    </fill>
    <fill>
      <patternFill patternType="solid">
        <fgColor theme="1" tint="0.499984740745262"/>
        <bgColor indexed="64"/>
      </patternFill>
    </fill>
    <fill>
      <patternFill patternType="solid">
        <fgColor theme="0" tint="-0.14999847407452621"/>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diagonal/>
    </border>
  </borders>
  <cellStyleXfs count="4">
    <xf numFmtId="0" fontId="0"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cellStyleXfs>
  <cellXfs count="81">
    <xf numFmtId="0" fontId="0" fillId="0" borderId="0" xfId="0"/>
    <xf numFmtId="0" fontId="1" fillId="0" borderId="1" xfId="0" applyFont="1" applyBorder="1" applyAlignment="1">
      <alignment horizontal="center" vertical="top"/>
    </xf>
    <xf numFmtId="0" fontId="1" fillId="0" borderId="0" xfId="0" applyFont="1"/>
    <xf numFmtId="10" fontId="0" fillId="0" borderId="0" xfId="0" applyNumberFormat="1"/>
    <xf numFmtId="0" fontId="3" fillId="0" borderId="0" xfId="0" applyFont="1" applyAlignment="1">
      <alignment horizontal="right" vertical="center" wrapText="1"/>
    </xf>
    <xf numFmtId="49" fontId="0" fillId="0" borderId="0" xfId="0" applyNumberFormat="1"/>
    <xf numFmtId="0" fontId="0" fillId="0" borderId="0" xfId="0" applyNumberFormat="1"/>
    <xf numFmtId="0" fontId="1" fillId="0" borderId="1" xfId="0" applyFont="1" applyBorder="1" applyAlignment="1">
      <alignment horizontal="center"/>
    </xf>
    <xf numFmtId="43" fontId="0" fillId="0" borderId="0" xfId="0" applyNumberFormat="1"/>
    <xf numFmtId="164" fontId="0" fillId="0" borderId="0" xfId="0" applyNumberFormat="1"/>
    <xf numFmtId="0" fontId="0" fillId="0" borderId="0" xfId="0" quotePrefix="1"/>
    <xf numFmtId="0" fontId="0" fillId="2" borderId="0" xfId="0" applyFill="1"/>
    <xf numFmtId="2" fontId="0" fillId="0" borderId="0" xfId="0" applyNumberFormat="1"/>
    <xf numFmtId="0" fontId="0" fillId="0" borderId="0" xfId="0" quotePrefix="1" applyNumberFormat="1"/>
    <xf numFmtId="0" fontId="5" fillId="0" borderId="0" xfId="0" applyFont="1" applyAlignment="1">
      <alignment vertical="center"/>
    </xf>
    <xf numFmtId="2" fontId="7" fillId="0" borderId="0" xfId="1" applyNumberFormat="1" applyFont="1" applyBorder="1" applyAlignment="1">
      <alignment wrapText="1"/>
    </xf>
    <xf numFmtId="0" fontId="6" fillId="0" borderId="2" xfId="0" applyFont="1" applyBorder="1" applyAlignment="1">
      <alignment wrapText="1"/>
    </xf>
    <xf numFmtId="0" fontId="6" fillId="0" borderId="3" xfId="0" applyFont="1" applyBorder="1" applyAlignment="1">
      <alignment horizontal="center" vertical="top" wrapText="1"/>
    </xf>
    <xf numFmtId="0" fontId="6" fillId="0" borderId="4" xfId="0" applyFont="1" applyBorder="1" applyAlignment="1">
      <alignment horizontal="center" vertical="top" wrapText="1"/>
    </xf>
    <xf numFmtId="0" fontId="6" fillId="0" borderId="5" xfId="0" applyFont="1" applyBorder="1" applyAlignment="1">
      <alignment horizontal="left" vertical="top" wrapText="1"/>
    </xf>
    <xf numFmtId="2" fontId="7" fillId="0" borderId="6" xfId="1" applyNumberFormat="1" applyFont="1" applyBorder="1" applyAlignment="1">
      <alignment wrapText="1"/>
    </xf>
    <xf numFmtId="0" fontId="7" fillId="0" borderId="5" xfId="0" applyFont="1" applyBorder="1" applyAlignment="1">
      <alignment horizontal="right" wrapText="1"/>
    </xf>
    <xf numFmtId="0" fontId="6" fillId="0" borderId="10" xfId="0" applyFont="1" applyBorder="1" applyAlignment="1">
      <alignment horizontal="left" vertical="top" wrapText="1"/>
    </xf>
    <xf numFmtId="0" fontId="9" fillId="3" borderId="10" xfId="0" applyFont="1" applyFill="1" applyBorder="1" applyAlignment="1">
      <alignment horizontal="left" wrapText="1"/>
    </xf>
    <xf numFmtId="0" fontId="7" fillId="4" borderId="5" xfId="0" applyFont="1" applyFill="1" applyBorder="1" applyAlignment="1">
      <alignment horizontal="right" vertical="top" wrapText="1"/>
    </xf>
    <xf numFmtId="164" fontId="7" fillId="4" borderId="0" xfId="2" applyNumberFormat="1" applyFont="1" applyFill="1" applyBorder="1" applyAlignment="1">
      <alignment wrapText="1"/>
    </xf>
    <xf numFmtId="164" fontId="7" fillId="4" borderId="6" xfId="2" applyNumberFormat="1" applyFont="1" applyFill="1" applyBorder="1" applyAlignment="1">
      <alignment wrapText="1"/>
    </xf>
    <xf numFmtId="0" fontId="7" fillId="0" borderId="10" xfId="0" applyFont="1" applyBorder="1" applyAlignment="1">
      <alignment horizontal="right" vertical="top" wrapText="1"/>
    </xf>
    <xf numFmtId="164" fontId="7" fillId="0" borderId="11" xfId="2" applyNumberFormat="1" applyFont="1" applyBorder="1" applyAlignment="1">
      <alignment wrapText="1"/>
    </xf>
    <xf numFmtId="164" fontId="7" fillId="0" borderId="12" xfId="2" applyNumberFormat="1" applyFont="1" applyBorder="1" applyAlignment="1">
      <alignment wrapText="1"/>
    </xf>
    <xf numFmtId="0" fontId="7" fillId="4" borderId="2" xfId="0" applyFont="1" applyFill="1" applyBorder="1" applyAlignment="1">
      <alignment horizontal="right" vertical="top" wrapText="1"/>
    </xf>
    <xf numFmtId="164" fontId="7" fillId="4" borderId="3" xfId="2" applyNumberFormat="1" applyFont="1" applyFill="1" applyBorder="1" applyAlignment="1">
      <alignment wrapText="1"/>
    </xf>
    <xf numFmtId="164" fontId="7" fillId="4" borderId="4" xfId="2" applyNumberFormat="1" applyFont="1" applyFill="1" applyBorder="1" applyAlignment="1">
      <alignment wrapText="1"/>
    </xf>
    <xf numFmtId="0" fontId="7" fillId="4" borderId="7" xfId="0" applyFont="1" applyFill="1" applyBorder="1" applyAlignment="1">
      <alignment horizontal="right" vertical="top" wrapText="1"/>
    </xf>
    <xf numFmtId="164" fontId="7" fillId="4" borderId="8" xfId="2" applyNumberFormat="1" applyFont="1" applyFill="1" applyBorder="1" applyAlignment="1">
      <alignment wrapText="1"/>
    </xf>
    <xf numFmtId="164" fontId="7" fillId="4" borderId="9" xfId="2" applyNumberFormat="1" applyFont="1" applyFill="1" applyBorder="1" applyAlignment="1">
      <alignment wrapText="1"/>
    </xf>
    <xf numFmtId="0" fontId="7" fillId="4" borderId="10" xfId="0" applyFont="1" applyFill="1" applyBorder="1" applyAlignment="1">
      <alignment horizontal="right" wrapText="1"/>
    </xf>
    <xf numFmtId="0" fontId="9" fillId="3" borderId="11" xfId="0" applyFont="1" applyFill="1" applyBorder="1" applyAlignment="1">
      <alignment horizontal="left" vertical="top" wrapText="1"/>
    </xf>
    <xf numFmtId="0" fontId="9" fillId="3" borderId="12" xfId="0" applyFont="1" applyFill="1" applyBorder="1" applyAlignment="1">
      <alignment horizontal="left" vertical="top" wrapText="1"/>
    </xf>
    <xf numFmtId="164" fontId="7" fillId="0" borderId="0" xfId="2" applyNumberFormat="1" applyFont="1" applyBorder="1" applyAlignment="1">
      <alignment horizontal="right" wrapText="1"/>
    </xf>
    <xf numFmtId="164" fontId="7" fillId="0" borderId="6" xfId="2" applyNumberFormat="1" applyFont="1" applyBorder="1" applyAlignment="1">
      <alignment horizontal="right" wrapText="1"/>
    </xf>
    <xf numFmtId="164" fontId="7" fillId="4" borderId="11" xfId="2" applyNumberFormat="1" applyFont="1" applyFill="1" applyBorder="1" applyAlignment="1">
      <alignment horizontal="right" wrapText="1"/>
    </xf>
    <xf numFmtId="164" fontId="7" fillId="4" borderId="12" xfId="2" applyNumberFormat="1" applyFont="1" applyFill="1" applyBorder="1" applyAlignment="1">
      <alignment horizontal="right" wrapText="1"/>
    </xf>
    <xf numFmtId="0" fontId="9" fillId="3" borderId="10" xfId="0" applyFont="1" applyFill="1" applyBorder="1" applyAlignment="1">
      <alignment vertical="top" wrapText="1"/>
    </xf>
    <xf numFmtId="0" fontId="9" fillId="3" borderId="11" xfId="0" applyFont="1" applyFill="1" applyBorder="1" applyAlignment="1">
      <alignment vertical="top" wrapText="1"/>
    </xf>
    <xf numFmtId="0" fontId="9" fillId="3" borderId="12" xfId="0" applyFont="1" applyFill="1" applyBorder="1" applyAlignment="1">
      <alignment vertical="top" wrapText="1"/>
    </xf>
    <xf numFmtId="0" fontId="9" fillId="3" borderId="10" xfId="0" applyFont="1" applyFill="1" applyBorder="1" applyAlignment="1">
      <alignment wrapText="1"/>
    </xf>
    <xf numFmtId="0" fontId="9" fillId="3" borderId="11" xfId="0" applyFont="1" applyFill="1" applyBorder="1" applyAlignment="1">
      <alignment wrapText="1"/>
    </xf>
    <xf numFmtId="0" fontId="9" fillId="3" borderId="12" xfId="0" applyFont="1" applyFill="1" applyBorder="1" applyAlignment="1">
      <alignment wrapText="1"/>
    </xf>
    <xf numFmtId="0" fontId="6" fillId="0" borderId="2" xfId="0" applyFont="1" applyBorder="1" applyAlignment="1">
      <alignment horizontal="left" vertical="top" wrapText="1"/>
    </xf>
    <xf numFmtId="2" fontId="7" fillId="0" borderId="3" xfId="3" applyNumberFormat="1" applyFont="1" applyBorder="1" applyAlignment="1">
      <alignment wrapText="1"/>
    </xf>
    <xf numFmtId="2" fontId="7" fillId="0" borderId="4" xfId="3" applyNumberFormat="1" applyFont="1" applyBorder="1" applyAlignment="1">
      <alignment wrapText="1"/>
    </xf>
    <xf numFmtId="2" fontId="7" fillId="0" borderId="11" xfId="3" applyNumberFormat="1" applyFont="1" applyBorder="1" applyAlignment="1">
      <alignment wrapText="1"/>
    </xf>
    <xf numFmtId="2" fontId="7" fillId="0" borderId="12" xfId="3" applyNumberFormat="1" applyFont="1" applyBorder="1" applyAlignment="1">
      <alignment wrapText="1"/>
    </xf>
    <xf numFmtId="2" fontId="7" fillId="0" borderId="0" xfId="3" applyNumberFormat="1" applyFont="1" applyBorder="1" applyAlignment="1">
      <alignment wrapText="1"/>
    </xf>
    <xf numFmtId="2" fontId="7" fillId="0" borderId="6" xfId="3" applyNumberFormat="1" applyFont="1" applyBorder="1" applyAlignment="1">
      <alignment wrapText="1"/>
    </xf>
    <xf numFmtId="165" fontId="7" fillId="0" borderId="3" xfId="3" applyNumberFormat="1" applyFont="1" applyBorder="1" applyAlignment="1">
      <alignment horizontal="right" vertical="center" wrapText="1"/>
    </xf>
    <xf numFmtId="165" fontId="7" fillId="0" borderId="4" xfId="3" applyNumberFormat="1" applyFont="1" applyBorder="1" applyAlignment="1">
      <alignment horizontal="right" vertical="center" wrapText="1"/>
    </xf>
    <xf numFmtId="165" fontId="7" fillId="0" borderId="11" xfId="3" applyNumberFormat="1" applyFont="1" applyBorder="1" applyAlignment="1">
      <alignment horizontal="right" vertical="center" wrapText="1"/>
    </xf>
    <xf numFmtId="165" fontId="7" fillId="0" borderId="12" xfId="3" applyNumberFormat="1" applyFont="1" applyBorder="1" applyAlignment="1">
      <alignment horizontal="right" vertical="center" wrapText="1"/>
    </xf>
    <xf numFmtId="0" fontId="7" fillId="0" borderId="10" xfId="0" applyFont="1" applyBorder="1" applyAlignment="1">
      <alignment horizontal="left" vertical="top" wrapText="1"/>
    </xf>
    <xf numFmtId="0" fontId="7" fillId="4" borderId="2" xfId="0" applyFont="1" applyFill="1" applyBorder="1" applyAlignment="1">
      <alignment horizontal="left" vertical="top" wrapText="1"/>
    </xf>
    <xf numFmtId="165" fontId="7" fillId="4" borderId="3" xfId="3" applyNumberFormat="1" applyFont="1" applyFill="1" applyBorder="1" applyAlignment="1">
      <alignment horizontal="right" vertical="center" wrapText="1"/>
    </xf>
    <xf numFmtId="165" fontId="7" fillId="4" borderId="4" xfId="3" applyNumberFormat="1" applyFont="1" applyFill="1" applyBorder="1" applyAlignment="1">
      <alignment horizontal="right" vertical="center" wrapText="1"/>
    </xf>
    <xf numFmtId="0" fontId="7" fillId="4" borderId="5" xfId="0" applyFont="1" applyFill="1" applyBorder="1" applyAlignment="1">
      <alignment horizontal="left" vertical="top" wrapText="1"/>
    </xf>
    <xf numFmtId="165" fontId="0" fillId="0" borderId="0" xfId="0" applyNumberFormat="1"/>
    <xf numFmtId="0" fontId="9" fillId="3" borderId="2" xfId="0" applyFont="1" applyFill="1" applyBorder="1" applyAlignment="1">
      <alignment horizontal="left" wrapText="1"/>
    </xf>
    <xf numFmtId="0" fontId="9" fillId="3" borderId="3" xfId="0" applyFont="1" applyFill="1" applyBorder="1" applyAlignment="1">
      <alignment horizontal="left" vertical="top" wrapText="1"/>
    </xf>
    <xf numFmtId="0" fontId="9" fillId="3" borderId="4" xfId="0" applyFont="1" applyFill="1" applyBorder="1" applyAlignment="1">
      <alignment horizontal="left" vertical="top" wrapText="1"/>
    </xf>
    <xf numFmtId="0" fontId="9" fillId="3" borderId="3" xfId="0" applyFont="1" applyFill="1" applyBorder="1" applyAlignment="1">
      <alignment horizontal="left" vertical="center" wrapText="1"/>
    </xf>
    <xf numFmtId="3" fontId="10" fillId="0" borderId="13" xfId="0" applyNumberFormat="1" applyFont="1" applyBorder="1" applyAlignment="1" applyProtection="1">
      <alignment horizontal="right"/>
      <protection locked="0"/>
    </xf>
    <xf numFmtId="164" fontId="0" fillId="0" borderId="0" xfId="2" applyNumberFormat="1" applyFont="1"/>
    <xf numFmtId="164" fontId="0" fillId="0" borderId="0" xfId="2" applyNumberFormat="1" applyFont="1" applyProtection="1">
      <protection locked="0"/>
    </xf>
    <xf numFmtId="164" fontId="10" fillId="0" borderId="13" xfId="2" applyNumberFormat="1" applyFont="1" applyBorder="1" applyAlignment="1" applyProtection="1">
      <alignment horizontal="right"/>
      <protection locked="0"/>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0" fillId="0" borderId="8" xfId="0" applyBorder="1" applyAlignment="1">
      <alignment horizontal="center"/>
    </xf>
    <xf numFmtId="0" fontId="8" fillId="0" borderId="10" xfId="0" applyFont="1" applyBorder="1" applyAlignment="1">
      <alignment horizontal="left" wrapText="1"/>
    </xf>
    <xf numFmtId="0" fontId="8" fillId="0" borderId="11" xfId="0" applyFont="1" applyBorder="1" applyAlignment="1">
      <alignment horizontal="left" wrapText="1"/>
    </xf>
    <xf numFmtId="0" fontId="8" fillId="0" borderId="12" xfId="0" applyFont="1" applyBorder="1" applyAlignment="1">
      <alignment horizontal="left" wrapText="1"/>
    </xf>
  </cellXfs>
  <cellStyles count="4">
    <cellStyle name="Comma" xfId="2" builtinId="3"/>
    <cellStyle name="Currency" xfId="1" builtinId="4"/>
    <cellStyle name="Normal" xfId="0" builtinId="0"/>
    <cellStyle name="Percent" xfId="3" builtinId="5"/>
  </cellStyles>
  <dxfs count="0"/>
  <tableStyles count="0" defaultTableStyle="TableStyleMedium9" defaultPivotStyle="PivotStyleLight16"/>
  <colors>
    <mruColors>
      <color rgb="FF6F4B9B"/>
      <color rgb="FF62BB46"/>
      <color rgb="FFAF231C"/>
      <color rgb="FF0063A9"/>
      <color rgb="FF656668"/>
      <color rgb="FFBF57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4.xml"/><Relationship Id="rId13" Type="http://schemas.openxmlformats.org/officeDocument/2006/relationships/worksheet" Target="worksheets/sheet8.xml"/><Relationship Id="rId18" Type="http://schemas.openxmlformats.org/officeDocument/2006/relationships/theme" Target="theme/theme1.xml"/><Relationship Id="rId3" Type="http://schemas.openxmlformats.org/officeDocument/2006/relationships/chartsheet" Target="chartsheets/sheet2.xml"/><Relationship Id="rId21" Type="http://schemas.openxmlformats.org/officeDocument/2006/relationships/calcChain" Target="calcChain.xml"/><Relationship Id="rId7" Type="http://schemas.openxmlformats.org/officeDocument/2006/relationships/chartsheet" Target="chartsheets/sheet4.xml"/><Relationship Id="rId12" Type="http://schemas.openxmlformats.org/officeDocument/2006/relationships/worksheet" Target="worksheets/sheet7.xml"/><Relationship Id="rId17" Type="http://schemas.openxmlformats.org/officeDocument/2006/relationships/worksheet" Target="worksheets/sheet12.xml"/><Relationship Id="rId2" Type="http://schemas.openxmlformats.org/officeDocument/2006/relationships/worksheet" Target="worksheets/sheet1.xml"/><Relationship Id="rId16" Type="http://schemas.openxmlformats.org/officeDocument/2006/relationships/worksheet" Target="worksheets/sheet11.xml"/><Relationship Id="rId20" Type="http://schemas.openxmlformats.org/officeDocument/2006/relationships/sharedStrings" Target="sharedStrings.xml"/><Relationship Id="rId1" Type="http://schemas.openxmlformats.org/officeDocument/2006/relationships/chartsheet" Target="chartsheets/sheet1.xml"/><Relationship Id="rId6" Type="http://schemas.openxmlformats.org/officeDocument/2006/relationships/worksheet" Target="worksheets/sheet3.xml"/><Relationship Id="rId11" Type="http://schemas.openxmlformats.org/officeDocument/2006/relationships/worksheet" Target="worksheets/sheet6.xml"/><Relationship Id="rId5" Type="http://schemas.openxmlformats.org/officeDocument/2006/relationships/chartsheet" Target="chartsheets/sheet3.xml"/><Relationship Id="rId15" Type="http://schemas.openxmlformats.org/officeDocument/2006/relationships/worksheet" Target="worksheets/sheet10.xml"/><Relationship Id="rId10" Type="http://schemas.openxmlformats.org/officeDocument/2006/relationships/worksheet" Target="worksheets/sheet5.xml"/><Relationship Id="rId19" Type="http://schemas.openxmlformats.org/officeDocument/2006/relationships/styles" Target="styles.xml"/><Relationship Id="rId4" Type="http://schemas.openxmlformats.org/officeDocument/2006/relationships/worksheet" Target="worksheets/sheet2.xml"/><Relationship Id="rId9" Type="http://schemas.openxmlformats.org/officeDocument/2006/relationships/chartsheet" Target="chartsheets/sheet5.xml"/><Relationship Id="rId14"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776029408706229E-2"/>
          <c:y val="0.15494836159141007"/>
          <c:w val="0.92442414953585195"/>
          <c:h val="0.70455417680538079"/>
        </c:manualLayout>
      </c:layout>
      <c:lineChart>
        <c:grouping val="standard"/>
        <c:varyColors val="0"/>
        <c:ser>
          <c:idx val="0"/>
          <c:order val="0"/>
          <c:tx>
            <c:strRef>
              <c:f>'Data 1'!$B$20</c:f>
              <c:strCache>
                <c:ptCount val="1"/>
                <c:pt idx="0">
                  <c:v>Domestic</c:v>
                </c:pt>
              </c:strCache>
            </c:strRef>
          </c:tx>
          <c:spPr>
            <a:ln w="28575" cap="rnd">
              <a:solidFill>
                <a:srgbClr val="0063A9"/>
              </a:solidFill>
              <a:round/>
            </a:ln>
            <a:effectLst/>
          </c:spPr>
          <c:marker>
            <c:symbol val="none"/>
          </c:marker>
          <c:cat>
            <c:strRef>
              <c:f>'Data 1'!$A$21:$A$27</c:f>
              <c:strCache>
                <c:ptCount val="7"/>
                <c:pt idx="0">
                  <c:v>'15</c:v>
                </c:pt>
                <c:pt idx="1">
                  <c:v>'16</c:v>
                </c:pt>
                <c:pt idx="2">
                  <c:v>'17</c:v>
                </c:pt>
                <c:pt idx="3">
                  <c:v>'18</c:v>
                </c:pt>
                <c:pt idx="4">
                  <c:v>'19</c:v>
                </c:pt>
                <c:pt idx="5">
                  <c:v>'20</c:v>
                </c:pt>
                <c:pt idx="6">
                  <c:v>'21</c:v>
                </c:pt>
              </c:strCache>
            </c:strRef>
          </c:cat>
          <c:val>
            <c:numRef>
              <c:f>'Data 1'!$B$21:$B$27</c:f>
              <c:numCache>
                <c:formatCode>General</c:formatCode>
                <c:ptCount val="7"/>
                <c:pt idx="0">
                  <c:v>6.3265796796101412</c:v>
                </c:pt>
                <c:pt idx="1">
                  <c:v>4.368845482953625</c:v>
                </c:pt>
                <c:pt idx="2">
                  <c:v>3.0177339104957901</c:v>
                </c:pt>
                <c:pt idx="3">
                  <c:v>2.9741588543370581</c:v>
                </c:pt>
                <c:pt idx="4">
                  <c:v>4.214828610705549</c:v>
                </c:pt>
                <c:pt idx="5">
                  <c:v>5.56318103005965</c:v>
                </c:pt>
                <c:pt idx="6">
                  <c:v>5.7981199407000004</c:v>
                </c:pt>
              </c:numCache>
            </c:numRef>
          </c:val>
          <c:smooth val="0"/>
          <c:extLst>
            <c:ext xmlns:c16="http://schemas.microsoft.com/office/drawing/2014/chart" uri="{C3380CC4-5D6E-409C-BE32-E72D297353CC}">
              <c16:uniqueId val="{00000000-683C-4721-87B8-AB68600A26AC}"/>
            </c:ext>
          </c:extLst>
        </c:ser>
        <c:ser>
          <c:idx val="1"/>
          <c:order val="1"/>
          <c:tx>
            <c:strRef>
              <c:f>'Data 1'!$C$20</c:f>
              <c:strCache>
                <c:ptCount val="1"/>
                <c:pt idx="0">
                  <c:v>International</c:v>
                </c:pt>
              </c:strCache>
            </c:strRef>
          </c:tx>
          <c:spPr>
            <a:ln w="28575" cap="rnd">
              <a:solidFill>
                <a:srgbClr val="AF231C"/>
              </a:solidFill>
              <a:round/>
            </a:ln>
            <a:effectLst/>
          </c:spPr>
          <c:marker>
            <c:symbol val="none"/>
          </c:marker>
          <c:cat>
            <c:strRef>
              <c:f>'Data 1'!$A$21:$A$27</c:f>
              <c:strCache>
                <c:ptCount val="7"/>
                <c:pt idx="0">
                  <c:v>'15</c:v>
                </c:pt>
                <c:pt idx="1">
                  <c:v>'16</c:v>
                </c:pt>
                <c:pt idx="2">
                  <c:v>'17</c:v>
                </c:pt>
                <c:pt idx="3">
                  <c:v>'18</c:v>
                </c:pt>
                <c:pt idx="4">
                  <c:v>'19</c:v>
                </c:pt>
                <c:pt idx="5">
                  <c:v>'20</c:v>
                </c:pt>
                <c:pt idx="6">
                  <c:v>'21</c:v>
                </c:pt>
              </c:strCache>
            </c:strRef>
          </c:cat>
          <c:val>
            <c:numRef>
              <c:f>'Data 1'!$C$21:$C$27</c:f>
              <c:numCache>
                <c:formatCode>General</c:formatCode>
                <c:ptCount val="7"/>
                <c:pt idx="0">
                  <c:v>4.3087085608305307</c:v>
                </c:pt>
                <c:pt idx="1">
                  <c:v>3.98616207853749</c:v>
                </c:pt>
                <c:pt idx="2">
                  <c:v>3.4237113906840606</c:v>
                </c:pt>
                <c:pt idx="3">
                  <c:v>2.4294926022726848</c:v>
                </c:pt>
                <c:pt idx="4">
                  <c:v>2.3186747307709705</c:v>
                </c:pt>
                <c:pt idx="5">
                  <c:v>1.8732576497252593</c:v>
                </c:pt>
                <c:pt idx="6">
                  <c:v>0.92551621829999997</c:v>
                </c:pt>
              </c:numCache>
            </c:numRef>
          </c:val>
          <c:smooth val="0"/>
          <c:extLst>
            <c:ext xmlns:c16="http://schemas.microsoft.com/office/drawing/2014/chart" uri="{C3380CC4-5D6E-409C-BE32-E72D297353CC}">
              <c16:uniqueId val="{00000001-683C-4721-87B8-AB68600A26AC}"/>
            </c:ext>
          </c:extLst>
        </c:ser>
        <c:dLbls>
          <c:showLegendKey val="0"/>
          <c:showVal val="0"/>
          <c:showCatName val="0"/>
          <c:showSerName val="0"/>
          <c:showPercent val="0"/>
          <c:showBubbleSize val="0"/>
        </c:dLbls>
        <c:smooth val="0"/>
        <c:axId val="1363427792"/>
        <c:axId val="1363429872"/>
      </c:lineChart>
      <c:catAx>
        <c:axId val="136342779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63429872"/>
        <c:crosses val="autoZero"/>
        <c:auto val="1"/>
        <c:lblAlgn val="ctr"/>
        <c:lblOffset val="100"/>
        <c:noMultiLvlLbl val="0"/>
      </c:catAx>
      <c:valAx>
        <c:axId val="1363429872"/>
        <c:scaling>
          <c:orientation val="minMax"/>
        </c:scaling>
        <c:delete val="0"/>
        <c:axPos val="l"/>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6342779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en-US"/>
    </a:p>
  </c:txPr>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ACS</a:t>
            </a:r>
            <a:r>
              <a:rPr lang="en-US" baseline="0"/>
              <a:t> </a:t>
            </a:r>
            <a:r>
              <a:rPr lang="en-US"/>
              <a:t>Flows</a:t>
            </a:r>
            <a:r>
              <a:rPr lang="en-US" baseline="0"/>
              <a:t> Per 1000, 18-65</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'ACS Flows'!$B$29</c:f>
              <c:strCache>
                <c:ptCount val="1"/>
                <c:pt idx="0">
                  <c:v>Domestic In-Migrants</c:v>
                </c:pt>
              </c:strCache>
            </c:strRef>
          </c:tx>
          <c:spPr>
            <a:ln w="28575" cap="rnd">
              <a:solidFill>
                <a:schemeClr val="accent1"/>
              </a:solidFill>
              <a:round/>
            </a:ln>
            <a:effectLst/>
          </c:spPr>
          <c:marker>
            <c:symbol val="none"/>
          </c:marker>
          <c:cat>
            <c:strRef>
              <c:f>'ACS Flows'!$A$30:$A$35</c:f>
              <c:strCache>
                <c:ptCount val="6"/>
                <c:pt idx="0">
                  <c:v>2015</c:v>
                </c:pt>
                <c:pt idx="1">
                  <c:v>2016</c:v>
                </c:pt>
                <c:pt idx="2">
                  <c:v>2017</c:v>
                </c:pt>
                <c:pt idx="3">
                  <c:v>2018</c:v>
                </c:pt>
                <c:pt idx="4">
                  <c:v>2019</c:v>
                </c:pt>
                <c:pt idx="5">
                  <c:v>2020</c:v>
                </c:pt>
              </c:strCache>
            </c:strRef>
          </c:cat>
          <c:val>
            <c:numRef>
              <c:f>'ACS Flows'!$B$30:$B$35</c:f>
              <c:numCache>
                <c:formatCode>General</c:formatCode>
                <c:ptCount val="6"/>
                <c:pt idx="0">
                  <c:v>21.252365999999999</c:v>
                </c:pt>
                <c:pt idx="1">
                  <c:v>20.729295</c:v>
                </c:pt>
                <c:pt idx="2">
                  <c:v>20.617259000000001</c:v>
                </c:pt>
                <c:pt idx="3">
                  <c:v>21.267893999999998</c:v>
                </c:pt>
                <c:pt idx="4">
                  <c:v>20.940536999999999</c:v>
                </c:pt>
                <c:pt idx="5">
                  <c:v>19.804735000000001</c:v>
                </c:pt>
              </c:numCache>
            </c:numRef>
          </c:val>
          <c:smooth val="0"/>
          <c:extLst>
            <c:ext xmlns:c16="http://schemas.microsoft.com/office/drawing/2014/chart" uri="{C3380CC4-5D6E-409C-BE32-E72D297353CC}">
              <c16:uniqueId val="{00000000-A6CF-4F4F-B4E8-21D33E7AF8D3}"/>
            </c:ext>
          </c:extLst>
        </c:ser>
        <c:ser>
          <c:idx val="1"/>
          <c:order val="1"/>
          <c:tx>
            <c:strRef>
              <c:f>'ACS Flows'!$C$29</c:f>
              <c:strCache>
                <c:ptCount val="1"/>
                <c:pt idx="0">
                  <c:v>Domestic Out-Migrants</c:v>
                </c:pt>
              </c:strCache>
            </c:strRef>
          </c:tx>
          <c:spPr>
            <a:ln w="28575" cap="rnd">
              <a:solidFill>
                <a:schemeClr val="accent2"/>
              </a:solidFill>
              <a:round/>
            </a:ln>
            <a:effectLst/>
          </c:spPr>
          <c:marker>
            <c:symbol val="none"/>
          </c:marker>
          <c:cat>
            <c:strRef>
              <c:f>'ACS Flows'!$A$30:$A$35</c:f>
              <c:strCache>
                <c:ptCount val="6"/>
                <c:pt idx="0">
                  <c:v>2015</c:v>
                </c:pt>
                <c:pt idx="1">
                  <c:v>2016</c:v>
                </c:pt>
                <c:pt idx="2">
                  <c:v>2017</c:v>
                </c:pt>
                <c:pt idx="3">
                  <c:v>2018</c:v>
                </c:pt>
                <c:pt idx="4">
                  <c:v>2019</c:v>
                </c:pt>
                <c:pt idx="5">
                  <c:v>2020</c:v>
                </c:pt>
              </c:strCache>
            </c:strRef>
          </c:cat>
          <c:val>
            <c:numRef>
              <c:f>'ACS Flows'!$C$30:$C$35</c:f>
              <c:numCache>
                <c:formatCode>General</c:formatCode>
                <c:ptCount val="6"/>
                <c:pt idx="0">
                  <c:v>17.044215999999999</c:v>
                </c:pt>
                <c:pt idx="1">
                  <c:v>17.058933</c:v>
                </c:pt>
                <c:pt idx="2">
                  <c:v>17.580361</c:v>
                </c:pt>
                <c:pt idx="3">
                  <c:v>17.080925000000001</c:v>
                </c:pt>
                <c:pt idx="4">
                  <c:v>17.268453999999998</c:v>
                </c:pt>
                <c:pt idx="5">
                  <c:v>16.284587999999999</c:v>
                </c:pt>
              </c:numCache>
            </c:numRef>
          </c:val>
          <c:smooth val="0"/>
          <c:extLst>
            <c:ext xmlns:c16="http://schemas.microsoft.com/office/drawing/2014/chart" uri="{C3380CC4-5D6E-409C-BE32-E72D297353CC}">
              <c16:uniqueId val="{00000001-A6CF-4F4F-B4E8-21D33E7AF8D3}"/>
            </c:ext>
          </c:extLst>
        </c:ser>
        <c:ser>
          <c:idx val="2"/>
          <c:order val="2"/>
          <c:tx>
            <c:strRef>
              <c:f>'ACS Flows'!$D$29</c:f>
              <c:strCache>
                <c:ptCount val="1"/>
                <c:pt idx="0">
                  <c:v>International In-Migrants</c:v>
                </c:pt>
              </c:strCache>
            </c:strRef>
          </c:tx>
          <c:spPr>
            <a:ln w="28575" cap="rnd">
              <a:solidFill>
                <a:schemeClr val="accent3"/>
              </a:solidFill>
              <a:round/>
            </a:ln>
            <a:effectLst/>
          </c:spPr>
          <c:marker>
            <c:symbol val="none"/>
          </c:marker>
          <c:cat>
            <c:strRef>
              <c:f>'ACS Flows'!$A$30:$A$35</c:f>
              <c:strCache>
                <c:ptCount val="6"/>
                <c:pt idx="0">
                  <c:v>2015</c:v>
                </c:pt>
                <c:pt idx="1">
                  <c:v>2016</c:v>
                </c:pt>
                <c:pt idx="2">
                  <c:v>2017</c:v>
                </c:pt>
                <c:pt idx="3">
                  <c:v>2018</c:v>
                </c:pt>
                <c:pt idx="4">
                  <c:v>2019</c:v>
                </c:pt>
                <c:pt idx="5">
                  <c:v>2020</c:v>
                </c:pt>
              </c:strCache>
            </c:strRef>
          </c:cat>
          <c:val>
            <c:numRef>
              <c:f>'ACS Flows'!$D$30:$D$35</c:f>
              <c:numCache>
                <c:formatCode>General</c:formatCode>
                <c:ptCount val="6"/>
                <c:pt idx="0">
                  <c:v>8.1061910000000008</c:v>
                </c:pt>
                <c:pt idx="1">
                  <c:v>8.72105</c:v>
                </c:pt>
                <c:pt idx="2">
                  <c:v>8.0357889999999994</c:v>
                </c:pt>
                <c:pt idx="3">
                  <c:v>6.5579549999999998</c:v>
                </c:pt>
                <c:pt idx="4">
                  <c:v>7.1559699999999999</c:v>
                </c:pt>
                <c:pt idx="5">
                  <c:v>5.2470970000000001</c:v>
                </c:pt>
              </c:numCache>
            </c:numRef>
          </c:val>
          <c:smooth val="0"/>
          <c:extLst>
            <c:ext xmlns:c16="http://schemas.microsoft.com/office/drawing/2014/chart" uri="{C3380CC4-5D6E-409C-BE32-E72D297353CC}">
              <c16:uniqueId val="{00000002-A6CF-4F4F-B4E8-21D33E7AF8D3}"/>
            </c:ext>
          </c:extLst>
        </c:ser>
        <c:dLbls>
          <c:showLegendKey val="0"/>
          <c:showVal val="0"/>
          <c:showCatName val="0"/>
          <c:showSerName val="0"/>
          <c:showPercent val="0"/>
          <c:showBubbleSize val="0"/>
        </c:dLbls>
        <c:smooth val="0"/>
        <c:axId val="1432229840"/>
        <c:axId val="1432228176"/>
      </c:lineChart>
      <c:catAx>
        <c:axId val="1432229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32228176"/>
        <c:crosses val="autoZero"/>
        <c:auto val="1"/>
        <c:lblAlgn val="ctr"/>
        <c:lblOffset val="100"/>
        <c:noMultiLvlLbl val="0"/>
      </c:catAx>
      <c:valAx>
        <c:axId val="14322281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322298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Net</a:t>
            </a:r>
            <a:r>
              <a:rPr lang="en-US" baseline="0"/>
              <a:t> Migration Totals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'Net Migration'!$B$1</c:f>
              <c:strCache>
                <c:ptCount val="1"/>
                <c:pt idx="0">
                  <c:v>ACS Domestic Net Migration</c:v>
                </c:pt>
              </c:strCache>
            </c:strRef>
          </c:tx>
          <c:spPr>
            <a:ln w="28575" cap="rnd">
              <a:solidFill>
                <a:schemeClr val="accent1"/>
              </a:solidFill>
              <a:round/>
            </a:ln>
            <a:effectLst/>
          </c:spPr>
          <c:marker>
            <c:symbol val="none"/>
          </c:marker>
          <c:cat>
            <c:numRef>
              <c:f>'Net Migration'!$A$2:$A$7</c:f>
              <c:numCache>
                <c:formatCode>@</c:formatCode>
                <c:ptCount val="6"/>
                <c:pt idx="0">
                  <c:v>2015</c:v>
                </c:pt>
                <c:pt idx="1">
                  <c:v>2016</c:v>
                </c:pt>
                <c:pt idx="2">
                  <c:v>2017</c:v>
                </c:pt>
                <c:pt idx="3">
                  <c:v>2018</c:v>
                </c:pt>
                <c:pt idx="4">
                  <c:v>2019</c:v>
                </c:pt>
                <c:pt idx="5">
                  <c:v>2020</c:v>
                </c:pt>
              </c:numCache>
            </c:numRef>
          </c:cat>
          <c:val>
            <c:numRef>
              <c:f>'Net Migration'!$B$2:$B$7</c:f>
              <c:numCache>
                <c:formatCode>General</c:formatCode>
                <c:ptCount val="6"/>
                <c:pt idx="0">
                  <c:v>100727</c:v>
                </c:pt>
                <c:pt idx="1">
                  <c:v>82410</c:v>
                </c:pt>
                <c:pt idx="2">
                  <c:v>65075</c:v>
                </c:pt>
                <c:pt idx="3">
                  <c:v>117610</c:v>
                </c:pt>
                <c:pt idx="4">
                  <c:v>102828</c:v>
                </c:pt>
                <c:pt idx="5">
                  <c:v>92085</c:v>
                </c:pt>
              </c:numCache>
            </c:numRef>
          </c:val>
          <c:smooth val="0"/>
          <c:extLst>
            <c:ext xmlns:c16="http://schemas.microsoft.com/office/drawing/2014/chart" uri="{C3380CC4-5D6E-409C-BE32-E72D297353CC}">
              <c16:uniqueId val="{00000000-5212-4C51-9B08-C276068DCFC0}"/>
            </c:ext>
          </c:extLst>
        </c:ser>
        <c:ser>
          <c:idx val="1"/>
          <c:order val="1"/>
          <c:tx>
            <c:strRef>
              <c:f>'Net Migration'!$C$1</c:f>
              <c:strCache>
                <c:ptCount val="1"/>
                <c:pt idx="0">
                  <c:v>Census Domestic Net Migration</c:v>
                </c:pt>
              </c:strCache>
            </c:strRef>
          </c:tx>
          <c:spPr>
            <a:ln w="28575" cap="rnd">
              <a:solidFill>
                <a:schemeClr val="accent2"/>
              </a:solidFill>
              <a:round/>
            </a:ln>
            <a:effectLst/>
          </c:spPr>
          <c:marker>
            <c:symbol val="none"/>
          </c:marker>
          <c:cat>
            <c:numRef>
              <c:f>'Net Migration'!$A$2:$A$7</c:f>
              <c:numCache>
                <c:formatCode>@</c:formatCode>
                <c:ptCount val="6"/>
                <c:pt idx="0">
                  <c:v>2015</c:v>
                </c:pt>
                <c:pt idx="1">
                  <c:v>2016</c:v>
                </c:pt>
                <c:pt idx="2">
                  <c:v>2017</c:v>
                </c:pt>
                <c:pt idx="3">
                  <c:v>2018</c:v>
                </c:pt>
                <c:pt idx="4">
                  <c:v>2019</c:v>
                </c:pt>
                <c:pt idx="5">
                  <c:v>2020</c:v>
                </c:pt>
              </c:numCache>
            </c:numRef>
          </c:cat>
          <c:val>
            <c:numRef>
              <c:f>'Net Migration'!$C$2:$C$7</c:f>
              <c:numCache>
                <c:formatCode>General</c:formatCode>
                <c:ptCount val="6"/>
                <c:pt idx="0">
                  <c:v>172183</c:v>
                </c:pt>
                <c:pt idx="1">
                  <c:v>120979</c:v>
                </c:pt>
                <c:pt idx="2">
                  <c:v>84806</c:v>
                </c:pt>
                <c:pt idx="3">
                  <c:v>84638</c:v>
                </c:pt>
                <c:pt idx="4">
                  <c:v>121411</c:v>
                </c:pt>
                <c:pt idx="5">
                  <c:v>162299</c:v>
                </c:pt>
              </c:numCache>
            </c:numRef>
          </c:val>
          <c:smooth val="0"/>
          <c:extLst>
            <c:ext xmlns:c16="http://schemas.microsoft.com/office/drawing/2014/chart" uri="{C3380CC4-5D6E-409C-BE32-E72D297353CC}">
              <c16:uniqueId val="{00000001-5212-4C51-9B08-C276068DCFC0}"/>
            </c:ext>
          </c:extLst>
        </c:ser>
        <c:ser>
          <c:idx val="2"/>
          <c:order val="2"/>
          <c:tx>
            <c:strRef>
              <c:f>'Net Migration'!$D$1</c:f>
              <c:strCache>
                <c:ptCount val="1"/>
                <c:pt idx="0">
                  <c:v>Census International Net Migration</c:v>
                </c:pt>
              </c:strCache>
            </c:strRef>
          </c:tx>
          <c:spPr>
            <a:ln w="28575" cap="rnd">
              <a:solidFill>
                <a:schemeClr val="accent3"/>
              </a:solidFill>
              <a:round/>
            </a:ln>
            <a:effectLst/>
          </c:spPr>
          <c:marker>
            <c:symbol val="none"/>
          </c:marker>
          <c:cat>
            <c:numRef>
              <c:f>'Net Migration'!$A$2:$A$7</c:f>
              <c:numCache>
                <c:formatCode>@</c:formatCode>
                <c:ptCount val="6"/>
                <c:pt idx="0">
                  <c:v>2015</c:v>
                </c:pt>
                <c:pt idx="1">
                  <c:v>2016</c:v>
                </c:pt>
                <c:pt idx="2">
                  <c:v>2017</c:v>
                </c:pt>
                <c:pt idx="3">
                  <c:v>2018</c:v>
                </c:pt>
                <c:pt idx="4">
                  <c:v>2019</c:v>
                </c:pt>
                <c:pt idx="5">
                  <c:v>2020</c:v>
                </c:pt>
              </c:numCache>
            </c:numRef>
          </c:cat>
          <c:val>
            <c:numRef>
              <c:f>'Net Migration'!$D$2:$D$7</c:f>
              <c:numCache>
                <c:formatCode>General</c:formatCode>
                <c:ptCount val="6"/>
                <c:pt idx="0">
                  <c:v>117265</c:v>
                </c:pt>
                <c:pt idx="1">
                  <c:v>110382</c:v>
                </c:pt>
                <c:pt idx="2">
                  <c:v>96215</c:v>
                </c:pt>
                <c:pt idx="3">
                  <c:v>69138</c:v>
                </c:pt>
                <c:pt idx="4">
                  <c:v>66791</c:v>
                </c:pt>
                <c:pt idx="5">
                  <c:v>54650</c:v>
                </c:pt>
              </c:numCache>
            </c:numRef>
          </c:val>
          <c:smooth val="0"/>
          <c:extLst>
            <c:ext xmlns:c16="http://schemas.microsoft.com/office/drawing/2014/chart" uri="{C3380CC4-5D6E-409C-BE32-E72D297353CC}">
              <c16:uniqueId val="{00000002-5212-4C51-9B08-C276068DCFC0}"/>
            </c:ext>
          </c:extLst>
        </c:ser>
        <c:dLbls>
          <c:showLegendKey val="0"/>
          <c:showVal val="0"/>
          <c:showCatName val="0"/>
          <c:showSerName val="0"/>
          <c:showPercent val="0"/>
          <c:showBubbleSize val="0"/>
        </c:dLbls>
        <c:smooth val="0"/>
        <c:axId val="1176791184"/>
        <c:axId val="1360892608"/>
      </c:lineChart>
      <c:catAx>
        <c:axId val="1176791184"/>
        <c:scaling>
          <c:orientation val="minMax"/>
        </c:scaling>
        <c:delete val="0"/>
        <c:axPos val="b"/>
        <c:numFmt formatCode="@"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60892608"/>
        <c:crosses val="autoZero"/>
        <c:auto val="1"/>
        <c:lblAlgn val="ctr"/>
        <c:lblOffset val="100"/>
        <c:noMultiLvlLbl val="0"/>
      </c:catAx>
      <c:valAx>
        <c:axId val="13608926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767911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Net Migration Per</a:t>
            </a:r>
            <a:r>
              <a:rPr lang="en-US" baseline="0"/>
              <a:t> 1000</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'Net Migration'!$B$11</c:f>
              <c:strCache>
                <c:ptCount val="1"/>
                <c:pt idx="0">
                  <c:v>ACS Domestic Net Migration</c:v>
                </c:pt>
              </c:strCache>
            </c:strRef>
          </c:tx>
          <c:spPr>
            <a:ln w="28575" cap="rnd">
              <a:solidFill>
                <a:schemeClr val="accent1"/>
              </a:solidFill>
              <a:round/>
            </a:ln>
            <a:effectLst/>
          </c:spPr>
          <c:marker>
            <c:symbol val="none"/>
          </c:marker>
          <c:cat>
            <c:numRef>
              <c:f>'Net Migration'!$A$12:$A$17</c:f>
              <c:numCache>
                <c:formatCode>@</c:formatCode>
                <c:ptCount val="6"/>
                <c:pt idx="0">
                  <c:v>2015</c:v>
                </c:pt>
                <c:pt idx="1">
                  <c:v>2016</c:v>
                </c:pt>
                <c:pt idx="2">
                  <c:v>2017</c:v>
                </c:pt>
                <c:pt idx="3">
                  <c:v>2018</c:v>
                </c:pt>
                <c:pt idx="4">
                  <c:v>2019</c:v>
                </c:pt>
                <c:pt idx="5">
                  <c:v>2020</c:v>
                </c:pt>
              </c:numCache>
            </c:numRef>
          </c:cat>
          <c:val>
            <c:numRef>
              <c:f>'Net Migration'!$B$12:$B$17</c:f>
              <c:numCache>
                <c:formatCode>General</c:formatCode>
                <c:ptCount val="6"/>
                <c:pt idx="0">
                  <c:v>3.8603160000000001</c:v>
                </c:pt>
                <c:pt idx="1">
                  <c:v>3.105944</c:v>
                </c:pt>
                <c:pt idx="2">
                  <c:v>2.4147050000000001</c:v>
                </c:pt>
                <c:pt idx="3">
                  <c:v>4.2956469999999998</c:v>
                </c:pt>
                <c:pt idx="4">
                  <c:v>3.7086830000000002</c:v>
                </c:pt>
                <c:pt idx="5">
                  <c:v>3.2770250000000001</c:v>
                </c:pt>
              </c:numCache>
            </c:numRef>
          </c:val>
          <c:smooth val="0"/>
          <c:extLst>
            <c:ext xmlns:c16="http://schemas.microsoft.com/office/drawing/2014/chart" uri="{C3380CC4-5D6E-409C-BE32-E72D297353CC}">
              <c16:uniqueId val="{00000000-E0E8-4C28-91AD-9B56D6EC9291}"/>
            </c:ext>
          </c:extLst>
        </c:ser>
        <c:ser>
          <c:idx val="1"/>
          <c:order val="1"/>
          <c:tx>
            <c:strRef>
              <c:f>'Net Migration'!$C$11</c:f>
              <c:strCache>
                <c:ptCount val="1"/>
                <c:pt idx="0">
                  <c:v>Census Domestic Net Migration</c:v>
                </c:pt>
              </c:strCache>
            </c:strRef>
          </c:tx>
          <c:spPr>
            <a:ln w="28575" cap="rnd">
              <a:solidFill>
                <a:schemeClr val="accent2"/>
              </a:solidFill>
              <a:round/>
            </a:ln>
            <a:effectLst/>
          </c:spPr>
          <c:marker>
            <c:symbol val="none"/>
          </c:marker>
          <c:cat>
            <c:numRef>
              <c:f>'Net Migration'!$A$12:$A$17</c:f>
              <c:numCache>
                <c:formatCode>@</c:formatCode>
                <c:ptCount val="6"/>
                <c:pt idx="0">
                  <c:v>2015</c:v>
                </c:pt>
                <c:pt idx="1">
                  <c:v>2016</c:v>
                </c:pt>
                <c:pt idx="2">
                  <c:v>2017</c:v>
                </c:pt>
                <c:pt idx="3">
                  <c:v>2018</c:v>
                </c:pt>
                <c:pt idx="4">
                  <c:v>2019</c:v>
                </c:pt>
                <c:pt idx="5">
                  <c:v>2020</c:v>
                </c:pt>
              </c:numCache>
            </c:numRef>
          </c:cat>
          <c:val>
            <c:numRef>
              <c:f>'Net Migration'!$C$12:$C$17</c:f>
              <c:numCache>
                <c:formatCode>General</c:formatCode>
                <c:ptCount val="6"/>
                <c:pt idx="0">
                  <c:v>6.3265796796101412</c:v>
                </c:pt>
                <c:pt idx="1">
                  <c:v>4.368845482953625</c:v>
                </c:pt>
                <c:pt idx="2">
                  <c:v>3.0177339104957901</c:v>
                </c:pt>
                <c:pt idx="3">
                  <c:v>2.9741588543370581</c:v>
                </c:pt>
                <c:pt idx="4">
                  <c:v>4.214828610705549</c:v>
                </c:pt>
                <c:pt idx="5">
                  <c:v>5.56318103005965</c:v>
                </c:pt>
              </c:numCache>
            </c:numRef>
          </c:val>
          <c:smooth val="0"/>
          <c:extLst>
            <c:ext xmlns:c16="http://schemas.microsoft.com/office/drawing/2014/chart" uri="{C3380CC4-5D6E-409C-BE32-E72D297353CC}">
              <c16:uniqueId val="{00000001-E0E8-4C28-91AD-9B56D6EC9291}"/>
            </c:ext>
          </c:extLst>
        </c:ser>
        <c:ser>
          <c:idx val="2"/>
          <c:order val="2"/>
          <c:tx>
            <c:strRef>
              <c:f>'Net Migration'!$D$11</c:f>
              <c:strCache>
                <c:ptCount val="1"/>
                <c:pt idx="0">
                  <c:v>Census International Net Migration</c:v>
                </c:pt>
              </c:strCache>
            </c:strRef>
          </c:tx>
          <c:spPr>
            <a:ln w="28575" cap="rnd">
              <a:solidFill>
                <a:schemeClr val="accent3"/>
              </a:solidFill>
              <a:round/>
            </a:ln>
            <a:effectLst/>
          </c:spPr>
          <c:marker>
            <c:symbol val="none"/>
          </c:marker>
          <c:cat>
            <c:numRef>
              <c:f>'Net Migration'!$A$12:$A$17</c:f>
              <c:numCache>
                <c:formatCode>@</c:formatCode>
                <c:ptCount val="6"/>
                <c:pt idx="0">
                  <c:v>2015</c:v>
                </c:pt>
                <c:pt idx="1">
                  <c:v>2016</c:v>
                </c:pt>
                <c:pt idx="2">
                  <c:v>2017</c:v>
                </c:pt>
                <c:pt idx="3">
                  <c:v>2018</c:v>
                </c:pt>
                <c:pt idx="4">
                  <c:v>2019</c:v>
                </c:pt>
                <c:pt idx="5">
                  <c:v>2020</c:v>
                </c:pt>
              </c:numCache>
            </c:numRef>
          </c:cat>
          <c:val>
            <c:numRef>
              <c:f>'Net Migration'!$D$12:$D$17</c:f>
              <c:numCache>
                <c:formatCode>General</c:formatCode>
                <c:ptCount val="6"/>
                <c:pt idx="0">
                  <c:v>4.3087085608305307</c:v>
                </c:pt>
                <c:pt idx="1">
                  <c:v>3.98616207853749</c:v>
                </c:pt>
                <c:pt idx="2">
                  <c:v>3.4237113906840606</c:v>
                </c:pt>
                <c:pt idx="3">
                  <c:v>2.4294926022726848</c:v>
                </c:pt>
                <c:pt idx="4">
                  <c:v>2.3186747307709705</c:v>
                </c:pt>
                <c:pt idx="5">
                  <c:v>1.8732576497252593</c:v>
                </c:pt>
              </c:numCache>
            </c:numRef>
          </c:val>
          <c:smooth val="0"/>
          <c:extLst>
            <c:ext xmlns:c16="http://schemas.microsoft.com/office/drawing/2014/chart" uri="{C3380CC4-5D6E-409C-BE32-E72D297353CC}">
              <c16:uniqueId val="{00000002-E0E8-4C28-91AD-9B56D6EC9291}"/>
            </c:ext>
          </c:extLst>
        </c:ser>
        <c:dLbls>
          <c:showLegendKey val="0"/>
          <c:showVal val="0"/>
          <c:showCatName val="0"/>
          <c:showSerName val="0"/>
          <c:showPercent val="0"/>
          <c:showBubbleSize val="0"/>
        </c:dLbls>
        <c:smooth val="0"/>
        <c:axId val="1504564544"/>
        <c:axId val="1504567456"/>
      </c:lineChart>
      <c:catAx>
        <c:axId val="1504564544"/>
        <c:scaling>
          <c:orientation val="minMax"/>
        </c:scaling>
        <c:delete val="0"/>
        <c:axPos val="b"/>
        <c:numFmt formatCode="@"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04567456"/>
        <c:crosses val="autoZero"/>
        <c:auto val="1"/>
        <c:lblAlgn val="ctr"/>
        <c:lblOffset val="100"/>
        <c:noMultiLvlLbl val="0"/>
      </c:catAx>
      <c:valAx>
        <c:axId val="15045674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045645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Net Migration Totals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'Net Migration'!$B$41</c:f>
              <c:strCache>
                <c:ptCount val="1"/>
                <c:pt idx="0">
                  <c:v>Domestic</c:v>
                </c:pt>
              </c:strCache>
            </c:strRef>
          </c:tx>
          <c:spPr>
            <a:ln w="28575" cap="rnd">
              <a:solidFill>
                <a:schemeClr val="accent1"/>
              </a:solidFill>
              <a:round/>
            </a:ln>
            <a:effectLst/>
          </c:spPr>
          <c:marker>
            <c:symbol val="none"/>
          </c:marker>
          <c:cat>
            <c:numRef>
              <c:f>'Net Migration'!$A$42:$A$47</c:f>
              <c:numCache>
                <c:formatCode>@</c:formatCode>
                <c:ptCount val="6"/>
                <c:pt idx="0">
                  <c:v>2015</c:v>
                </c:pt>
                <c:pt idx="1">
                  <c:v>2016</c:v>
                </c:pt>
                <c:pt idx="2">
                  <c:v>2017</c:v>
                </c:pt>
                <c:pt idx="3">
                  <c:v>2018</c:v>
                </c:pt>
                <c:pt idx="4">
                  <c:v>2019</c:v>
                </c:pt>
                <c:pt idx="5">
                  <c:v>2020</c:v>
                </c:pt>
              </c:numCache>
            </c:numRef>
          </c:cat>
          <c:val>
            <c:numRef>
              <c:f>'Net Migration'!$B$42:$B$47</c:f>
              <c:numCache>
                <c:formatCode>General</c:formatCode>
                <c:ptCount val="6"/>
                <c:pt idx="0">
                  <c:v>172183</c:v>
                </c:pt>
                <c:pt idx="1">
                  <c:v>120979</c:v>
                </c:pt>
                <c:pt idx="2">
                  <c:v>84806</c:v>
                </c:pt>
                <c:pt idx="3">
                  <c:v>84638</c:v>
                </c:pt>
                <c:pt idx="4">
                  <c:v>121411</c:v>
                </c:pt>
                <c:pt idx="5">
                  <c:v>162299</c:v>
                </c:pt>
              </c:numCache>
            </c:numRef>
          </c:val>
          <c:smooth val="0"/>
          <c:extLst>
            <c:ext xmlns:c16="http://schemas.microsoft.com/office/drawing/2014/chart" uri="{C3380CC4-5D6E-409C-BE32-E72D297353CC}">
              <c16:uniqueId val="{00000000-9BD2-471E-B8EF-C229D143EEE4}"/>
            </c:ext>
          </c:extLst>
        </c:ser>
        <c:ser>
          <c:idx val="1"/>
          <c:order val="1"/>
          <c:tx>
            <c:strRef>
              <c:f>'Net Migration'!$C$41</c:f>
              <c:strCache>
                <c:ptCount val="1"/>
                <c:pt idx="0">
                  <c:v>International</c:v>
                </c:pt>
              </c:strCache>
            </c:strRef>
          </c:tx>
          <c:spPr>
            <a:ln w="28575" cap="rnd">
              <a:solidFill>
                <a:schemeClr val="accent2"/>
              </a:solidFill>
              <a:round/>
            </a:ln>
            <a:effectLst/>
          </c:spPr>
          <c:marker>
            <c:symbol val="none"/>
          </c:marker>
          <c:cat>
            <c:numRef>
              <c:f>'Net Migration'!$A$42:$A$47</c:f>
              <c:numCache>
                <c:formatCode>@</c:formatCode>
                <c:ptCount val="6"/>
                <c:pt idx="0">
                  <c:v>2015</c:v>
                </c:pt>
                <c:pt idx="1">
                  <c:v>2016</c:v>
                </c:pt>
                <c:pt idx="2">
                  <c:v>2017</c:v>
                </c:pt>
                <c:pt idx="3">
                  <c:v>2018</c:v>
                </c:pt>
                <c:pt idx="4">
                  <c:v>2019</c:v>
                </c:pt>
                <c:pt idx="5">
                  <c:v>2020</c:v>
                </c:pt>
              </c:numCache>
            </c:numRef>
          </c:cat>
          <c:val>
            <c:numRef>
              <c:f>'Net Migration'!$C$42:$C$47</c:f>
              <c:numCache>
                <c:formatCode>General</c:formatCode>
                <c:ptCount val="6"/>
                <c:pt idx="0">
                  <c:v>117265</c:v>
                </c:pt>
                <c:pt idx="1">
                  <c:v>110382</c:v>
                </c:pt>
                <c:pt idx="2">
                  <c:v>96215</c:v>
                </c:pt>
                <c:pt idx="3">
                  <c:v>69138</c:v>
                </c:pt>
                <c:pt idx="4">
                  <c:v>66791</c:v>
                </c:pt>
                <c:pt idx="5">
                  <c:v>54650</c:v>
                </c:pt>
              </c:numCache>
            </c:numRef>
          </c:val>
          <c:smooth val="0"/>
          <c:extLst>
            <c:ext xmlns:c16="http://schemas.microsoft.com/office/drawing/2014/chart" uri="{C3380CC4-5D6E-409C-BE32-E72D297353CC}">
              <c16:uniqueId val="{00000001-9BD2-471E-B8EF-C229D143EEE4}"/>
            </c:ext>
          </c:extLst>
        </c:ser>
        <c:dLbls>
          <c:showLegendKey val="0"/>
          <c:showVal val="0"/>
          <c:showCatName val="0"/>
          <c:showSerName val="0"/>
          <c:showPercent val="0"/>
          <c:showBubbleSize val="0"/>
        </c:dLbls>
        <c:smooth val="0"/>
        <c:axId val="1535010736"/>
        <c:axId val="1535011152"/>
      </c:lineChart>
      <c:catAx>
        <c:axId val="1535010736"/>
        <c:scaling>
          <c:orientation val="minMax"/>
        </c:scaling>
        <c:delete val="0"/>
        <c:axPos val="b"/>
        <c:numFmt formatCode="@"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35011152"/>
        <c:crosses val="autoZero"/>
        <c:auto val="1"/>
        <c:lblAlgn val="ctr"/>
        <c:lblOffset val="100"/>
        <c:noMultiLvlLbl val="0"/>
      </c:catAx>
      <c:valAx>
        <c:axId val="15350111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350107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Net Migration Per</a:t>
            </a:r>
            <a:r>
              <a:rPr lang="en-US" baseline="0"/>
              <a:t> 1,000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'Net Migration'!$B$50</c:f>
              <c:strCache>
                <c:ptCount val="1"/>
                <c:pt idx="0">
                  <c:v>Domestic</c:v>
                </c:pt>
              </c:strCache>
            </c:strRef>
          </c:tx>
          <c:spPr>
            <a:ln w="28575" cap="rnd">
              <a:solidFill>
                <a:schemeClr val="accent1"/>
              </a:solidFill>
              <a:round/>
            </a:ln>
            <a:effectLst/>
          </c:spPr>
          <c:marker>
            <c:symbol val="none"/>
          </c:marker>
          <c:cat>
            <c:numRef>
              <c:f>'Net Migration'!$A$51:$A$56</c:f>
              <c:numCache>
                <c:formatCode>@</c:formatCode>
                <c:ptCount val="6"/>
                <c:pt idx="0">
                  <c:v>2015</c:v>
                </c:pt>
                <c:pt idx="1">
                  <c:v>2016</c:v>
                </c:pt>
                <c:pt idx="2">
                  <c:v>2017</c:v>
                </c:pt>
                <c:pt idx="3">
                  <c:v>2018</c:v>
                </c:pt>
                <c:pt idx="4">
                  <c:v>2019</c:v>
                </c:pt>
                <c:pt idx="5">
                  <c:v>2020</c:v>
                </c:pt>
              </c:numCache>
            </c:numRef>
          </c:cat>
          <c:val>
            <c:numRef>
              <c:f>'Net Migration'!$B$51:$B$56</c:f>
              <c:numCache>
                <c:formatCode>General</c:formatCode>
                <c:ptCount val="6"/>
                <c:pt idx="0">
                  <c:v>6.3265796796101412</c:v>
                </c:pt>
                <c:pt idx="1">
                  <c:v>4.368845482953625</c:v>
                </c:pt>
                <c:pt idx="2">
                  <c:v>3.0177339104957901</c:v>
                </c:pt>
                <c:pt idx="3">
                  <c:v>2.9741588543370581</c:v>
                </c:pt>
                <c:pt idx="4">
                  <c:v>4.214828610705549</c:v>
                </c:pt>
                <c:pt idx="5">
                  <c:v>5.56318103005965</c:v>
                </c:pt>
              </c:numCache>
            </c:numRef>
          </c:val>
          <c:smooth val="0"/>
          <c:extLst>
            <c:ext xmlns:c16="http://schemas.microsoft.com/office/drawing/2014/chart" uri="{C3380CC4-5D6E-409C-BE32-E72D297353CC}">
              <c16:uniqueId val="{00000000-9D9B-4B97-87D3-2D71CBFD0AE1}"/>
            </c:ext>
          </c:extLst>
        </c:ser>
        <c:ser>
          <c:idx val="1"/>
          <c:order val="1"/>
          <c:tx>
            <c:strRef>
              <c:f>'Net Migration'!$C$50</c:f>
              <c:strCache>
                <c:ptCount val="1"/>
                <c:pt idx="0">
                  <c:v>International</c:v>
                </c:pt>
              </c:strCache>
            </c:strRef>
          </c:tx>
          <c:spPr>
            <a:ln w="28575" cap="rnd">
              <a:solidFill>
                <a:schemeClr val="accent2"/>
              </a:solidFill>
              <a:round/>
            </a:ln>
            <a:effectLst/>
          </c:spPr>
          <c:marker>
            <c:symbol val="none"/>
          </c:marker>
          <c:cat>
            <c:numRef>
              <c:f>'Net Migration'!$A$51:$A$56</c:f>
              <c:numCache>
                <c:formatCode>@</c:formatCode>
                <c:ptCount val="6"/>
                <c:pt idx="0">
                  <c:v>2015</c:v>
                </c:pt>
                <c:pt idx="1">
                  <c:v>2016</c:v>
                </c:pt>
                <c:pt idx="2">
                  <c:v>2017</c:v>
                </c:pt>
                <c:pt idx="3">
                  <c:v>2018</c:v>
                </c:pt>
                <c:pt idx="4">
                  <c:v>2019</c:v>
                </c:pt>
                <c:pt idx="5">
                  <c:v>2020</c:v>
                </c:pt>
              </c:numCache>
            </c:numRef>
          </c:cat>
          <c:val>
            <c:numRef>
              <c:f>'Net Migration'!$C$51:$C$56</c:f>
              <c:numCache>
                <c:formatCode>General</c:formatCode>
                <c:ptCount val="6"/>
                <c:pt idx="0">
                  <c:v>4.3087085608305307</c:v>
                </c:pt>
                <c:pt idx="1">
                  <c:v>3.98616207853749</c:v>
                </c:pt>
                <c:pt idx="2">
                  <c:v>3.4237113906840606</c:v>
                </c:pt>
                <c:pt idx="3">
                  <c:v>2.4294926022726848</c:v>
                </c:pt>
                <c:pt idx="4">
                  <c:v>2.3186747307709705</c:v>
                </c:pt>
                <c:pt idx="5">
                  <c:v>1.8732576497252593</c:v>
                </c:pt>
              </c:numCache>
            </c:numRef>
          </c:val>
          <c:smooth val="0"/>
          <c:extLst>
            <c:ext xmlns:c16="http://schemas.microsoft.com/office/drawing/2014/chart" uri="{C3380CC4-5D6E-409C-BE32-E72D297353CC}">
              <c16:uniqueId val="{00000001-9D9B-4B97-87D3-2D71CBFD0AE1}"/>
            </c:ext>
          </c:extLst>
        </c:ser>
        <c:dLbls>
          <c:showLegendKey val="0"/>
          <c:showVal val="0"/>
          <c:showCatName val="0"/>
          <c:showSerName val="0"/>
          <c:showPercent val="0"/>
          <c:showBubbleSize val="0"/>
        </c:dLbls>
        <c:smooth val="0"/>
        <c:axId val="1685639792"/>
        <c:axId val="1685628144"/>
      </c:lineChart>
      <c:catAx>
        <c:axId val="1685639792"/>
        <c:scaling>
          <c:orientation val="minMax"/>
        </c:scaling>
        <c:delete val="0"/>
        <c:axPos val="b"/>
        <c:numFmt formatCode="@"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5628144"/>
        <c:crosses val="autoZero"/>
        <c:auto val="1"/>
        <c:lblAlgn val="ctr"/>
        <c:lblOffset val="100"/>
        <c:noMultiLvlLbl val="0"/>
      </c:catAx>
      <c:valAx>
        <c:axId val="16856281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56397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IRS</a:t>
            </a:r>
            <a:r>
              <a:rPr lang="en-US" baseline="0"/>
              <a:t> </a:t>
            </a:r>
            <a:r>
              <a:rPr lang="en-US"/>
              <a:t>Flows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'Tax Returns Flows'!$B$1</c:f>
              <c:strCache>
                <c:ptCount val="1"/>
                <c:pt idx="0">
                  <c:v>Domestic In-Migrants</c:v>
                </c:pt>
              </c:strCache>
            </c:strRef>
          </c:tx>
          <c:spPr>
            <a:ln w="28575" cap="rnd">
              <a:solidFill>
                <a:schemeClr val="accent1"/>
              </a:solidFill>
              <a:round/>
            </a:ln>
            <a:effectLst/>
          </c:spPr>
          <c:marker>
            <c:symbol val="none"/>
          </c:marker>
          <c:cat>
            <c:numRef>
              <c:f>'Tax Returns Flows'!$A$2:$A$7</c:f>
              <c:numCache>
                <c:formatCode>General</c:formatCode>
                <c:ptCount val="6"/>
                <c:pt idx="0">
                  <c:v>2015</c:v>
                </c:pt>
                <c:pt idx="1">
                  <c:v>2016</c:v>
                </c:pt>
                <c:pt idx="2">
                  <c:v>2017</c:v>
                </c:pt>
                <c:pt idx="3">
                  <c:v>2018</c:v>
                </c:pt>
                <c:pt idx="4">
                  <c:v>2019</c:v>
                </c:pt>
                <c:pt idx="5">
                  <c:v>2020</c:v>
                </c:pt>
              </c:numCache>
            </c:numRef>
          </c:cat>
          <c:val>
            <c:numRef>
              <c:f>'Tax Returns Flows'!$B$2:$B$7</c:f>
              <c:numCache>
                <c:formatCode>General</c:formatCode>
                <c:ptCount val="6"/>
                <c:pt idx="0">
                  <c:v>215858</c:v>
                </c:pt>
                <c:pt idx="1">
                  <c:v>246864</c:v>
                </c:pt>
                <c:pt idx="2">
                  <c:v>315539</c:v>
                </c:pt>
                <c:pt idx="3">
                  <c:v>252595</c:v>
                </c:pt>
                <c:pt idx="4">
                  <c:v>256355</c:v>
                </c:pt>
                <c:pt idx="5">
                  <c:v>280783</c:v>
                </c:pt>
              </c:numCache>
            </c:numRef>
          </c:val>
          <c:smooth val="0"/>
          <c:extLst>
            <c:ext xmlns:c16="http://schemas.microsoft.com/office/drawing/2014/chart" uri="{C3380CC4-5D6E-409C-BE32-E72D297353CC}">
              <c16:uniqueId val="{00000000-50C7-45A6-A2E4-268E51950C29}"/>
            </c:ext>
          </c:extLst>
        </c:ser>
        <c:ser>
          <c:idx val="1"/>
          <c:order val="1"/>
          <c:tx>
            <c:strRef>
              <c:f>'Tax Returns Flows'!$C$1</c:f>
              <c:strCache>
                <c:ptCount val="1"/>
                <c:pt idx="0">
                  <c:v>Domestic Out-Migrants</c:v>
                </c:pt>
              </c:strCache>
            </c:strRef>
          </c:tx>
          <c:spPr>
            <a:ln w="28575" cap="rnd">
              <a:solidFill>
                <a:schemeClr val="accent2"/>
              </a:solidFill>
              <a:round/>
            </a:ln>
            <a:effectLst/>
          </c:spPr>
          <c:marker>
            <c:symbol val="none"/>
          </c:marker>
          <c:cat>
            <c:numRef>
              <c:f>'Tax Returns Flows'!$A$2:$A$7</c:f>
              <c:numCache>
                <c:formatCode>General</c:formatCode>
                <c:ptCount val="6"/>
                <c:pt idx="0">
                  <c:v>2015</c:v>
                </c:pt>
                <c:pt idx="1">
                  <c:v>2016</c:v>
                </c:pt>
                <c:pt idx="2">
                  <c:v>2017</c:v>
                </c:pt>
                <c:pt idx="3">
                  <c:v>2018</c:v>
                </c:pt>
                <c:pt idx="4">
                  <c:v>2019</c:v>
                </c:pt>
                <c:pt idx="5">
                  <c:v>2020</c:v>
                </c:pt>
              </c:numCache>
            </c:numRef>
          </c:cat>
          <c:val>
            <c:numRef>
              <c:f>'Tax Returns Flows'!$C$2:$C$7</c:f>
              <c:numCache>
                <c:formatCode>General</c:formatCode>
                <c:ptCount val="6"/>
                <c:pt idx="0">
                  <c:v>187832</c:v>
                </c:pt>
                <c:pt idx="1">
                  <c:v>227450</c:v>
                </c:pt>
                <c:pt idx="2">
                  <c:v>276115</c:v>
                </c:pt>
                <c:pt idx="3">
                  <c:v>217682</c:v>
                </c:pt>
                <c:pt idx="4">
                  <c:v>204996</c:v>
                </c:pt>
                <c:pt idx="5">
                  <c:v>218116</c:v>
                </c:pt>
              </c:numCache>
            </c:numRef>
          </c:val>
          <c:smooth val="0"/>
          <c:extLst>
            <c:ext xmlns:c16="http://schemas.microsoft.com/office/drawing/2014/chart" uri="{C3380CC4-5D6E-409C-BE32-E72D297353CC}">
              <c16:uniqueId val="{00000001-50C7-45A6-A2E4-268E51950C29}"/>
            </c:ext>
          </c:extLst>
        </c:ser>
        <c:ser>
          <c:idx val="2"/>
          <c:order val="2"/>
          <c:tx>
            <c:strRef>
              <c:f>'Tax Returns Flows'!$D$1</c:f>
              <c:strCache>
                <c:ptCount val="1"/>
                <c:pt idx="0">
                  <c:v>International In-Migrants</c:v>
                </c:pt>
              </c:strCache>
            </c:strRef>
          </c:tx>
          <c:spPr>
            <a:ln w="28575" cap="rnd">
              <a:solidFill>
                <a:schemeClr val="accent3"/>
              </a:solidFill>
              <a:round/>
            </a:ln>
            <a:effectLst/>
          </c:spPr>
          <c:marker>
            <c:symbol val="none"/>
          </c:marker>
          <c:cat>
            <c:numRef>
              <c:f>'Tax Returns Flows'!$A$2:$A$7</c:f>
              <c:numCache>
                <c:formatCode>General</c:formatCode>
                <c:ptCount val="6"/>
                <c:pt idx="0">
                  <c:v>2015</c:v>
                </c:pt>
                <c:pt idx="1">
                  <c:v>2016</c:v>
                </c:pt>
                <c:pt idx="2">
                  <c:v>2017</c:v>
                </c:pt>
                <c:pt idx="3">
                  <c:v>2018</c:v>
                </c:pt>
                <c:pt idx="4">
                  <c:v>2019</c:v>
                </c:pt>
                <c:pt idx="5">
                  <c:v>2020</c:v>
                </c:pt>
              </c:numCache>
            </c:numRef>
          </c:cat>
          <c:val>
            <c:numRef>
              <c:f>'Tax Returns Flows'!$D$2:$D$7</c:f>
              <c:numCache>
                <c:formatCode>General</c:formatCode>
                <c:ptCount val="6"/>
                <c:pt idx="0">
                  <c:v>8444</c:v>
                </c:pt>
                <c:pt idx="1">
                  <c:v>7712</c:v>
                </c:pt>
                <c:pt idx="2">
                  <c:v>4918</c:v>
                </c:pt>
                <c:pt idx="3">
                  <c:v>5109</c:v>
                </c:pt>
                <c:pt idx="4">
                  <c:v>5223</c:v>
                </c:pt>
                <c:pt idx="5">
                  <c:v>4871</c:v>
                </c:pt>
              </c:numCache>
            </c:numRef>
          </c:val>
          <c:smooth val="0"/>
          <c:extLst>
            <c:ext xmlns:c16="http://schemas.microsoft.com/office/drawing/2014/chart" uri="{C3380CC4-5D6E-409C-BE32-E72D297353CC}">
              <c16:uniqueId val="{00000002-50C7-45A6-A2E4-268E51950C29}"/>
            </c:ext>
          </c:extLst>
        </c:ser>
        <c:ser>
          <c:idx val="3"/>
          <c:order val="3"/>
          <c:tx>
            <c:strRef>
              <c:f>'Tax Returns Flows'!$E$1</c:f>
              <c:strCache>
                <c:ptCount val="1"/>
                <c:pt idx="0">
                  <c:v>International Out-Migrants</c:v>
                </c:pt>
              </c:strCache>
            </c:strRef>
          </c:tx>
          <c:spPr>
            <a:ln w="28575" cap="rnd">
              <a:solidFill>
                <a:schemeClr val="accent4"/>
              </a:solidFill>
              <a:round/>
            </a:ln>
            <a:effectLst/>
          </c:spPr>
          <c:marker>
            <c:symbol val="none"/>
          </c:marker>
          <c:cat>
            <c:numRef>
              <c:f>'Tax Returns Flows'!$A$2:$A$7</c:f>
              <c:numCache>
                <c:formatCode>General</c:formatCode>
                <c:ptCount val="6"/>
                <c:pt idx="0">
                  <c:v>2015</c:v>
                </c:pt>
                <c:pt idx="1">
                  <c:v>2016</c:v>
                </c:pt>
                <c:pt idx="2">
                  <c:v>2017</c:v>
                </c:pt>
                <c:pt idx="3">
                  <c:v>2018</c:v>
                </c:pt>
                <c:pt idx="4">
                  <c:v>2019</c:v>
                </c:pt>
                <c:pt idx="5">
                  <c:v>2020</c:v>
                </c:pt>
              </c:numCache>
            </c:numRef>
          </c:cat>
          <c:val>
            <c:numRef>
              <c:f>'Tax Returns Flows'!$E$2:$E$7</c:f>
              <c:numCache>
                <c:formatCode>General</c:formatCode>
                <c:ptCount val="6"/>
                <c:pt idx="0">
                  <c:v>7490</c:v>
                </c:pt>
                <c:pt idx="1">
                  <c:v>8438</c:v>
                </c:pt>
                <c:pt idx="2">
                  <c:v>5052</c:v>
                </c:pt>
                <c:pt idx="3">
                  <c:v>4251</c:v>
                </c:pt>
                <c:pt idx="4">
                  <c:v>4062</c:v>
                </c:pt>
                <c:pt idx="5">
                  <c:v>3930</c:v>
                </c:pt>
              </c:numCache>
            </c:numRef>
          </c:val>
          <c:smooth val="0"/>
          <c:extLst>
            <c:ext xmlns:c16="http://schemas.microsoft.com/office/drawing/2014/chart" uri="{C3380CC4-5D6E-409C-BE32-E72D297353CC}">
              <c16:uniqueId val="{00000003-50C7-45A6-A2E4-268E51950C29}"/>
            </c:ext>
          </c:extLst>
        </c:ser>
        <c:dLbls>
          <c:showLegendKey val="0"/>
          <c:showVal val="0"/>
          <c:showCatName val="0"/>
          <c:showSerName val="0"/>
          <c:showPercent val="0"/>
          <c:showBubbleSize val="0"/>
        </c:dLbls>
        <c:smooth val="0"/>
        <c:axId val="1032625984"/>
        <c:axId val="1032627648"/>
      </c:lineChart>
      <c:catAx>
        <c:axId val="1032625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2627648"/>
        <c:crosses val="autoZero"/>
        <c:auto val="1"/>
        <c:lblAlgn val="ctr"/>
        <c:lblOffset val="100"/>
        <c:noMultiLvlLbl val="0"/>
      </c:catAx>
      <c:valAx>
        <c:axId val="10326276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26259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IRS International Migration Flows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'Tax Returns Flows'!$B$9</c:f>
              <c:strCache>
                <c:ptCount val="1"/>
                <c:pt idx="0">
                  <c:v>International In-Migrants</c:v>
                </c:pt>
              </c:strCache>
            </c:strRef>
          </c:tx>
          <c:spPr>
            <a:ln w="28575" cap="rnd">
              <a:solidFill>
                <a:srgbClr val="92D050"/>
              </a:solidFill>
              <a:round/>
            </a:ln>
            <a:effectLst/>
          </c:spPr>
          <c:marker>
            <c:symbol val="none"/>
          </c:marker>
          <c:cat>
            <c:numRef>
              <c:f>'Tax Returns Flows'!$A$10:$A$15</c:f>
              <c:numCache>
                <c:formatCode>General</c:formatCode>
                <c:ptCount val="6"/>
                <c:pt idx="0">
                  <c:v>2015</c:v>
                </c:pt>
                <c:pt idx="1">
                  <c:v>2016</c:v>
                </c:pt>
                <c:pt idx="2">
                  <c:v>2017</c:v>
                </c:pt>
                <c:pt idx="3">
                  <c:v>2018</c:v>
                </c:pt>
                <c:pt idx="4">
                  <c:v>2019</c:v>
                </c:pt>
                <c:pt idx="5">
                  <c:v>2020</c:v>
                </c:pt>
              </c:numCache>
            </c:numRef>
          </c:cat>
          <c:val>
            <c:numRef>
              <c:f>'Tax Returns Flows'!$B$10:$B$15</c:f>
              <c:numCache>
                <c:formatCode>General</c:formatCode>
                <c:ptCount val="6"/>
                <c:pt idx="0">
                  <c:v>8444</c:v>
                </c:pt>
                <c:pt idx="1">
                  <c:v>7712</c:v>
                </c:pt>
                <c:pt idx="2">
                  <c:v>4918</c:v>
                </c:pt>
                <c:pt idx="3">
                  <c:v>5109</c:v>
                </c:pt>
                <c:pt idx="4">
                  <c:v>5223</c:v>
                </c:pt>
                <c:pt idx="5">
                  <c:v>4871</c:v>
                </c:pt>
              </c:numCache>
            </c:numRef>
          </c:val>
          <c:smooth val="0"/>
          <c:extLst>
            <c:ext xmlns:c16="http://schemas.microsoft.com/office/drawing/2014/chart" uri="{C3380CC4-5D6E-409C-BE32-E72D297353CC}">
              <c16:uniqueId val="{00000000-D8AD-4427-B149-D3B1C9933C87}"/>
            </c:ext>
          </c:extLst>
        </c:ser>
        <c:ser>
          <c:idx val="1"/>
          <c:order val="1"/>
          <c:tx>
            <c:strRef>
              <c:f>'Tax Returns Flows'!$C$9</c:f>
              <c:strCache>
                <c:ptCount val="1"/>
                <c:pt idx="0">
                  <c:v>International Out-Migrants</c:v>
                </c:pt>
              </c:strCache>
            </c:strRef>
          </c:tx>
          <c:spPr>
            <a:ln w="28575" cap="rnd">
              <a:solidFill>
                <a:srgbClr val="7030A0"/>
              </a:solidFill>
              <a:round/>
            </a:ln>
            <a:effectLst/>
          </c:spPr>
          <c:marker>
            <c:symbol val="none"/>
          </c:marker>
          <c:cat>
            <c:numRef>
              <c:f>'Tax Returns Flows'!$A$10:$A$15</c:f>
              <c:numCache>
                <c:formatCode>General</c:formatCode>
                <c:ptCount val="6"/>
                <c:pt idx="0">
                  <c:v>2015</c:v>
                </c:pt>
                <c:pt idx="1">
                  <c:v>2016</c:v>
                </c:pt>
                <c:pt idx="2">
                  <c:v>2017</c:v>
                </c:pt>
                <c:pt idx="3">
                  <c:v>2018</c:v>
                </c:pt>
                <c:pt idx="4">
                  <c:v>2019</c:v>
                </c:pt>
                <c:pt idx="5">
                  <c:v>2020</c:v>
                </c:pt>
              </c:numCache>
            </c:numRef>
          </c:cat>
          <c:val>
            <c:numRef>
              <c:f>'Tax Returns Flows'!$C$10:$C$15</c:f>
              <c:numCache>
                <c:formatCode>General</c:formatCode>
                <c:ptCount val="6"/>
                <c:pt idx="0">
                  <c:v>7490</c:v>
                </c:pt>
                <c:pt idx="1">
                  <c:v>8438</c:v>
                </c:pt>
                <c:pt idx="2">
                  <c:v>5052</c:v>
                </c:pt>
                <c:pt idx="3">
                  <c:v>4251</c:v>
                </c:pt>
                <c:pt idx="4">
                  <c:v>4062</c:v>
                </c:pt>
                <c:pt idx="5">
                  <c:v>3930</c:v>
                </c:pt>
              </c:numCache>
            </c:numRef>
          </c:val>
          <c:smooth val="0"/>
          <c:extLst>
            <c:ext xmlns:c16="http://schemas.microsoft.com/office/drawing/2014/chart" uri="{C3380CC4-5D6E-409C-BE32-E72D297353CC}">
              <c16:uniqueId val="{00000001-D8AD-4427-B149-D3B1C9933C87}"/>
            </c:ext>
          </c:extLst>
        </c:ser>
        <c:dLbls>
          <c:showLegendKey val="0"/>
          <c:showVal val="0"/>
          <c:showCatName val="0"/>
          <c:showSerName val="0"/>
          <c:showPercent val="0"/>
          <c:showBubbleSize val="0"/>
        </c:dLbls>
        <c:smooth val="0"/>
        <c:axId val="1034751920"/>
        <c:axId val="1034751504"/>
      </c:lineChart>
      <c:catAx>
        <c:axId val="1034751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4751504"/>
        <c:crosses val="autoZero"/>
        <c:auto val="1"/>
        <c:lblAlgn val="ctr"/>
        <c:lblOffset val="100"/>
        <c:noMultiLvlLbl val="0"/>
      </c:catAx>
      <c:valAx>
        <c:axId val="10347515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47519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Net</a:t>
            </a:r>
            <a:r>
              <a:rPr lang="en-US" baseline="0"/>
              <a:t> Flows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'Tax Returns Flows'!$B$17</c:f>
              <c:strCache>
                <c:ptCount val="1"/>
                <c:pt idx="0">
                  <c:v>Domestic Net Migration</c:v>
                </c:pt>
              </c:strCache>
            </c:strRef>
          </c:tx>
          <c:spPr>
            <a:ln w="28575" cap="rnd">
              <a:solidFill>
                <a:schemeClr val="accent1"/>
              </a:solidFill>
              <a:round/>
            </a:ln>
            <a:effectLst/>
          </c:spPr>
          <c:marker>
            <c:symbol val="none"/>
          </c:marker>
          <c:cat>
            <c:numRef>
              <c:f>'Tax Returns Flows'!$A$18:$A$23</c:f>
              <c:numCache>
                <c:formatCode>General</c:formatCode>
                <c:ptCount val="6"/>
                <c:pt idx="0">
                  <c:v>2015</c:v>
                </c:pt>
                <c:pt idx="1">
                  <c:v>2016</c:v>
                </c:pt>
                <c:pt idx="2">
                  <c:v>2017</c:v>
                </c:pt>
                <c:pt idx="3">
                  <c:v>2018</c:v>
                </c:pt>
                <c:pt idx="4">
                  <c:v>2019</c:v>
                </c:pt>
                <c:pt idx="5">
                  <c:v>2020</c:v>
                </c:pt>
              </c:numCache>
            </c:numRef>
          </c:cat>
          <c:val>
            <c:numRef>
              <c:f>'Tax Returns Flows'!$B$18:$B$23</c:f>
              <c:numCache>
                <c:formatCode>General</c:formatCode>
                <c:ptCount val="6"/>
                <c:pt idx="0">
                  <c:v>28026</c:v>
                </c:pt>
                <c:pt idx="1">
                  <c:v>19414</c:v>
                </c:pt>
                <c:pt idx="2">
                  <c:v>39424</c:v>
                </c:pt>
                <c:pt idx="3">
                  <c:v>34913</c:v>
                </c:pt>
                <c:pt idx="4">
                  <c:v>51359</c:v>
                </c:pt>
                <c:pt idx="5">
                  <c:v>62667</c:v>
                </c:pt>
              </c:numCache>
            </c:numRef>
          </c:val>
          <c:smooth val="0"/>
          <c:extLst>
            <c:ext xmlns:c16="http://schemas.microsoft.com/office/drawing/2014/chart" uri="{C3380CC4-5D6E-409C-BE32-E72D297353CC}">
              <c16:uniqueId val="{00000000-505B-4174-9925-CFB667BFE4B5}"/>
            </c:ext>
          </c:extLst>
        </c:ser>
        <c:ser>
          <c:idx val="1"/>
          <c:order val="1"/>
          <c:tx>
            <c:strRef>
              <c:f>'Tax Returns Flows'!$C$17</c:f>
              <c:strCache>
                <c:ptCount val="1"/>
                <c:pt idx="0">
                  <c:v>International Net Migration</c:v>
                </c:pt>
              </c:strCache>
            </c:strRef>
          </c:tx>
          <c:spPr>
            <a:ln w="28575" cap="rnd">
              <a:solidFill>
                <a:schemeClr val="accent2"/>
              </a:solidFill>
              <a:round/>
            </a:ln>
            <a:effectLst/>
          </c:spPr>
          <c:marker>
            <c:symbol val="none"/>
          </c:marker>
          <c:cat>
            <c:numRef>
              <c:f>'Tax Returns Flows'!$A$18:$A$23</c:f>
              <c:numCache>
                <c:formatCode>General</c:formatCode>
                <c:ptCount val="6"/>
                <c:pt idx="0">
                  <c:v>2015</c:v>
                </c:pt>
                <c:pt idx="1">
                  <c:v>2016</c:v>
                </c:pt>
                <c:pt idx="2">
                  <c:v>2017</c:v>
                </c:pt>
                <c:pt idx="3">
                  <c:v>2018</c:v>
                </c:pt>
                <c:pt idx="4">
                  <c:v>2019</c:v>
                </c:pt>
                <c:pt idx="5">
                  <c:v>2020</c:v>
                </c:pt>
              </c:numCache>
            </c:numRef>
          </c:cat>
          <c:val>
            <c:numRef>
              <c:f>'Tax Returns Flows'!$C$18:$C$23</c:f>
              <c:numCache>
                <c:formatCode>General</c:formatCode>
                <c:ptCount val="6"/>
                <c:pt idx="0">
                  <c:v>954</c:v>
                </c:pt>
                <c:pt idx="1">
                  <c:v>-726</c:v>
                </c:pt>
                <c:pt idx="2">
                  <c:v>-134</c:v>
                </c:pt>
                <c:pt idx="3">
                  <c:v>858</c:v>
                </c:pt>
                <c:pt idx="4">
                  <c:v>1161</c:v>
                </c:pt>
                <c:pt idx="5">
                  <c:v>941</c:v>
                </c:pt>
              </c:numCache>
            </c:numRef>
          </c:val>
          <c:smooth val="0"/>
          <c:extLst>
            <c:ext xmlns:c16="http://schemas.microsoft.com/office/drawing/2014/chart" uri="{C3380CC4-5D6E-409C-BE32-E72D297353CC}">
              <c16:uniqueId val="{00000001-505B-4174-9925-CFB667BFE4B5}"/>
            </c:ext>
          </c:extLst>
        </c:ser>
        <c:dLbls>
          <c:showLegendKey val="0"/>
          <c:showVal val="0"/>
          <c:showCatName val="0"/>
          <c:showSerName val="0"/>
          <c:showPercent val="0"/>
          <c:showBubbleSize val="0"/>
        </c:dLbls>
        <c:smooth val="0"/>
        <c:axId val="1034744848"/>
        <c:axId val="1034029536"/>
      </c:lineChart>
      <c:catAx>
        <c:axId val="1034744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4029536"/>
        <c:crosses val="autoZero"/>
        <c:auto val="1"/>
        <c:lblAlgn val="ctr"/>
        <c:lblOffset val="100"/>
        <c:noMultiLvlLbl val="0"/>
      </c:catAx>
      <c:valAx>
        <c:axId val="10340295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47448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'Tax Returns Flows'!$B$25</c:f>
              <c:strCache>
                <c:ptCount val="1"/>
                <c:pt idx="0">
                  <c:v>International Net Migration</c:v>
                </c:pt>
              </c:strCache>
            </c:strRef>
          </c:tx>
          <c:spPr>
            <a:ln w="28575" cap="rnd">
              <a:solidFill>
                <a:srgbClr val="C00000"/>
              </a:solidFill>
              <a:round/>
            </a:ln>
            <a:effectLst/>
          </c:spPr>
          <c:marker>
            <c:symbol val="none"/>
          </c:marker>
          <c:cat>
            <c:numRef>
              <c:f>'Tax Returns Flows'!$A$26:$A$31</c:f>
              <c:numCache>
                <c:formatCode>General</c:formatCode>
                <c:ptCount val="6"/>
                <c:pt idx="0">
                  <c:v>2015</c:v>
                </c:pt>
                <c:pt idx="1">
                  <c:v>2016</c:v>
                </c:pt>
                <c:pt idx="2">
                  <c:v>2017</c:v>
                </c:pt>
                <c:pt idx="3">
                  <c:v>2018</c:v>
                </c:pt>
                <c:pt idx="4">
                  <c:v>2019</c:v>
                </c:pt>
                <c:pt idx="5">
                  <c:v>2020</c:v>
                </c:pt>
              </c:numCache>
            </c:numRef>
          </c:cat>
          <c:val>
            <c:numRef>
              <c:f>'Tax Returns Flows'!$B$26:$B$31</c:f>
              <c:numCache>
                <c:formatCode>General</c:formatCode>
                <c:ptCount val="6"/>
                <c:pt idx="0">
                  <c:v>954</c:v>
                </c:pt>
                <c:pt idx="1">
                  <c:v>-726</c:v>
                </c:pt>
                <c:pt idx="2">
                  <c:v>-134</c:v>
                </c:pt>
                <c:pt idx="3">
                  <c:v>858</c:v>
                </c:pt>
                <c:pt idx="4">
                  <c:v>1161</c:v>
                </c:pt>
                <c:pt idx="5">
                  <c:v>941</c:v>
                </c:pt>
              </c:numCache>
            </c:numRef>
          </c:val>
          <c:smooth val="0"/>
          <c:extLst>
            <c:ext xmlns:c16="http://schemas.microsoft.com/office/drawing/2014/chart" uri="{C3380CC4-5D6E-409C-BE32-E72D297353CC}">
              <c16:uniqueId val="{00000000-5ACA-4C96-AB78-86B2CB79803E}"/>
            </c:ext>
          </c:extLst>
        </c:ser>
        <c:dLbls>
          <c:showLegendKey val="0"/>
          <c:showVal val="0"/>
          <c:showCatName val="0"/>
          <c:showSerName val="0"/>
          <c:showPercent val="0"/>
          <c:showBubbleSize val="0"/>
        </c:dLbls>
        <c:smooth val="0"/>
        <c:axId val="1207451488"/>
        <c:axId val="1207451072"/>
      </c:lineChart>
      <c:catAx>
        <c:axId val="1207451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07451072"/>
        <c:crosses val="autoZero"/>
        <c:auto val="1"/>
        <c:lblAlgn val="ctr"/>
        <c:lblOffset val="100"/>
        <c:noMultiLvlLbl val="0"/>
      </c:catAx>
      <c:valAx>
        <c:axId val="12074510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0745148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643734525173476E-2"/>
          <c:y val="0.14617966197871593"/>
          <c:w val="0.89458526975838237"/>
          <c:h val="0.70218783296757037"/>
        </c:manualLayout>
      </c:layout>
      <c:barChart>
        <c:barDir val="bar"/>
        <c:grouping val="stacked"/>
        <c:varyColors val="0"/>
        <c:ser>
          <c:idx val="0"/>
          <c:order val="0"/>
          <c:tx>
            <c:strRef>
              <c:f>'d. Chart 2'!$B$1</c:f>
              <c:strCache>
                <c:ptCount val="1"/>
                <c:pt idx="0">
                  <c:v>Texas Population</c:v>
                </c:pt>
              </c:strCache>
            </c:strRef>
          </c:tx>
          <c:spPr>
            <a:solidFill>
              <a:srgbClr val="AF231C"/>
            </a:solidFill>
            <a:ln>
              <a:noFill/>
            </a:ln>
            <a:effectLst/>
          </c:spPr>
          <c:invertIfNegative val="0"/>
          <c:cat>
            <c:strRef>
              <c:f>'d. Chart 2'!$A$2:$A$20</c:f>
              <c:strCache>
                <c:ptCount val="19"/>
                <c:pt idx="0">
                  <c:v>1-4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'd. Chart 2'!$B$2:$B$20</c:f>
              <c:numCache>
                <c:formatCode>0.00%</c:formatCode>
                <c:ptCount val="19"/>
                <c:pt idx="0">
                  <c:v>-5.8500000000000003E-2</c:v>
                </c:pt>
                <c:pt idx="1">
                  <c:v>-7.3300000000000004E-2</c:v>
                </c:pt>
                <c:pt idx="2">
                  <c:v>-7.7899999999999997E-2</c:v>
                </c:pt>
                <c:pt idx="3">
                  <c:v>-7.0300000000000001E-2</c:v>
                </c:pt>
                <c:pt idx="4">
                  <c:v>-6.7699999999999996E-2</c:v>
                </c:pt>
                <c:pt idx="5">
                  <c:v>-7.1999999999999995E-2</c:v>
                </c:pt>
                <c:pt idx="6">
                  <c:v>-7.2099999999999997E-2</c:v>
                </c:pt>
                <c:pt idx="7">
                  <c:v>-7.0800000000000002E-2</c:v>
                </c:pt>
                <c:pt idx="8">
                  <c:v>-6.7299999999999999E-2</c:v>
                </c:pt>
                <c:pt idx="9">
                  <c:v>-6.5115386369219166E-2</c:v>
                </c:pt>
                <c:pt idx="10">
                  <c:v>-6.2179304597069933E-2</c:v>
                </c:pt>
                <c:pt idx="11">
                  <c:v>-6.0671223206218518E-2</c:v>
                </c:pt>
                <c:pt idx="12">
                  <c:v>-5.5100000000000003E-2</c:v>
                </c:pt>
                <c:pt idx="13">
                  <c:v>-4.4200000000000003E-2</c:v>
                </c:pt>
                <c:pt idx="14">
                  <c:v>-3.3399999999999999E-2</c:v>
                </c:pt>
                <c:pt idx="15">
                  <c:v>-2.229988889016574E-2</c:v>
                </c:pt>
                <c:pt idx="16">
                  <c:v>-1.4424878827154101E-2</c:v>
                </c:pt>
                <c:pt idx="17">
                  <c:v>-7.0946884116109389E-3</c:v>
                </c:pt>
                <c:pt idx="18">
                  <c:v>-5.5810073852534982E-3</c:v>
                </c:pt>
              </c:numCache>
            </c:numRef>
          </c:val>
          <c:extLst>
            <c:ext xmlns:c16="http://schemas.microsoft.com/office/drawing/2014/chart" uri="{C3380CC4-5D6E-409C-BE32-E72D297353CC}">
              <c16:uniqueId val="{00000000-E00E-42D2-A06C-7FAC42B5E0B6}"/>
            </c:ext>
          </c:extLst>
        </c:ser>
        <c:ser>
          <c:idx val="1"/>
          <c:order val="1"/>
          <c:tx>
            <c:strRef>
              <c:f>'d. Chart 2'!$C$1</c:f>
              <c:strCache>
                <c:ptCount val="1"/>
                <c:pt idx="0">
                  <c:v>Movers</c:v>
                </c:pt>
              </c:strCache>
            </c:strRef>
          </c:tx>
          <c:spPr>
            <a:solidFill>
              <a:srgbClr val="0063A9"/>
            </a:solidFill>
            <a:ln>
              <a:noFill/>
            </a:ln>
            <a:effectLst/>
          </c:spPr>
          <c:invertIfNegative val="0"/>
          <c:cat>
            <c:strRef>
              <c:f>'d. Chart 2'!$A$2:$A$20</c:f>
              <c:strCache>
                <c:ptCount val="19"/>
                <c:pt idx="0">
                  <c:v>1-4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'd. Chart 2'!$C$2:$C$20</c:f>
              <c:numCache>
                <c:formatCode>0.00%</c:formatCode>
                <c:ptCount val="19"/>
                <c:pt idx="0">
                  <c:v>7.3300000000000004E-2</c:v>
                </c:pt>
                <c:pt idx="1">
                  <c:v>7.2900000000000006E-2</c:v>
                </c:pt>
                <c:pt idx="2">
                  <c:v>5.8400000000000001E-2</c:v>
                </c:pt>
                <c:pt idx="3">
                  <c:v>5.1499999999999997E-2</c:v>
                </c:pt>
                <c:pt idx="4">
                  <c:v>0.1157</c:v>
                </c:pt>
                <c:pt idx="5">
                  <c:v>0.14380000000000001</c:v>
                </c:pt>
                <c:pt idx="6">
                  <c:v>0.1085</c:v>
                </c:pt>
                <c:pt idx="7">
                  <c:v>8.1600000000000006E-2</c:v>
                </c:pt>
                <c:pt idx="8">
                  <c:v>5.91E-2</c:v>
                </c:pt>
                <c:pt idx="9">
                  <c:v>5.16E-2</c:v>
                </c:pt>
                <c:pt idx="10">
                  <c:v>4.2000000000000003E-2</c:v>
                </c:pt>
                <c:pt idx="11">
                  <c:v>3.95E-2</c:v>
                </c:pt>
                <c:pt idx="12">
                  <c:v>3.5000000000000003E-2</c:v>
                </c:pt>
                <c:pt idx="13">
                  <c:v>2.58E-2</c:v>
                </c:pt>
                <c:pt idx="14">
                  <c:v>1.6899999999999998E-2</c:v>
                </c:pt>
                <c:pt idx="15">
                  <c:v>1.04E-2</c:v>
                </c:pt>
                <c:pt idx="16">
                  <c:v>6.4562545252423468E-3</c:v>
                </c:pt>
                <c:pt idx="17">
                  <c:v>4.8999999999999998E-3</c:v>
                </c:pt>
                <c:pt idx="18">
                  <c:v>2.7000000000000001E-3</c:v>
                </c:pt>
              </c:numCache>
            </c:numRef>
          </c:val>
          <c:extLst>
            <c:ext xmlns:c16="http://schemas.microsoft.com/office/drawing/2014/chart" uri="{C3380CC4-5D6E-409C-BE32-E72D297353CC}">
              <c16:uniqueId val="{00000001-E00E-42D2-A06C-7FAC42B5E0B6}"/>
            </c:ext>
          </c:extLst>
        </c:ser>
        <c:dLbls>
          <c:showLegendKey val="0"/>
          <c:showVal val="0"/>
          <c:showCatName val="0"/>
          <c:showSerName val="0"/>
          <c:showPercent val="0"/>
          <c:showBubbleSize val="0"/>
        </c:dLbls>
        <c:gapWidth val="182"/>
        <c:overlap val="100"/>
        <c:axId val="1612916192"/>
        <c:axId val="1612918272"/>
      </c:barChart>
      <c:catAx>
        <c:axId val="1612916192"/>
        <c:scaling>
          <c:orientation val="minMax"/>
        </c:scaling>
        <c:delete val="0"/>
        <c:axPos val="l"/>
        <c:numFmt formatCode="#,##0%;#,##0%" sourceLinked="0"/>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612918272"/>
        <c:crosses val="autoZero"/>
        <c:auto val="1"/>
        <c:lblAlgn val="ctr"/>
        <c:lblOffset val="100"/>
        <c:noMultiLvlLbl val="0"/>
      </c:catAx>
      <c:valAx>
        <c:axId val="1612918272"/>
        <c:scaling>
          <c:orientation val="minMax"/>
          <c:max val="0.15000000000000002"/>
          <c:min val="-0.15000000000000002"/>
        </c:scaling>
        <c:delete val="0"/>
        <c:axPos val="b"/>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61291619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100">
          <a:solidFill>
            <a:schemeClr val="tx1"/>
          </a:solidFill>
          <a:latin typeface="Arial" panose="020B0604020202020204" pitchFamily="34" charset="0"/>
          <a:cs typeface="Arial" panose="020B0604020202020204" pitchFamily="34" charset="0"/>
        </a:defRPr>
      </a:pPr>
      <a:endParaRPr lang="en-US"/>
    </a:p>
  </c:txPr>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203534561324575E-2"/>
          <c:y val="0.16122675549144769"/>
          <c:w val="0.92964623804030977"/>
          <c:h val="0.65344041905093764"/>
        </c:manualLayout>
      </c:layout>
      <c:barChart>
        <c:barDir val="col"/>
        <c:grouping val="clustered"/>
        <c:varyColors val="0"/>
        <c:ser>
          <c:idx val="0"/>
          <c:order val="0"/>
          <c:tx>
            <c:strRef>
              <c:f>Data3!$C$2</c:f>
              <c:strCache>
                <c:ptCount val="1"/>
                <c:pt idx="0">
                  <c:v>Texas population</c:v>
                </c:pt>
              </c:strCache>
            </c:strRef>
          </c:tx>
          <c:spPr>
            <a:solidFill>
              <a:srgbClr val="0063A9"/>
            </a:solidFill>
            <a:ln>
              <a:noFill/>
            </a:ln>
            <a:effectLst/>
          </c:spPr>
          <c:invertIfNegative val="0"/>
          <c:cat>
            <c:strRef>
              <c:f>Data3!$B$3:$B$7</c:f>
              <c:strCache>
                <c:ptCount val="5"/>
                <c:pt idx="0">
                  <c:v>Less than high school graduate</c:v>
                </c:pt>
                <c:pt idx="1">
                  <c:v>High school graduate</c:v>
                </c:pt>
                <c:pt idx="2">
                  <c:v>Some college</c:v>
                </c:pt>
                <c:pt idx="3">
                  <c:v>Bachelor's degree</c:v>
                </c:pt>
                <c:pt idx="4">
                  <c:v>Graduate or professional degree</c:v>
                </c:pt>
              </c:strCache>
            </c:strRef>
          </c:cat>
          <c:val>
            <c:numRef>
              <c:f>Data3!$C$3:$C$7</c:f>
              <c:numCache>
                <c:formatCode>_(* #,##0_);_(* \(#,##0\);_(* "-"??_);_(@_)</c:formatCode>
                <c:ptCount val="5"/>
                <c:pt idx="0">
                  <c:v>14.98117353936809</c:v>
                </c:pt>
                <c:pt idx="1">
                  <c:v>24.576118146669039</c:v>
                </c:pt>
                <c:pt idx="2">
                  <c:v>29.397943768265574</c:v>
                </c:pt>
                <c:pt idx="3">
                  <c:v>20.54250252528821</c:v>
                </c:pt>
                <c:pt idx="4">
                  <c:v>10.50226202040909</c:v>
                </c:pt>
              </c:numCache>
            </c:numRef>
          </c:val>
          <c:extLst>
            <c:ext xmlns:c16="http://schemas.microsoft.com/office/drawing/2014/chart" uri="{C3380CC4-5D6E-409C-BE32-E72D297353CC}">
              <c16:uniqueId val="{00000000-7055-49D7-B7AE-C1166145D54C}"/>
            </c:ext>
          </c:extLst>
        </c:ser>
        <c:ser>
          <c:idx val="1"/>
          <c:order val="1"/>
          <c:tx>
            <c:strRef>
              <c:f>Data3!$D$2</c:f>
              <c:strCache>
                <c:ptCount val="1"/>
                <c:pt idx="0">
                  <c:v>Domestic 
in-migrants</c:v>
                </c:pt>
              </c:strCache>
            </c:strRef>
          </c:tx>
          <c:spPr>
            <a:solidFill>
              <a:srgbClr val="AF231C"/>
            </a:solidFill>
            <a:ln>
              <a:noFill/>
            </a:ln>
            <a:effectLst/>
          </c:spPr>
          <c:invertIfNegative val="0"/>
          <c:cat>
            <c:strRef>
              <c:f>Data3!$B$3:$B$7</c:f>
              <c:strCache>
                <c:ptCount val="5"/>
                <c:pt idx="0">
                  <c:v>Less than high school graduate</c:v>
                </c:pt>
                <c:pt idx="1">
                  <c:v>High school graduate</c:v>
                </c:pt>
                <c:pt idx="2">
                  <c:v>Some college</c:v>
                </c:pt>
                <c:pt idx="3">
                  <c:v>Bachelor's degree</c:v>
                </c:pt>
                <c:pt idx="4">
                  <c:v>Graduate or professional degree</c:v>
                </c:pt>
              </c:strCache>
            </c:strRef>
          </c:cat>
          <c:val>
            <c:numRef>
              <c:f>Data3!$D$3:$D$7</c:f>
              <c:numCache>
                <c:formatCode>_(* #,##0_);_(* \(#,##0\);_(* "-"??_);_(@_)</c:formatCode>
                <c:ptCount val="5"/>
                <c:pt idx="0">
                  <c:v>6.3650903419711957</c:v>
                </c:pt>
                <c:pt idx="1">
                  <c:v>17.065337948242039</c:v>
                </c:pt>
                <c:pt idx="2">
                  <c:v>28.87292140216784</c:v>
                </c:pt>
                <c:pt idx="3">
                  <c:v>27.947094274371743</c:v>
                </c:pt>
                <c:pt idx="4">
                  <c:v>19.749556033247178</c:v>
                </c:pt>
              </c:numCache>
            </c:numRef>
          </c:val>
          <c:extLst>
            <c:ext xmlns:c16="http://schemas.microsoft.com/office/drawing/2014/chart" uri="{C3380CC4-5D6E-409C-BE32-E72D297353CC}">
              <c16:uniqueId val="{00000001-7055-49D7-B7AE-C1166145D54C}"/>
            </c:ext>
          </c:extLst>
        </c:ser>
        <c:ser>
          <c:idx val="2"/>
          <c:order val="2"/>
          <c:tx>
            <c:strRef>
              <c:f>Data3!$E$2</c:f>
              <c:strCache>
                <c:ptCount val="1"/>
                <c:pt idx="0">
                  <c:v>Domestic 
out-migrants</c:v>
                </c:pt>
              </c:strCache>
            </c:strRef>
          </c:tx>
          <c:spPr>
            <a:solidFill>
              <a:srgbClr val="62BB46"/>
            </a:solidFill>
            <a:ln>
              <a:noFill/>
            </a:ln>
            <a:effectLst/>
          </c:spPr>
          <c:invertIfNegative val="0"/>
          <c:cat>
            <c:strRef>
              <c:f>Data3!$B$3:$B$7</c:f>
              <c:strCache>
                <c:ptCount val="5"/>
                <c:pt idx="0">
                  <c:v>Less than high school graduate</c:v>
                </c:pt>
                <c:pt idx="1">
                  <c:v>High school graduate</c:v>
                </c:pt>
                <c:pt idx="2">
                  <c:v>Some college</c:v>
                </c:pt>
                <c:pt idx="3">
                  <c:v>Bachelor's degree</c:v>
                </c:pt>
                <c:pt idx="4">
                  <c:v>Graduate or professional degree</c:v>
                </c:pt>
              </c:strCache>
            </c:strRef>
          </c:cat>
          <c:val>
            <c:numRef>
              <c:f>Data3!$E$3:$E$7</c:f>
              <c:numCache>
                <c:formatCode>_(* #,##0_);_(* \(#,##0\);_(* "-"??_);_(@_)</c:formatCode>
                <c:ptCount val="5"/>
                <c:pt idx="0">
                  <c:v>6.3679253822674271</c:v>
                </c:pt>
                <c:pt idx="1">
                  <c:v>17.889210336699477</c:v>
                </c:pt>
                <c:pt idx="2">
                  <c:v>28.534692828253931</c:v>
                </c:pt>
                <c:pt idx="3">
                  <c:v>28.07694953671686</c:v>
                </c:pt>
                <c:pt idx="4">
                  <c:v>19.131221916062291</c:v>
                </c:pt>
              </c:numCache>
            </c:numRef>
          </c:val>
          <c:extLst>
            <c:ext xmlns:c16="http://schemas.microsoft.com/office/drawing/2014/chart" uri="{C3380CC4-5D6E-409C-BE32-E72D297353CC}">
              <c16:uniqueId val="{00000002-7055-49D7-B7AE-C1166145D54C}"/>
            </c:ext>
          </c:extLst>
        </c:ser>
        <c:ser>
          <c:idx val="3"/>
          <c:order val="3"/>
          <c:tx>
            <c:strRef>
              <c:f>Data3!$F$2</c:f>
              <c:strCache>
                <c:ptCount val="1"/>
                <c:pt idx="0">
                  <c:v>International
in-migrants</c:v>
                </c:pt>
              </c:strCache>
            </c:strRef>
          </c:tx>
          <c:spPr>
            <a:solidFill>
              <a:srgbClr val="6F4B9B"/>
            </a:solidFill>
            <a:ln>
              <a:noFill/>
            </a:ln>
            <a:effectLst/>
          </c:spPr>
          <c:invertIfNegative val="0"/>
          <c:cat>
            <c:strRef>
              <c:f>Data3!$B$3:$B$7</c:f>
              <c:strCache>
                <c:ptCount val="5"/>
                <c:pt idx="0">
                  <c:v>Less than high school graduate</c:v>
                </c:pt>
                <c:pt idx="1">
                  <c:v>High school graduate</c:v>
                </c:pt>
                <c:pt idx="2">
                  <c:v>Some college</c:v>
                </c:pt>
                <c:pt idx="3">
                  <c:v>Bachelor's degree</c:v>
                </c:pt>
                <c:pt idx="4">
                  <c:v>Graduate or professional degree</c:v>
                </c:pt>
              </c:strCache>
            </c:strRef>
          </c:cat>
          <c:val>
            <c:numRef>
              <c:f>Data3!$F$3:$F$7</c:f>
              <c:numCache>
                <c:formatCode>_(* #,##0_);_(* \(#,##0\);_(* "-"??_);_(@_)</c:formatCode>
                <c:ptCount val="5"/>
                <c:pt idx="0">
                  <c:v>17.75845232125419</c:v>
                </c:pt>
                <c:pt idx="1">
                  <c:v>18.084569400089741</c:v>
                </c:pt>
                <c:pt idx="2">
                  <c:v>15.500541054131812</c:v>
                </c:pt>
                <c:pt idx="3">
                  <c:v>29.857775343767319</c:v>
                </c:pt>
                <c:pt idx="4">
                  <c:v>18.798661880756949</c:v>
                </c:pt>
              </c:numCache>
            </c:numRef>
          </c:val>
          <c:extLst>
            <c:ext xmlns:c16="http://schemas.microsoft.com/office/drawing/2014/chart" uri="{C3380CC4-5D6E-409C-BE32-E72D297353CC}">
              <c16:uniqueId val="{00000003-7055-49D7-B7AE-C1166145D54C}"/>
            </c:ext>
          </c:extLst>
        </c:ser>
        <c:dLbls>
          <c:showLegendKey val="0"/>
          <c:showVal val="0"/>
          <c:showCatName val="0"/>
          <c:showSerName val="0"/>
          <c:showPercent val="0"/>
          <c:showBubbleSize val="0"/>
        </c:dLbls>
        <c:gapWidth val="219"/>
        <c:overlap val="-27"/>
        <c:axId val="1744068944"/>
        <c:axId val="1744072272"/>
      </c:barChart>
      <c:catAx>
        <c:axId val="1744068944"/>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744072272"/>
        <c:crosses val="autoZero"/>
        <c:auto val="1"/>
        <c:lblAlgn val="ctr"/>
        <c:lblOffset val="100"/>
        <c:noMultiLvlLbl val="0"/>
      </c:catAx>
      <c:valAx>
        <c:axId val="1744072272"/>
        <c:scaling>
          <c:orientation val="minMax"/>
        </c:scaling>
        <c:delete val="0"/>
        <c:axPos val="l"/>
        <c:numFmt formatCode="_(* #,##0_);_(* \(#,##0\);_(* &quot;-&quot;??_);_(@_)"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744068944"/>
        <c:crosses val="autoZero"/>
        <c:crossBetween val="between"/>
      </c:valAx>
      <c:spPr>
        <a:noFill/>
        <a:ln>
          <a:noFill/>
        </a:ln>
        <a:effectLst/>
      </c:spPr>
    </c:plotArea>
    <c:legend>
      <c:legendPos val="b"/>
      <c:layout>
        <c:manualLayout>
          <c:xMode val="edge"/>
          <c:yMode val="edge"/>
          <c:x val="0.26232815936931253"/>
          <c:y val="0.11857701444675492"/>
          <c:w val="0.62534656025566315"/>
          <c:h val="9.2834219713577193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83578698929635E-2"/>
          <c:y val="0.14031916452448812"/>
          <c:w val="0.93602727133365637"/>
          <c:h val="0.67687005806414879"/>
        </c:manualLayout>
      </c:layout>
      <c:barChart>
        <c:barDir val="col"/>
        <c:grouping val="clustered"/>
        <c:varyColors val="0"/>
        <c:ser>
          <c:idx val="0"/>
          <c:order val="0"/>
          <c:tx>
            <c:strRef>
              <c:f>Data4!$B$1</c:f>
              <c:strCache>
                <c:ptCount val="1"/>
                <c:pt idx="0">
                  <c:v>Texas population</c:v>
                </c:pt>
              </c:strCache>
            </c:strRef>
          </c:tx>
          <c:spPr>
            <a:solidFill>
              <a:srgbClr val="0063A9"/>
            </a:solidFill>
            <a:ln>
              <a:noFill/>
            </a:ln>
            <a:effectLst/>
          </c:spPr>
          <c:invertIfNegative val="0"/>
          <c:cat>
            <c:strRef>
              <c:f>Data4!$A$2:$A$8</c:f>
              <c:strCache>
                <c:ptCount val="7"/>
                <c:pt idx="0">
                  <c:v>Managers</c:v>
                </c:pt>
                <c:pt idx="1">
                  <c:v>STEM</c:v>
                </c:pt>
                <c:pt idx="2">
                  <c:v>Professional services</c:v>
                </c:pt>
                <c:pt idx="3">
                  <c:v>Education</c:v>
                </c:pt>
                <c:pt idx="4">
                  <c:v>Health care</c:v>
                </c:pt>
                <c:pt idx="5">
                  <c:v>Production</c:v>
                </c:pt>
                <c:pt idx="6">
                  <c:v>Other services</c:v>
                </c:pt>
              </c:strCache>
            </c:strRef>
          </c:cat>
          <c:val>
            <c:numRef>
              <c:f>Data4!$B$2:$B$8</c:f>
              <c:numCache>
                <c:formatCode>General</c:formatCode>
                <c:ptCount val="7"/>
                <c:pt idx="0">
                  <c:v>14.782600000000002</c:v>
                </c:pt>
                <c:pt idx="1">
                  <c:v>5.4916399999999994</c:v>
                </c:pt>
                <c:pt idx="2">
                  <c:v>27.528000000000002</c:v>
                </c:pt>
                <c:pt idx="3">
                  <c:v>6.2915200000000002</c:v>
                </c:pt>
                <c:pt idx="4">
                  <c:v>7.491200000000001</c:v>
                </c:pt>
                <c:pt idx="5">
                  <c:v>12.0747</c:v>
                </c:pt>
                <c:pt idx="6">
                  <c:v>26.340299999999999</c:v>
                </c:pt>
              </c:numCache>
            </c:numRef>
          </c:val>
          <c:extLst>
            <c:ext xmlns:c16="http://schemas.microsoft.com/office/drawing/2014/chart" uri="{C3380CC4-5D6E-409C-BE32-E72D297353CC}">
              <c16:uniqueId val="{00000000-F0CA-4DFB-8711-E2C73E14EF07}"/>
            </c:ext>
          </c:extLst>
        </c:ser>
        <c:ser>
          <c:idx val="1"/>
          <c:order val="1"/>
          <c:tx>
            <c:strRef>
              <c:f>Data4!$C$1</c:f>
              <c:strCache>
                <c:ptCount val="1"/>
                <c:pt idx="0">
                  <c:v>Domestic in-migrants</c:v>
                </c:pt>
              </c:strCache>
            </c:strRef>
          </c:tx>
          <c:spPr>
            <a:solidFill>
              <a:srgbClr val="AF231C"/>
            </a:solidFill>
            <a:ln>
              <a:noFill/>
            </a:ln>
            <a:effectLst/>
          </c:spPr>
          <c:invertIfNegative val="0"/>
          <c:cat>
            <c:strRef>
              <c:f>Data4!$A$2:$A$8</c:f>
              <c:strCache>
                <c:ptCount val="7"/>
                <c:pt idx="0">
                  <c:v>Managers</c:v>
                </c:pt>
                <c:pt idx="1">
                  <c:v>STEM</c:v>
                </c:pt>
                <c:pt idx="2">
                  <c:v>Professional services</c:v>
                </c:pt>
                <c:pt idx="3">
                  <c:v>Education</c:v>
                </c:pt>
                <c:pt idx="4">
                  <c:v>Health care</c:v>
                </c:pt>
                <c:pt idx="5">
                  <c:v>Production</c:v>
                </c:pt>
                <c:pt idx="6">
                  <c:v>Other services</c:v>
                </c:pt>
              </c:strCache>
            </c:strRef>
          </c:cat>
          <c:val>
            <c:numRef>
              <c:f>Data4!$C$2:$C$8</c:f>
              <c:numCache>
                <c:formatCode>General</c:formatCode>
                <c:ptCount val="7"/>
                <c:pt idx="0">
                  <c:v>17.341200000000001</c:v>
                </c:pt>
                <c:pt idx="1">
                  <c:v>9.6699599999999997</c:v>
                </c:pt>
                <c:pt idx="2">
                  <c:v>27.125700000000002</c:v>
                </c:pt>
                <c:pt idx="3">
                  <c:v>6.2754000000000003</c:v>
                </c:pt>
                <c:pt idx="4">
                  <c:v>8.4119899999999994</c:v>
                </c:pt>
                <c:pt idx="5">
                  <c:v>7.8518400000000002</c:v>
                </c:pt>
                <c:pt idx="6">
                  <c:v>23.324000000000002</c:v>
                </c:pt>
              </c:numCache>
            </c:numRef>
          </c:val>
          <c:extLst>
            <c:ext xmlns:c16="http://schemas.microsoft.com/office/drawing/2014/chart" uri="{C3380CC4-5D6E-409C-BE32-E72D297353CC}">
              <c16:uniqueId val="{00000001-F0CA-4DFB-8711-E2C73E14EF07}"/>
            </c:ext>
          </c:extLst>
        </c:ser>
        <c:ser>
          <c:idx val="2"/>
          <c:order val="2"/>
          <c:tx>
            <c:strRef>
              <c:f>Data4!$D$1</c:f>
              <c:strCache>
                <c:ptCount val="1"/>
                <c:pt idx="0">
                  <c:v>Domestic out-migrants</c:v>
                </c:pt>
              </c:strCache>
            </c:strRef>
          </c:tx>
          <c:spPr>
            <a:solidFill>
              <a:srgbClr val="62BB46"/>
            </a:solidFill>
            <a:ln>
              <a:noFill/>
            </a:ln>
            <a:effectLst/>
          </c:spPr>
          <c:invertIfNegative val="0"/>
          <c:cat>
            <c:strRef>
              <c:f>Data4!$A$2:$A$8</c:f>
              <c:strCache>
                <c:ptCount val="7"/>
                <c:pt idx="0">
                  <c:v>Managers</c:v>
                </c:pt>
                <c:pt idx="1">
                  <c:v>STEM</c:v>
                </c:pt>
                <c:pt idx="2">
                  <c:v>Professional services</c:v>
                </c:pt>
                <c:pt idx="3">
                  <c:v>Education</c:v>
                </c:pt>
                <c:pt idx="4">
                  <c:v>Health care</c:v>
                </c:pt>
                <c:pt idx="5">
                  <c:v>Production</c:v>
                </c:pt>
                <c:pt idx="6">
                  <c:v>Other services</c:v>
                </c:pt>
              </c:strCache>
            </c:strRef>
          </c:cat>
          <c:val>
            <c:numRef>
              <c:f>Data4!$D$2:$D$8</c:f>
              <c:numCache>
                <c:formatCode>General</c:formatCode>
                <c:ptCount val="7"/>
                <c:pt idx="0">
                  <c:v>16.044599999999999</c:v>
                </c:pt>
                <c:pt idx="1">
                  <c:v>9.5580099999999995</c:v>
                </c:pt>
                <c:pt idx="2">
                  <c:v>26.574100000000001</c:v>
                </c:pt>
                <c:pt idx="3">
                  <c:v>6.2539300000000004</c:v>
                </c:pt>
                <c:pt idx="4">
                  <c:v>8.2964699999999993</c:v>
                </c:pt>
                <c:pt idx="5">
                  <c:v>8.4654499999999988</c:v>
                </c:pt>
                <c:pt idx="6">
                  <c:v>24.807499999999997</c:v>
                </c:pt>
              </c:numCache>
            </c:numRef>
          </c:val>
          <c:extLst>
            <c:ext xmlns:c16="http://schemas.microsoft.com/office/drawing/2014/chart" uri="{C3380CC4-5D6E-409C-BE32-E72D297353CC}">
              <c16:uniqueId val="{00000002-F0CA-4DFB-8711-E2C73E14EF07}"/>
            </c:ext>
          </c:extLst>
        </c:ser>
        <c:ser>
          <c:idx val="3"/>
          <c:order val="3"/>
          <c:tx>
            <c:strRef>
              <c:f>Data4!$E$1</c:f>
              <c:strCache>
                <c:ptCount val="1"/>
                <c:pt idx="0">
                  <c:v>International in-migrants</c:v>
                </c:pt>
              </c:strCache>
            </c:strRef>
          </c:tx>
          <c:spPr>
            <a:solidFill>
              <a:srgbClr val="6F4B9B"/>
            </a:solidFill>
            <a:ln>
              <a:noFill/>
            </a:ln>
            <a:effectLst/>
          </c:spPr>
          <c:invertIfNegative val="0"/>
          <c:cat>
            <c:strRef>
              <c:f>Data4!$A$2:$A$8</c:f>
              <c:strCache>
                <c:ptCount val="7"/>
                <c:pt idx="0">
                  <c:v>Managers</c:v>
                </c:pt>
                <c:pt idx="1">
                  <c:v>STEM</c:v>
                </c:pt>
                <c:pt idx="2">
                  <c:v>Professional services</c:v>
                </c:pt>
                <c:pt idx="3">
                  <c:v>Education</c:v>
                </c:pt>
                <c:pt idx="4">
                  <c:v>Health care</c:v>
                </c:pt>
                <c:pt idx="5">
                  <c:v>Production</c:v>
                </c:pt>
                <c:pt idx="6">
                  <c:v>Other services</c:v>
                </c:pt>
              </c:strCache>
            </c:strRef>
          </c:cat>
          <c:val>
            <c:numRef>
              <c:f>Data4!$E$2:$E$8</c:f>
              <c:numCache>
                <c:formatCode>General</c:formatCode>
                <c:ptCount val="7"/>
                <c:pt idx="0">
                  <c:v>15.8249</c:v>
                </c:pt>
                <c:pt idx="1">
                  <c:v>10.598599999999999</c:v>
                </c:pt>
                <c:pt idx="2">
                  <c:v>20.6615</c:v>
                </c:pt>
                <c:pt idx="3">
                  <c:v>6.9962899999999992</c:v>
                </c:pt>
                <c:pt idx="4">
                  <c:v>5.6207099999999999</c:v>
                </c:pt>
                <c:pt idx="5">
                  <c:v>13.415199999999999</c:v>
                </c:pt>
                <c:pt idx="6">
                  <c:v>26.8828</c:v>
                </c:pt>
              </c:numCache>
            </c:numRef>
          </c:val>
          <c:extLst>
            <c:ext xmlns:c16="http://schemas.microsoft.com/office/drawing/2014/chart" uri="{C3380CC4-5D6E-409C-BE32-E72D297353CC}">
              <c16:uniqueId val="{00000003-F0CA-4DFB-8711-E2C73E14EF07}"/>
            </c:ext>
          </c:extLst>
        </c:ser>
        <c:dLbls>
          <c:showLegendKey val="0"/>
          <c:showVal val="0"/>
          <c:showCatName val="0"/>
          <c:showSerName val="0"/>
          <c:showPercent val="0"/>
          <c:showBubbleSize val="0"/>
        </c:dLbls>
        <c:gapWidth val="219"/>
        <c:overlap val="-27"/>
        <c:axId val="360633504"/>
        <c:axId val="360636416"/>
      </c:barChart>
      <c:catAx>
        <c:axId val="360633504"/>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60636416"/>
        <c:crosses val="autoZero"/>
        <c:auto val="1"/>
        <c:lblAlgn val="ctr"/>
        <c:lblOffset val="100"/>
        <c:noMultiLvlLbl val="0"/>
      </c:catAx>
      <c:valAx>
        <c:axId val="360636416"/>
        <c:scaling>
          <c:orientation val="minMax"/>
        </c:scaling>
        <c:delete val="0"/>
        <c:axPos val="l"/>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60633504"/>
        <c:crosses val="autoZero"/>
        <c:crossBetween val="between"/>
      </c:valAx>
      <c:spPr>
        <a:noFill/>
        <a:ln>
          <a:noFill/>
        </a:ln>
        <a:effectLst/>
      </c:spPr>
    </c:plotArea>
    <c:legend>
      <c:legendPos val="b"/>
      <c:layout>
        <c:manualLayout>
          <c:xMode val="edge"/>
          <c:yMode val="edge"/>
          <c:x val="0.46365206770725959"/>
          <c:y val="0.17924109405659422"/>
          <c:w val="0.32866860077564297"/>
          <c:h val="0.28674165994314743"/>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chemeClr val="tx1"/>
          </a:solidFill>
          <a:latin typeface="Arial" panose="020B0604020202020204" pitchFamily="34" charset="0"/>
          <a:cs typeface="Arial" panose="020B0604020202020204" pitchFamily="34" charset="0"/>
        </a:defRPr>
      </a:pPr>
      <a:endParaRPr lang="en-US"/>
    </a:p>
  </c:txPr>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1113398059285144E-2"/>
          <c:y val="0.15322292953659611"/>
          <c:w val="0.92682584889654773"/>
          <c:h val="0.67001873896783604"/>
        </c:manualLayout>
      </c:layout>
      <c:barChart>
        <c:barDir val="col"/>
        <c:grouping val="clustered"/>
        <c:varyColors val="0"/>
        <c:ser>
          <c:idx val="0"/>
          <c:order val="0"/>
          <c:tx>
            <c:strRef>
              <c:f>Data5!$G$2</c:f>
              <c:strCache>
                <c:ptCount val="1"/>
                <c:pt idx="0">
                  <c:v>White</c:v>
                </c:pt>
              </c:strCache>
            </c:strRef>
          </c:tx>
          <c:spPr>
            <a:solidFill>
              <a:srgbClr val="0063A9"/>
            </a:solidFill>
            <a:ln>
              <a:noFill/>
            </a:ln>
            <a:effectLst/>
          </c:spPr>
          <c:invertIfNegative val="0"/>
          <c:dLbls>
            <c:numFmt formatCode="#,##0" sourceLinked="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Data5!$H$1:$K$1</c:f>
              <c:strCache>
                <c:ptCount val="4"/>
                <c:pt idx="0">
                  <c:v>Texas population</c:v>
                </c:pt>
                <c:pt idx="1">
                  <c:v>Domestic 
in-migrants</c:v>
                </c:pt>
                <c:pt idx="2">
                  <c:v>Domestic 
out-migrants</c:v>
                </c:pt>
                <c:pt idx="3">
                  <c:v>International 
in-migrants</c:v>
                </c:pt>
              </c:strCache>
            </c:strRef>
          </c:cat>
          <c:val>
            <c:numRef>
              <c:f>Data5!$H$2:$K$2</c:f>
              <c:numCache>
                <c:formatCode>0.0</c:formatCode>
                <c:ptCount val="4"/>
                <c:pt idx="0">
                  <c:v>41.945129773585961</c:v>
                </c:pt>
                <c:pt idx="1">
                  <c:v>53.461811256505122</c:v>
                </c:pt>
                <c:pt idx="2">
                  <c:v>58.684006133869715</c:v>
                </c:pt>
                <c:pt idx="3">
                  <c:v>22.704818442452602</c:v>
                </c:pt>
              </c:numCache>
            </c:numRef>
          </c:val>
          <c:extLst>
            <c:ext xmlns:c16="http://schemas.microsoft.com/office/drawing/2014/chart" uri="{C3380CC4-5D6E-409C-BE32-E72D297353CC}">
              <c16:uniqueId val="{00000000-BB65-461F-9A22-3D97563AC83C}"/>
            </c:ext>
          </c:extLst>
        </c:ser>
        <c:ser>
          <c:idx val="1"/>
          <c:order val="1"/>
          <c:tx>
            <c:strRef>
              <c:f>Data5!$G$3</c:f>
              <c:strCache>
                <c:ptCount val="1"/>
                <c:pt idx="0">
                  <c:v>Hispanic</c:v>
                </c:pt>
              </c:strCache>
            </c:strRef>
          </c:tx>
          <c:spPr>
            <a:solidFill>
              <a:srgbClr val="AF231C"/>
            </a:solidFill>
            <a:ln>
              <a:noFill/>
            </a:ln>
            <a:effectLst/>
          </c:spPr>
          <c:invertIfNegative val="0"/>
          <c:dLbls>
            <c:numFmt formatCode="#,##0" sourceLinked="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Data5!$H$1:$K$1</c:f>
              <c:strCache>
                <c:ptCount val="4"/>
                <c:pt idx="0">
                  <c:v>Texas population</c:v>
                </c:pt>
                <c:pt idx="1">
                  <c:v>Domestic 
in-migrants</c:v>
                </c:pt>
                <c:pt idx="2">
                  <c:v>Domestic 
out-migrants</c:v>
                </c:pt>
                <c:pt idx="3">
                  <c:v>International 
in-migrants</c:v>
                </c:pt>
              </c:strCache>
            </c:strRef>
          </c:cat>
          <c:val>
            <c:numRef>
              <c:f>Data5!$H$3:$K$3</c:f>
              <c:numCache>
                <c:formatCode>0.0</c:formatCode>
                <c:ptCount val="4"/>
                <c:pt idx="0">
                  <c:v>38.95325892426014</c:v>
                </c:pt>
                <c:pt idx="1">
                  <c:v>19.839148730187951</c:v>
                </c:pt>
                <c:pt idx="2">
                  <c:v>18.252074733065708</c:v>
                </c:pt>
                <c:pt idx="3">
                  <c:v>40.459036311509479</c:v>
                </c:pt>
              </c:numCache>
            </c:numRef>
          </c:val>
          <c:extLst>
            <c:ext xmlns:c16="http://schemas.microsoft.com/office/drawing/2014/chart" uri="{C3380CC4-5D6E-409C-BE32-E72D297353CC}">
              <c16:uniqueId val="{00000001-BB65-461F-9A22-3D97563AC83C}"/>
            </c:ext>
          </c:extLst>
        </c:ser>
        <c:ser>
          <c:idx val="2"/>
          <c:order val="2"/>
          <c:tx>
            <c:strRef>
              <c:f>Data5!$G$4</c:f>
              <c:strCache>
                <c:ptCount val="1"/>
                <c:pt idx="0">
                  <c:v>Black</c:v>
                </c:pt>
              </c:strCache>
            </c:strRef>
          </c:tx>
          <c:spPr>
            <a:solidFill>
              <a:srgbClr val="62BB46"/>
            </a:solidFill>
            <a:ln>
              <a:noFill/>
            </a:ln>
            <a:effectLst/>
          </c:spPr>
          <c:invertIfNegative val="0"/>
          <c:dLbls>
            <c:numFmt formatCode="#,##0" sourceLinked="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Data5!$H$1:$K$1</c:f>
              <c:strCache>
                <c:ptCount val="4"/>
                <c:pt idx="0">
                  <c:v>Texas population</c:v>
                </c:pt>
                <c:pt idx="1">
                  <c:v>Domestic 
in-migrants</c:v>
                </c:pt>
                <c:pt idx="2">
                  <c:v>Domestic 
out-migrants</c:v>
                </c:pt>
                <c:pt idx="3">
                  <c:v>International 
in-migrants</c:v>
                </c:pt>
              </c:strCache>
            </c:strRef>
          </c:cat>
          <c:val>
            <c:numRef>
              <c:f>Data5!$H$4:$K$4</c:f>
              <c:numCache>
                <c:formatCode>0.0</c:formatCode>
                <c:ptCount val="4"/>
                <c:pt idx="0">
                  <c:v>11.951141273451769</c:v>
                </c:pt>
                <c:pt idx="1">
                  <c:v>14.013581667085621</c:v>
                </c:pt>
                <c:pt idx="2">
                  <c:v>11.191182704535819</c:v>
                </c:pt>
                <c:pt idx="3">
                  <c:v>10.132611082097901</c:v>
                </c:pt>
              </c:numCache>
            </c:numRef>
          </c:val>
          <c:extLst>
            <c:ext xmlns:c16="http://schemas.microsoft.com/office/drawing/2014/chart" uri="{C3380CC4-5D6E-409C-BE32-E72D297353CC}">
              <c16:uniqueId val="{00000002-BB65-461F-9A22-3D97563AC83C}"/>
            </c:ext>
          </c:extLst>
        </c:ser>
        <c:ser>
          <c:idx val="3"/>
          <c:order val="3"/>
          <c:tx>
            <c:strRef>
              <c:f>Data5!$G$5</c:f>
              <c:strCache>
                <c:ptCount val="1"/>
                <c:pt idx="0">
                  <c:v>Other</c:v>
                </c:pt>
              </c:strCache>
            </c:strRef>
          </c:tx>
          <c:spPr>
            <a:solidFill>
              <a:srgbClr val="6F4B9B"/>
            </a:solidFill>
            <a:ln>
              <a:noFill/>
            </a:ln>
            <a:effectLst/>
          </c:spPr>
          <c:invertIfNegative val="0"/>
          <c:dLbls>
            <c:numFmt formatCode="#,##0" sourceLinked="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Data5!$H$1:$K$1</c:f>
              <c:strCache>
                <c:ptCount val="4"/>
                <c:pt idx="0">
                  <c:v>Texas population</c:v>
                </c:pt>
                <c:pt idx="1">
                  <c:v>Domestic 
in-migrants</c:v>
                </c:pt>
                <c:pt idx="2">
                  <c:v>Domestic 
out-migrants</c:v>
                </c:pt>
                <c:pt idx="3">
                  <c:v>International 
in-migrants</c:v>
                </c:pt>
              </c:strCache>
            </c:strRef>
          </c:cat>
          <c:val>
            <c:numRef>
              <c:f>Data5!$H$5:$K$5</c:f>
              <c:numCache>
                <c:formatCode>0.0</c:formatCode>
                <c:ptCount val="4"/>
                <c:pt idx="0">
                  <c:v>7.1504700287021343</c:v>
                </c:pt>
                <c:pt idx="1">
                  <c:v>12.68545834622131</c:v>
                </c:pt>
                <c:pt idx="2">
                  <c:v>11.87273642852875</c:v>
                </c:pt>
                <c:pt idx="3">
                  <c:v>26.703534163940017</c:v>
                </c:pt>
              </c:numCache>
            </c:numRef>
          </c:val>
          <c:extLst>
            <c:ext xmlns:c16="http://schemas.microsoft.com/office/drawing/2014/chart" uri="{C3380CC4-5D6E-409C-BE32-E72D297353CC}">
              <c16:uniqueId val="{00000003-BB65-461F-9A22-3D97563AC83C}"/>
            </c:ext>
          </c:extLst>
        </c:ser>
        <c:dLbls>
          <c:dLblPos val="outEnd"/>
          <c:showLegendKey val="0"/>
          <c:showVal val="1"/>
          <c:showCatName val="0"/>
          <c:showSerName val="0"/>
          <c:showPercent val="0"/>
          <c:showBubbleSize val="0"/>
        </c:dLbls>
        <c:gapWidth val="219"/>
        <c:overlap val="-27"/>
        <c:axId val="1048213088"/>
        <c:axId val="1920273280"/>
      </c:barChart>
      <c:catAx>
        <c:axId val="1048213088"/>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20273280"/>
        <c:crosses val="autoZero"/>
        <c:auto val="1"/>
        <c:lblAlgn val="ctr"/>
        <c:lblOffset val="100"/>
        <c:noMultiLvlLbl val="0"/>
      </c:catAx>
      <c:valAx>
        <c:axId val="1920273280"/>
        <c:scaling>
          <c:orientation val="minMax"/>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48213088"/>
        <c:crosses val="autoZero"/>
        <c:crossBetween val="between"/>
      </c:valAx>
      <c:spPr>
        <a:noFill/>
        <a:ln>
          <a:noFill/>
        </a:ln>
        <a:effectLst/>
      </c:spPr>
    </c:plotArea>
    <c:legend>
      <c:legendPos val="b"/>
      <c:layout>
        <c:manualLayout>
          <c:xMode val="edge"/>
          <c:yMode val="edge"/>
          <c:x val="0.33816059500411538"/>
          <c:y val="0.1498484534334599"/>
          <c:w val="0.34507698710296481"/>
          <c:h val="4.8642160235200696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320" b="0" i="0" u="none" strike="noStrike" kern="1200" spc="0" baseline="0">
                <a:solidFill>
                  <a:schemeClr val="accent1"/>
                </a:solidFill>
                <a:latin typeface="+mn-lt"/>
                <a:ea typeface="+mn-ea"/>
                <a:cs typeface="+mn-cs"/>
              </a:defRPr>
            </a:pPr>
            <a:r>
              <a:rPr lang="en-US">
                <a:solidFill>
                  <a:schemeClr val="accent1"/>
                </a:solidFill>
              </a:rPr>
              <a:t>Chart 2</a:t>
            </a:r>
          </a:p>
          <a:p>
            <a:pPr algn="l">
              <a:defRPr>
                <a:solidFill>
                  <a:schemeClr val="accent1"/>
                </a:solidFill>
              </a:defRPr>
            </a:pPr>
            <a:r>
              <a:rPr lang="en-US">
                <a:solidFill>
                  <a:schemeClr val="accent1"/>
                </a:solidFill>
              </a:rPr>
              <a:t>Age Distributions of In-Migrants and Out-Migrants</a:t>
            </a:r>
          </a:p>
        </c:rich>
      </c:tx>
      <c:layout>
        <c:manualLayout>
          <c:xMode val="edge"/>
          <c:yMode val="edge"/>
          <c:x val="1.1457376281409536E-2"/>
          <c:y val="2.3677139697313828E-2"/>
        </c:manualLayout>
      </c:layout>
      <c:overlay val="0"/>
      <c:spPr>
        <a:noFill/>
        <a:ln>
          <a:noFill/>
        </a:ln>
        <a:effectLst/>
      </c:spPr>
      <c:txPr>
        <a:bodyPr rot="0" spcFirstLastPara="1" vertOverflow="ellipsis" vert="horz" wrap="square" anchor="ctr" anchorCtr="1"/>
        <a:lstStyle/>
        <a:p>
          <a:pPr algn="l">
            <a:defRPr sz="1320" b="0" i="0" u="none" strike="noStrike" kern="1200" spc="0" baseline="0">
              <a:solidFill>
                <a:schemeClr val="accent1"/>
              </a:solidFill>
              <a:latin typeface="+mn-lt"/>
              <a:ea typeface="+mn-ea"/>
              <a:cs typeface="+mn-cs"/>
            </a:defRPr>
          </a:pPr>
          <a:endParaRPr lang="en-US"/>
        </a:p>
      </c:txPr>
    </c:title>
    <c:autoTitleDeleted val="0"/>
    <c:plotArea>
      <c:layout>
        <c:manualLayout>
          <c:layoutTarget val="inner"/>
          <c:xMode val="edge"/>
          <c:yMode val="edge"/>
          <c:x val="8.0622583261292943E-2"/>
          <c:y val="0.16165740399396247"/>
          <c:w val="0.8922914295676394"/>
          <c:h val="0.66372101725138244"/>
        </c:manualLayout>
      </c:layout>
      <c:barChart>
        <c:barDir val="bar"/>
        <c:grouping val="stacked"/>
        <c:varyColors val="0"/>
        <c:ser>
          <c:idx val="0"/>
          <c:order val="0"/>
          <c:tx>
            <c:strRef>
              <c:f>'old Chart'!$B$1</c:f>
              <c:strCache>
                <c:ptCount val="1"/>
                <c:pt idx="0">
                  <c:v>In-Migrants</c:v>
                </c:pt>
              </c:strCache>
            </c:strRef>
          </c:tx>
          <c:spPr>
            <a:solidFill>
              <a:schemeClr val="accent1"/>
            </a:solidFill>
            <a:ln>
              <a:noFill/>
            </a:ln>
            <a:effectLst/>
          </c:spPr>
          <c:invertIfNegative val="0"/>
          <c:cat>
            <c:strRef>
              <c:f>'old Chart'!$A$2:$A$20</c:f>
              <c:strCache>
                <c:ptCount val="19"/>
                <c:pt idx="0">
                  <c:v>1-4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'old Chart'!$B$2:$B$20</c:f>
              <c:numCache>
                <c:formatCode>0.00%</c:formatCode>
                <c:ptCount val="19"/>
                <c:pt idx="0">
                  <c:v>-7.2697659922248178E-2</c:v>
                </c:pt>
                <c:pt idx="1">
                  <c:v>-7.2952175497526653E-2</c:v>
                </c:pt>
                <c:pt idx="2">
                  <c:v>-5.8748643153531017E-2</c:v>
                </c:pt>
                <c:pt idx="3">
                  <c:v>-5.1796117880280948E-2</c:v>
                </c:pt>
                <c:pt idx="4">
                  <c:v>-0.1113427479670507</c:v>
                </c:pt>
                <c:pt idx="5">
                  <c:v>-0.1451674282593382</c:v>
                </c:pt>
                <c:pt idx="6">
                  <c:v>-0.1115313142090037</c:v>
                </c:pt>
                <c:pt idx="7">
                  <c:v>-8.2741499130934329E-2</c:v>
                </c:pt>
                <c:pt idx="8">
                  <c:v>-6.1168250916207222E-2</c:v>
                </c:pt>
                <c:pt idx="9">
                  <c:v>-5.2819798087567038E-2</c:v>
                </c:pt>
                <c:pt idx="10">
                  <c:v>-4.1539042493842278E-2</c:v>
                </c:pt>
                <c:pt idx="11">
                  <c:v>-3.7333917595575243E-2</c:v>
                </c:pt>
                <c:pt idx="12">
                  <c:v>-3.3234067373838917E-2</c:v>
                </c:pt>
                <c:pt idx="13">
                  <c:v>-2.5204613913062172E-2</c:v>
                </c:pt>
                <c:pt idx="14">
                  <c:v>-1.7089182062172151E-2</c:v>
                </c:pt>
                <c:pt idx="15">
                  <c:v>-1.017842470002824E-2</c:v>
                </c:pt>
                <c:pt idx="16">
                  <c:v>-6.6105657671177596E-3</c:v>
                </c:pt>
                <c:pt idx="17">
                  <c:v>-4.847031742635414E-3</c:v>
                </c:pt>
                <c:pt idx="18">
                  <c:v>-2.9975193280397999E-3</c:v>
                </c:pt>
              </c:numCache>
            </c:numRef>
          </c:val>
          <c:extLst>
            <c:ext xmlns:c16="http://schemas.microsoft.com/office/drawing/2014/chart" uri="{C3380CC4-5D6E-409C-BE32-E72D297353CC}">
              <c16:uniqueId val="{00000000-A2B5-468A-A5FC-3E420C9C4931}"/>
            </c:ext>
          </c:extLst>
        </c:ser>
        <c:ser>
          <c:idx val="1"/>
          <c:order val="1"/>
          <c:tx>
            <c:strRef>
              <c:f>'old Chart'!$C$1</c:f>
              <c:strCache>
                <c:ptCount val="1"/>
                <c:pt idx="0">
                  <c:v>Out-Migrants</c:v>
                </c:pt>
              </c:strCache>
            </c:strRef>
          </c:tx>
          <c:spPr>
            <a:solidFill>
              <a:schemeClr val="accent2"/>
            </a:solidFill>
            <a:ln>
              <a:noFill/>
            </a:ln>
            <a:effectLst/>
          </c:spPr>
          <c:invertIfNegative val="0"/>
          <c:cat>
            <c:strRef>
              <c:f>'old Chart'!$A$2:$A$20</c:f>
              <c:strCache>
                <c:ptCount val="19"/>
                <c:pt idx="0">
                  <c:v>1-4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'old Chart'!$C$2:$C$20</c:f>
              <c:numCache>
                <c:formatCode>0.00%</c:formatCode>
                <c:ptCount val="19"/>
                <c:pt idx="0">
                  <c:v>7.1460669195507295E-2</c:v>
                </c:pt>
                <c:pt idx="1">
                  <c:v>7.0104385209185438E-2</c:v>
                </c:pt>
                <c:pt idx="2">
                  <c:v>5.5683287858089431E-2</c:v>
                </c:pt>
                <c:pt idx="3">
                  <c:v>4.9669761000436283E-2</c:v>
                </c:pt>
                <c:pt idx="4">
                  <c:v>0.1288334853718005</c:v>
                </c:pt>
                <c:pt idx="5">
                  <c:v>0.14626073281859689</c:v>
                </c:pt>
                <c:pt idx="6">
                  <c:v>0.1055407287951316</c:v>
                </c:pt>
                <c:pt idx="7">
                  <c:v>8.1295261429156135E-2</c:v>
                </c:pt>
                <c:pt idx="8">
                  <c:v>5.6579571999789018E-2</c:v>
                </c:pt>
                <c:pt idx="9">
                  <c:v>4.8930899027785218E-2</c:v>
                </c:pt>
                <c:pt idx="10">
                  <c:v>4.2005141367152249E-2</c:v>
                </c:pt>
                <c:pt idx="11">
                  <c:v>4.1831772536823492E-2</c:v>
                </c:pt>
                <c:pt idx="12">
                  <c:v>3.6804894234791281E-2</c:v>
                </c:pt>
                <c:pt idx="13">
                  <c:v>2.5952986789213352E-2</c:v>
                </c:pt>
                <c:pt idx="14">
                  <c:v>1.5867745751339209E-2</c:v>
                </c:pt>
                <c:pt idx="15">
                  <c:v>1.028436985950174E-2</c:v>
                </c:pt>
                <c:pt idx="16">
                  <c:v>6.1979356842528357E-3</c:v>
                </c:pt>
                <c:pt idx="17">
                  <c:v>4.7083539651782162E-3</c:v>
                </c:pt>
                <c:pt idx="18">
                  <c:v>1.988017106269778E-3</c:v>
                </c:pt>
              </c:numCache>
            </c:numRef>
          </c:val>
          <c:extLst>
            <c:ext xmlns:c16="http://schemas.microsoft.com/office/drawing/2014/chart" uri="{C3380CC4-5D6E-409C-BE32-E72D297353CC}">
              <c16:uniqueId val="{00000001-A2B5-468A-A5FC-3E420C9C4931}"/>
            </c:ext>
          </c:extLst>
        </c:ser>
        <c:dLbls>
          <c:showLegendKey val="0"/>
          <c:showVal val="0"/>
          <c:showCatName val="0"/>
          <c:showSerName val="0"/>
          <c:showPercent val="0"/>
          <c:showBubbleSize val="0"/>
        </c:dLbls>
        <c:gapWidth val="150"/>
        <c:overlap val="100"/>
        <c:axId val="142795680"/>
        <c:axId val="1614111632"/>
      </c:barChart>
      <c:catAx>
        <c:axId val="142795680"/>
        <c:scaling>
          <c:orientation val="minMax"/>
        </c:scaling>
        <c:delete val="0"/>
        <c:axPos val="l"/>
        <c:numFmt formatCode="General" sourceLinked="1"/>
        <c:majorTickMark val="none"/>
        <c:minorTickMark val="none"/>
        <c:tickLblPos val="low"/>
        <c:spPr>
          <a:noFill/>
          <a:ln w="9525" cap="flat" cmpd="sng" algn="ctr">
            <a:solidFill>
              <a:schemeClr val="bg1">
                <a:lumMod val="50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1614111632"/>
        <c:crosses val="autoZero"/>
        <c:auto val="1"/>
        <c:lblAlgn val="ctr"/>
        <c:lblOffset val="100"/>
        <c:noMultiLvlLbl val="0"/>
      </c:catAx>
      <c:valAx>
        <c:axId val="1614111632"/>
        <c:scaling>
          <c:orientation val="minMax"/>
          <c:max val="0.15000000000000002"/>
          <c:min val="-0.15000000000000002"/>
        </c:scaling>
        <c:delete val="0"/>
        <c:axPos val="b"/>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14279568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n-US"/>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Flows, All Ages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'ACS Flows'!$B$2</c:f>
              <c:strCache>
                <c:ptCount val="1"/>
                <c:pt idx="0">
                  <c:v>Domestic In-Migrants</c:v>
                </c:pt>
              </c:strCache>
            </c:strRef>
          </c:tx>
          <c:spPr>
            <a:ln w="28575" cap="rnd">
              <a:solidFill>
                <a:schemeClr val="accent1"/>
              </a:solidFill>
              <a:round/>
            </a:ln>
            <a:effectLst/>
          </c:spPr>
          <c:marker>
            <c:symbol val="none"/>
          </c:marker>
          <c:cat>
            <c:strRef>
              <c:f>'ACS Flows'!$A$3:$A$8</c:f>
              <c:strCache>
                <c:ptCount val="6"/>
                <c:pt idx="0">
                  <c:v>2015</c:v>
                </c:pt>
                <c:pt idx="1">
                  <c:v>2016</c:v>
                </c:pt>
                <c:pt idx="2">
                  <c:v>2017</c:v>
                </c:pt>
                <c:pt idx="3">
                  <c:v>2018</c:v>
                </c:pt>
                <c:pt idx="4">
                  <c:v>2019</c:v>
                </c:pt>
                <c:pt idx="5">
                  <c:v>2020</c:v>
                </c:pt>
              </c:strCache>
            </c:strRef>
          </c:cat>
          <c:val>
            <c:numRef>
              <c:f>'ACS Flows'!$B$3:$B$8</c:f>
              <c:numCache>
                <c:formatCode>General</c:formatCode>
                <c:ptCount val="6"/>
                <c:pt idx="0">
                  <c:v>499005</c:v>
                </c:pt>
                <c:pt idx="1">
                  <c:v>485727</c:v>
                </c:pt>
                <c:pt idx="2">
                  <c:v>491385</c:v>
                </c:pt>
                <c:pt idx="3">
                  <c:v>526395</c:v>
                </c:pt>
                <c:pt idx="4">
                  <c:v>517683</c:v>
                </c:pt>
                <c:pt idx="5">
                  <c:v>486193</c:v>
                </c:pt>
              </c:numCache>
            </c:numRef>
          </c:val>
          <c:smooth val="0"/>
          <c:extLst>
            <c:ext xmlns:c16="http://schemas.microsoft.com/office/drawing/2014/chart" uri="{C3380CC4-5D6E-409C-BE32-E72D297353CC}">
              <c16:uniqueId val="{00000000-FE6F-4F08-8F43-A71785E671B6}"/>
            </c:ext>
          </c:extLst>
        </c:ser>
        <c:ser>
          <c:idx val="1"/>
          <c:order val="1"/>
          <c:tx>
            <c:strRef>
              <c:f>'ACS Flows'!$C$2</c:f>
              <c:strCache>
                <c:ptCount val="1"/>
                <c:pt idx="0">
                  <c:v>Domestic Out-Migrants</c:v>
                </c:pt>
              </c:strCache>
            </c:strRef>
          </c:tx>
          <c:spPr>
            <a:ln w="28575" cap="rnd">
              <a:solidFill>
                <a:schemeClr val="accent2"/>
              </a:solidFill>
              <a:round/>
            </a:ln>
            <a:effectLst/>
          </c:spPr>
          <c:marker>
            <c:symbol val="none"/>
          </c:marker>
          <c:cat>
            <c:strRef>
              <c:f>'ACS Flows'!$A$3:$A$8</c:f>
              <c:strCache>
                <c:ptCount val="6"/>
                <c:pt idx="0">
                  <c:v>2015</c:v>
                </c:pt>
                <c:pt idx="1">
                  <c:v>2016</c:v>
                </c:pt>
                <c:pt idx="2">
                  <c:v>2017</c:v>
                </c:pt>
                <c:pt idx="3">
                  <c:v>2018</c:v>
                </c:pt>
                <c:pt idx="4">
                  <c:v>2019</c:v>
                </c:pt>
                <c:pt idx="5">
                  <c:v>2020</c:v>
                </c:pt>
              </c:strCache>
            </c:strRef>
          </c:cat>
          <c:val>
            <c:numRef>
              <c:f>'ACS Flows'!$C$3:$C$8</c:f>
              <c:numCache>
                <c:formatCode>General</c:formatCode>
                <c:ptCount val="6"/>
                <c:pt idx="0">
                  <c:v>398278</c:v>
                </c:pt>
                <c:pt idx="1">
                  <c:v>403317</c:v>
                </c:pt>
                <c:pt idx="2">
                  <c:v>426310</c:v>
                </c:pt>
                <c:pt idx="3">
                  <c:v>408785</c:v>
                </c:pt>
                <c:pt idx="4">
                  <c:v>414855</c:v>
                </c:pt>
                <c:pt idx="5">
                  <c:v>394108</c:v>
                </c:pt>
              </c:numCache>
            </c:numRef>
          </c:val>
          <c:smooth val="0"/>
          <c:extLst>
            <c:ext xmlns:c16="http://schemas.microsoft.com/office/drawing/2014/chart" uri="{C3380CC4-5D6E-409C-BE32-E72D297353CC}">
              <c16:uniqueId val="{00000001-FE6F-4F08-8F43-A71785E671B6}"/>
            </c:ext>
          </c:extLst>
        </c:ser>
        <c:ser>
          <c:idx val="2"/>
          <c:order val="2"/>
          <c:tx>
            <c:strRef>
              <c:f>'ACS Flows'!$D$2</c:f>
              <c:strCache>
                <c:ptCount val="1"/>
                <c:pt idx="0">
                  <c:v>International In-Migrants</c:v>
                </c:pt>
              </c:strCache>
            </c:strRef>
          </c:tx>
          <c:spPr>
            <a:ln w="28575" cap="rnd">
              <a:solidFill>
                <a:schemeClr val="accent3"/>
              </a:solidFill>
              <a:round/>
            </a:ln>
            <a:effectLst/>
          </c:spPr>
          <c:marker>
            <c:symbol val="none"/>
          </c:marker>
          <c:cat>
            <c:strRef>
              <c:f>'ACS Flows'!$A$3:$A$8</c:f>
              <c:strCache>
                <c:ptCount val="6"/>
                <c:pt idx="0">
                  <c:v>2015</c:v>
                </c:pt>
                <c:pt idx="1">
                  <c:v>2016</c:v>
                </c:pt>
                <c:pt idx="2">
                  <c:v>2017</c:v>
                </c:pt>
                <c:pt idx="3">
                  <c:v>2018</c:v>
                </c:pt>
                <c:pt idx="4">
                  <c:v>2019</c:v>
                </c:pt>
                <c:pt idx="5">
                  <c:v>2020</c:v>
                </c:pt>
              </c:strCache>
            </c:strRef>
          </c:cat>
          <c:val>
            <c:numRef>
              <c:f>'ACS Flows'!$D$3:$D$8</c:f>
              <c:numCache>
                <c:formatCode>General</c:formatCode>
                <c:ptCount val="6"/>
                <c:pt idx="0">
                  <c:v>193546</c:v>
                </c:pt>
                <c:pt idx="1">
                  <c:v>211745</c:v>
                </c:pt>
                <c:pt idx="2">
                  <c:v>194304</c:v>
                </c:pt>
                <c:pt idx="3">
                  <c:v>165779</c:v>
                </c:pt>
                <c:pt idx="4">
                  <c:v>185077</c:v>
                </c:pt>
                <c:pt idx="5">
                  <c:v>137213</c:v>
                </c:pt>
              </c:numCache>
            </c:numRef>
          </c:val>
          <c:smooth val="0"/>
          <c:extLst>
            <c:ext xmlns:c16="http://schemas.microsoft.com/office/drawing/2014/chart" uri="{C3380CC4-5D6E-409C-BE32-E72D297353CC}">
              <c16:uniqueId val="{00000002-FE6F-4F08-8F43-A71785E671B6}"/>
            </c:ext>
          </c:extLst>
        </c:ser>
        <c:dLbls>
          <c:showLegendKey val="0"/>
          <c:showVal val="0"/>
          <c:showCatName val="0"/>
          <c:showSerName val="0"/>
          <c:showPercent val="0"/>
          <c:showBubbleSize val="0"/>
        </c:dLbls>
        <c:smooth val="0"/>
        <c:axId val="1299990688"/>
        <c:axId val="1300001504"/>
      </c:lineChart>
      <c:catAx>
        <c:axId val="1299990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00001504"/>
        <c:crosses val="autoZero"/>
        <c:auto val="1"/>
        <c:lblAlgn val="ctr"/>
        <c:lblOffset val="100"/>
        <c:noMultiLvlLbl val="0"/>
      </c:catAx>
      <c:valAx>
        <c:axId val="13000015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999906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Flows, 18-65</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'ACS Flows'!$B$11</c:f>
              <c:strCache>
                <c:ptCount val="1"/>
                <c:pt idx="0">
                  <c:v>Domestic In-Migrants</c:v>
                </c:pt>
              </c:strCache>
            </c:strRef>
          </c:tx>
          <c:spPr>
            <a:ln w="28575" cap="rnd">
              <a:solidFill>
                <a:schemeClr val="accent1"/>
              </a:solidFill>
              <a:round/>
            </a:ln>
            <a:effectLst/>
          </c:spPr>
          <c:marker>
            <c:symbol val="none"/>
          </c:marker>
          <c:cat>
            <c:strRef>
              <c:f>'ACS Flows'!$A$12:$A$17</c:f>
              <c:strCache>
                <c:ptCount val="6"/>
                <c:pt idx="0">
                  <c:v>2015</c:v>
                </c:pt>
                <c:pt idx="1">
                  <c:v>2016</c:v>
                </c:pt>
                <c:pt idx="2">
                  <c:v>2017</c:v>
                </c:pt>
                <c:pt idx="3">
                  <c:v>2018</c:v>
                </c:pt>
                <c:pt idx="4">
                  <c:v>2019</c:v>
                </c:pt>
                <c:pt idx="5">
                  <c:v>2020</c:v>
                </c:pt>
              </c:strCache>
            </c:strRef>
          </c:cat>
          <c:val>
            <c:numRef>
              <c:f>'ACS Flows'!$B$12:$B$17</c:f>
              <c:numCache>
                <c:formatCode>General</c:formatCode>
                <c:ptCount val="6"/>
                <c:pt idx="0">
                  <c:v>352803</c:v>
                </c:pt>
                <c:pt idx="1">
                  <c:v>349161</c:v>
                </c:pt>
                <c:pt idx="2">
                  <c:v>351924</c:v>
                </c:pt>
                <c:pt idx="3">
                  <c:v>368526</c:v>
                </c:pt>
                <c:pt idx="4">
                  <c:v>366856</c:v>
                </c:pt>
                <c:pt idx="5">
                  <c:v>350968</c:v>
                </c:pt>
              </c:numCache>
            </c:numRef>
          </c:val>
          <c:smooth val="0"/>
          <c:extLst>
            <c:ext xmlns:c16="http://schemas.microsoft.com/office/drawing/2014/chart" uri="{C3380CC4-5D6E-409C-BE32-E72D297353CC}">
              <c16:uniqueId val="{00000000-32F3-4BCD-B5F3-6ABA484FB82E}"/>
            </c:ext>
          </c:extLst>
        </c:ser>
        <c:ser>
          <c:idx val="1"/>
          <c:order val="1"/>
          <c:tx>
            <c:strRef>
              <c:f>'ACS Flows'!$C$11</c:f>
              <c:strCache>
                <c:ptCount val="1"/>
                <c:pt idx="0">
                  <c:v>Domestic Out-Migrants</c:v>
                </c:pt>
              </c:strCache>
            </c:strRef>
          </c:tx>
          <c:spPr>
            <a:ln w="28575" cap="rnd">
              <a:solidFill>
                <a:schemeClr val="accent2"/>
              </a:solidFill>
              <a:round/>
            </a:ln>
            <a:effectLst/>
          </c:spPr>
          <c:marker>
            <c:symbol val="none"/>
          </c:marker>
          <c:cat>
            <c:strRef>
              <c:f>'ACS Flows'!$A$12:$A$17</c:f>
              <c:strCache>
                <c:ptCount val="6"/>
                <c:pt idx="0">
                  <c:v>2015</c:v>
                </c:pt>
                <c:pt idx="1">
                  <c:v>2016</c:v>
                </c:pt>
                <c:pt idx="2">
                  <c:v>2017</c:v>
                </c:pt>
                <c:pt idx="3">
                  <c:v>2018</c:v>
                </c:pt>
                <c:pt idx="4">
                  <c:v>2019</c:v>
                </c:pt>
                <c:pt idx="5">
                  <c:v>2020</c:v>
                </c:pt>
              </c:strCache>
            </c:strRef>
          </c:cat>
          <c:val>
            <c:numRef>
              <c:f>'ACS Flows'!$C$12:$C$17</c:f>
              <c:numCache>
                <c:formatCode>General</c:formatCode>
                <c:ptCount val="6"/>
                <c:pt idx="0">
                  <c:v>282945</c:v>
                </c:pt>
                <c:pt idx="1">
                  <c:v>287338</c:v>
                </c:pt>
                <c:pt idx="2">
                  <c:v>300086</c:v>
                </c:pt>
                <c:pt idx="3">
                  <c:v>295975</c:v>
                </c:pt>
                <c:pt idx="4">
                  <c:v>302525</c:v>
                </c:pt>
                <c:pt idx="5">
                  <c:v>288586</c:v>
                </c:pt>
              </c:numCache>
            </c:numRef>
          </c:val>
          <c:smooth val="0"/>
          <c:extLst>
            <c:ext xmlns:c16="http://schemas.microsoft.com/office/drawing/2014/chart" uri="{C3380CC4-5D6E-409C-BE32-E72D297353CC}">
              <c16:uniqueId val="{00000001-32F3-4BCD-B5F3-6ABA484FB82E}"/>
            </c:ext>
          </c:extLst>
        </c:ser>
        <c:ser>
          <c:idx val="2"/>
          <c:order val="2"/>
          <c:tx>
            <c:strRef>
              <c:f>'ACS Flows'!$D$11</c:f>
              <c:strCache>
                <c:ptCount val="1"/>
                <c:pt idx="0">
                  <c:v>International In-Migrants</c:v>
                </c:pt>
              </c:strCache>
            </c:strRef>
          </c:tx>
          <c:spPr>
            <a:ln w="28575" cap="rnd">
              <a:solidFill>
                <a:schemeClr val="accent3"/>
              </a:solidFill>
              <a:round/>
            </a:ln>
            <a:effectLst/>
          </c:spPr>
          <c:marker>
            <c:symbol val="none"/>
          </c:marker>
          <c:cat>
            <c:strRef>
              <c:f>'ACS Flows'!$A$12:$A$17</c:f>
              <c:strCache>
                <c:ptCount val="6"/>
                <c:pt idx="0">
                  <c:v>2015</c:v>
                </c:pt>
                <c:pt idx="1">
                  <c:v>2016</c:v>
                </c:pt>
                <c:pt idx="2">
                  <c:v>2017</c:v>
                </c:pt>
                <c:pt idx="3">
                  <c:v>2018</c:v>
                </c:pt>
                <c:pt idx="4">
                  <c:v>2019</c:v>
                </c:pt>
                <c:pt idx="5">
                  <c:v>2020</c:v>
                </c:pt>
              </c:strCache>
            </c:strRef>
          </c:cat>
          <c:val>
            <c:numRef>
              <c:f>'ACS Flows'!$D$12:$D$17</c:f>
              <c:numCache>
                <c:formatCode>General</c:formatCode>
                <c:ptCount val="6"/>
                <c:pt idx="0">
                  <c:v>134568</c:v>
                </c:pt>
                <c:pt idx="1">
                  <c:v>146896</c:v>
                </c:pt>
                <c:pt idx="2">
                  <c:v>137166</c:v>
                </c:pt>
                <c:pt idx="3">
                  <c:v>113635</c:v>
                </c:pt>
                <c:pt idx="4">
                  <c:v>125365</c:v>
                </c:pt>
                <c:pt idx="5">
                  <c:v>92986</c:v>
                </c:pt>
              </c:numCache>
            </c:numRef>
          </c:val>
          <c:smooth val="0"/>
          <c:extLst>
            <c:ext xmlns:c16="http://schemas.microsoft.com/office/drawing/2014/chart" uri="{C3380CC4-5D6E-409C-BE32-E72D297353CC}">
              <c16:uniqueId val="{00000002-32F3-4BCD-B5F3-6ABA484FB82E}"/>
            </c:ext>
          </c:extLst>
        </c:ser>
        <c:dLbls>
          <c:showLegendKey val="0"/>
          <c:showVal val="0"/>
          <c:showCatName val="0"/>
          <c:showSerName val="0"/>
          <c:showPercent val="0"/>
          <c:showBubbleSize val="0"/>
        </c:dLbls>
        <c:smooth val="0"/>
        <c:axId val="1297760320"/>
        <c:axId val="1297757824"/>
      </c:lineChart>
      <c:catAx>
        <c:axId val="1297760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97757824"/>
        <c:crosses val="autoZero"/>
        <c:auto val="1"/>
        <c:lblAlgn val="ctr"/>
        <c:lblOffset val="100"/>
        <c:noMultiLvlLbl val="0"/>
      </c:catAx>
      <c:valAx>
        <c:axId val="12977578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977603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Texas Migration</a:t>
            </a:r>
            <a:r>
              <a:rPr lang="en-US" baseline="0"/>
              <a:t> Flow Rates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3608210061608401E-2"/>
          <c:y val="0.12631790767640033"/>
          <c:w val="0.86379167039266536"/>
          <c:h val="0.60522754582204552"/>
        </c:manualLayout>
      </c:layout>
      <c:lineChart>
        <c:grouping val="standard"/>
        <c:varyColors val="0"/>
        <c:ser>
          <c:idx val="0"/>
          <c:order val="0"/>
          <c:tx>
            <c:strRef>
              <c:f>'ACS Flows'!$B$20</c:f>
              <c:strCache>
                <c:ptCount val="1"/>
                <c:pt idx="0">
                  <c:v>Domestic In-Migrants</c:v>
                </c:pt>
              </c:strCache>
            </c:strRef>
          </c:tx>
          <c:spPr>
            <a:ln w="28575" cap="rnd">
              <a:solidFill>
                <a:schemeClr val="accent1"/>
              </a:solidFill>
              <a:round/>
            </a:ln>
            <a:effectLst/>
          </c:spPr>
          <c:marker>
            <c:symbol val="none"/>
          </c:marker>
          <c:cat>
            <c:strRef>
              <c:f>'ACS Flows'!$A$21:$A$26</c:f>
              <c:strCache>
                <c:ptCount val="6"/>
                <c:pt idx="0">
                  <c:v>2015</c:v>
                </c:pt>
                <c:pt idx="1">
                  <c:v>2016</c:v>
                </c:pt>
                <c:pt idx="2">
                  <c:v>2017</c:v>
                </c:pt>
                <c:pt idx="3">
                  <c:v>2018</c:v>
                </c:pt>
                <c:pt idx="4">
                  <c:v>2019</c:v>
                </c:pt>
                <c:pt idx="5">
                  <c:v>2020</c:v>
                </c:pt>
              </c:strCache>
            </c:strRef>
          </c:cat>
          <c:val>
            <c:numRef>
              <c:f>'ACS Flows'!$B$21:$B$26</c:f>
              <c:numCache>
                <c:formatCode>General</c:formatCode>
                <c:ptCount val="6"/>
                <c:pt idx="0">
                  <c:v>19.124137000000001</c:v>
                </c:pt>
                <c:pt idx="1">
                  <c:v>18.306526999999999</c:v>
                </c:pt>
                <c:pt idx="2">
                  <c:v>18.233577</c:v>
                </c:pt>
                <c:pt idx="3">
                  <c:v>19.226315</c:v>
                </c:pt>
                <c:pt idx="4">
                  <c:v>18.671199000000001</c:v>
                </c:pt>
                <c:pt idx="5">
                  <c:v>17.302129999999998</c:v>
                </c:pt>
              </c:numCache>
            </c:numRef>
          </c:val>
          <c:smooth val="0"/>
          <c:extLst>
            <c:ext xmlns:c16="http://schemas.microsoft.com/office/drawing/2014/chart" uri="{C3380CC4-5D6E-409C-BE32-E72D297353CC}">
              <c16:uniqueId val="{00000000-5086-4CFC-AC8E-01DC0EC29952}"/>
            </c:ext>
          </c:extLst>
        </c:ser>
        <c:ser>
          <c:idx val="1"/>
          <c:order val="1"/>
          <c:tx>
            <c:strRef>
              <c:f>'ACS Flows'!$C$20</c:f>
              <c:strCache>
                <c:ptCount val="1"/>
                <c:pt idx="0">
                  <c:v>Domestic Out-Migrants</c:v>
                </c:pt>
              </c:strCache>
            </c:strRef>
          </c:tx>
          <c:spPr>
            <a:ln w="28575" cap="rnd">
              <a:solidFill>
                <a:schemeClr val="accent2"/>
              </a:solidFill>
              <a:round/>
            </a:ln>
            <a:effectLst/>
          </c:spPr>
          <c:marker>
            <c:symbol val="none"/>
          </c:marker>
          <c:cat>
            <c:strRef>
              <c:f>'ACS Flows'!$A$21:$A$26</c:f>
              <c:strCache>
                <c:ptCount val="6"/>
                <c:pt idx="0">
                  <c:v>2015</c:v>
                </c:pt>
                <c:pt idx="1">
                  <c:v>2016</c:v>
                </c:pt>
                <c:pt idx="2">
                  <c:v>2017</c:v>
                </c:pt>
                <c:pt idx="3">
                  <c:v>2018</c:v>
                </c:pt>
                <c:pt idx="4">
                  <c:v>2019</c:v>
                </c:pt>
                <c:pt idx="5">
                  <c:v>2020</c:v>
                </c:pt>
              </c:strCache>
            </c:strRef>
          </c:cat>
          <c:val>
            <c:numRef>
              <c:f>'ACS Flows'!$C$21:$C$26</c:f>
              <c:numCache>
                <c:formatCode>General</c:formatCode>
                <c:ptCount val="6"/>
                <c:pt idx="0">
                  <c:v>15.263821</c:v>
                </c:pt>
                <c:pt idx="1">
                  <c:v>15.200583</c:v>
                </c:pt>
                <c:pt idx="2">
                  <c:v>15.818872000000001</c:v>
                </c:pt>
                <c:pt idx="3">
                  <c:v>14.930669</c:v>
                </c:pt>
                <c:pt idx="4">
                  <c:v>14.962516000000001</c:v>
                </c:pt>
                <c:pt idx="5">
                  <c:v>14.025105</c:v>
                </c:pt>
              </c:numCache>
            </c:numRef>
          </c:val>
          <c:smooth val="0"/>
          <c:extLst>
            <c:ext xmlns:c16="http://schemas.microsoft.com/office/drawing/2014/chart" uri="{C3380CC4-5D6E-409C-BE32-E72D297353CC}">
              <c16:uniqueId val="{00000001-5086-4CFC-AC8E-01DC0EC29952}"/>
            </c:ext>
          </c:extLst>
        </c:ser>
        <c:ser>
          <c:idx val="2"/>
          <c:order val="2"/>
          <c:tx>
            <c:strRef>
              <c:f>'ACS Flows'!$D$20</c:f>
              <c:strCache>
                <c:ptCount val="1"/>
                <c:pt idx="0">
                  <c:v>International In-Migrants</c:v>
                </c:pt>
              </c:strCache>
            </c:strRef>
          </c:tx>
          <c:spPr>
            <a:ln w="28575" cap="rnd">
              <a:solidFill>
                <a:schemeClr val="accent3"/>
              </a:solidFill>
              <a:round/>
            </a:ln>
            <a:effectLst/>
          </c:spPr>
          <c:marker>
            <c:symbol val="none"/>
          </c:marker>
          <c:cat>
            <c:strRef>
              <c:f>'ACS Flows'!$A$21:$A$26</c:f>
              <c:strCache>
                <c:ptCount val="6"/>
                <c:pt idx="0">
                  <c:v>2015</c:v>
                </c:pt>
                <c:pt idx="1">
                  <c:v>2016</c:v>
                </c:pt>
                <c:pt idx="2">
                  <c:v>2017</c:v>
                </c:pt>
                <c:pt idx="3">
                  <c:v>2018</c:v>
                </c:pt>
                <c:pt idx="4">
                  <c:v>2019</c:v>
                </c:pt>
                <c:pt idx="5">
                  <c:v>2020</c:v>
                </c:pt>
              </c:strCache>
            </c:strRef>
          </c:cat>
          <c:val>
            <c:numRef>
              <c:f>'ACS Flows'!$D$21:$D$26</c:f>
              <c:numCache>
                <c:formatCode>General</c:formatCode>
                <c:ptCount val="6"/>
                <c:pt idx="0">
                  <c:v>7.4175610000000001</c:v>
                </c:pt>
                <c:pt idx="1">
                  <c:v>7.9804409999999999</c:v>
                </c:pt>
                <c:pt idx="2">
                  <c:v>7.2099409999999997</c:v>
                </c:pt>
                <c:pt idx="3">
                  <c:v>6.0549949999999999</c:v>
                </c:pt>
                <c:pt idx="4">
                  <c:v>6.6751459999999998</c:v>
                </c:pt>
                <c:pt idx="5">
                  <c:v>4.8829929999999999</c:v>
                </c:pt>
              </c:numCache>
            </c:numRef>
          </c:val>
          <c:smooth val="0"/>
          <c:extLst>
            <c:ext xmlns:c16="http://schemas.microsoft.com/office/drawing/2014/chart" uri="{C3380CC4-5D6E-409C-BE32-E72D297353CC}">
              <c16:uniqueId val="{00000002-5086-4CFC-AC8E-01DC0EC29952}"/>
            </c:ext>
          </c:extLst>
        </c:ser>
        <c:dLbls>
          <c:showLegendKey val="0"/>
          <c:showVal val="0"/>
          <c:showCatName val="0"/>
          <c:showSerName val="0"/>
          <c:showPercent val="0"/>
          <c:showBubbleSize val="0"/>
        </c:dLbls>
        <c:smooth val="0"/>
        <c:axId val="1507735120"/>
        <c:axId val="1507731792"/>
      </c:lineChart>
      <c:catAx>
        <c:axId val="1507735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07731792"/>
        <c:crosses val="autoZero"/>
        <c:auto val="1"/>
        <c:lblAlgn val="ctr"/>
        <c:lblOffset val="100"/>
        <c:noMultiLvlLbl val="0"/>
      </c:catAx>
      <c:valAx>
        <c:axId val="15077317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07735120"/>
        <c:crosses val="autoZero"/>
        <c:crossBetween val="between"/>
      </c:valAx>
      <c:spPr>
        <a:noFill/>
        <a:ln>
          <a:noFill/>
        </a:ln>
        <a:effectLst/>
      </c:spPr>
    </c:plotArea>
    <c:legend>
      <c:legendPos val="b"/>
      <c:layout>
        <c:manualLayout>
          <c:xMode val="edge"/>
          <c:yMode val="edge"/>
          <c:x val="5.000004706524655E-2"/>
          <c:y val="0.81767349545138701"/>
          <c:w val="0.89999985108249991"/>
          <c:h val="6.116939218492900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953F301D-F4A1-4D48-B6DA-91900230DB32}">
  <sheetPr/>
  <sheetViews>
    <sheetView zoomScale="112" workbookViewId="0"/>
  </sheetViews>
  <pageMargins left="0.25" right="0.25" top="0.25" bottom="2"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2401249D-1D33-462B-95CB-8D739D83CDE5}">
  <sheetPr/>
  <sheetViews>
    <sheetView workbookViewId="0"/>
  </sheetViews>
  <pageMargins left="0.25" right="0.25" top="0.25" bottom="2" header="0.3" footer="0.3"/>
  <pageSetup orientation="landscape"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D8911BB3-4C0E-4166-A2D5-4F4AD6B5F6B9}">
  <sheetPr/>
  <sheetViews>
    <sheetView zoomScale="118" workbookViewId="0"/>
  </sheetViews>
  <pageMargins left="0.25" right="0.25" top="0.25" bottom="2" header="0.3" footer="0.3"/>
  <pageSetup orientation="landscape" r:id="rId1"/>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7BD4F26C-70F7-42D1-BDD8-25322D5671DF}">
  <sheetPr/>
  <sheetViews>
    <sheetView workbookViewId="0"/>
  </sheetViews>
  <pageMargins left="0.25" right="0.25" top="0.25" bottom="2" header="0.3" footer="0.3"/>
  <pageSetup orientation="landscape" r:id="rId1"/>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9083B383-5FE3-45E5-82CD-ECA6FA663C79}">
  <sheetPr/>
  <sheetViews>
    <sheetView tabSelected="1" zoomScale="99" workbookViewId="0"/>
  </sheetViews>
  <pageMargins left="0.25" right="0.25" top="0.25" bottom="2" header="0.3" footer="0.3"/>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chart" Target="../charts/chart10.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4" Type="http://schemas.openxmlformats.org/officeDocument/2006/relationships/chart" Target="../charts/chart14.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 Id="rId4" Type="http://schemas.openxmlformats.org/officeDocument/2006/relationships/chart" Target="../charts/chart18.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482478" cy="5604442"/>
    <xdr:graphicFrame macro="">
      <xdr:nvGraphicFramePr>
        <xdr:cNvPr id="2" name="Chart 1">
          <a:extLst>
            <a:ext uri="{FF2B5EF4-FFF2-40B4-BE49-F238E27FC236}">
              <a16:creationId xmlns:a16="http://schemas.microsoft.com/office/drawing/2014/main" id="{850387EB-DDED-4E6D-9AFA-56094833538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cdr:x>
      <cdr:y>0.01356</cdr:y>
    </cdr:from>
    <cdr:to>
      <cdr:x>1</cdr:x>
      <cdr:y>0.20069</cdr:y>
    </cdr:to>
    <cdr:sp macro="" textlink="">
      <cdr:nvSpPr>
        <cdr:cNvPr id="2" name="TextBox 1">
          <a:extLst xmlns:a="http://schemas.openxmlformats.org/drawingml/2006/main">
            <a:ext uri="{FF2B5EF4-FFF2-40B4-BE49-F238E27FC236}">
              <a16:creationId xmlns:a16="http://schemas.microsoft.com/office/drawing/2014/main" id="{AB080460-27F3-479D-BC22-C69A416C8AFD}"/>
            </a:ext>
          </a:extLst>
        </cdr:cNvPr>
        <cdr:cNvSpPr txBox="1"/>
      </cdr:nvSpPr>
      <cdr:spPr>
        <a:xfrm xmlns:a="http://schemas.openxmlformats.org/drawingml/2006/main">
          <a:off x="0" y="76060"/>
          <a:ext cx="9496136" cy="104962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b="1">
              <a:solidFill>
                <a:schemeClr val="tx2"/>
              </a:solidFill>
              <a:latin typeface="Arial" panose="020B0604020202020204" pitchFamily="34" charset="0"/>
              <a:cs typeface="Arial" panose="020B0604020202020204" pitchFamily="34" charset="0"/>
            </a:rPr>
            <a:t>Chart 5</a:t>
          </a:r>
        </a:p>
        <a:p xmlns:a="http://schemas.openxmlformats.org/drawingml/2006/main">
          <a:r>
            <a:rPr lang="en-US" sz="1400" b="1">
              <a:solidFill>
                <a:schemeClr val="tx2"/>
              </a:solidFill>
              <a:latin typeface="Arial" panose="020B0604020202020204" pitchFamily="34" charset="0"/>
              <a:cs typeface="Arial" panose="020B0604020202020204" pitchFamily="34" charset="0"/>
            </a:rPr>
            <a:t>International </a:t>
          </a:r>
          <a:r>
            <a:rPr lang="en-US" sz="1400" b="1" baseline="0">
              <a:solidFill>
                <a:schemeClr val="tx2"/>
              </a:solidFill>
              <a:latin typeface="Arial" panose="020B0604020202020204" pitchFamily="34" charset="0"/>
              <a:cs typeface="Arial" panose="020B0604020202020204" pitchFamily="34" charset="0"/>
            </a:rPr>
            <a:t>Migrants to Texas Bolster State's Diversity</a:t>
          </a:r>
          <a:endParaRPr lang="en-US" sz="1400" b="1">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0.65138</cdr:x>
      <cdr:y>0.96046</cdr:y>
    </cdr:from>
    <cdr:to>
      <cdr:x>1</cdr:x>
      <cdr:y>1</cdr:y>
    </cdr:to>
    <cdr:sp macro="" textlink="">
      <cdr:nvSpPr>
        <cdr:cNvPr id="3" name="TextBox 1">
          <a:extLst xmlns:a="http://schemas.openxmlformats.org/drawingml/2006/main">
            <a:ext uri="{FF2B5EF4-FFF2-40B4-BE49-F238E27FC236}">
              <a16:creationId xmlns:a16="http://schemas.microsoft.com/office/drawing/2014/main" id="{58BED890-B116-4109-92B9-B7ACFC31C29B}"/>
            </a:ext>
          </a:extLst>
        </cdr:cNvPr>
        <cdr:cNvSpPr txBox="1"/>
      </cdr:nvSpPr>
      <cdr:spPr>
        <a:xfrm xmlns:a="http://schemas.openxmlformats.org/drawingml/2006/main">
          <a:off x="4124879" y="3597820"/>
          <a:ext cx="2207644" cy="148097"/>
        </a:xfrm>
        <a:prstGeom xmlns:a="http://schemas.openxmlformats.org/drawingml/2006/main" prst="rect">
          <a:avLst/>
        </a:prstGeom>
        <a:noFill xmlns:a="http://schemas.openxmlformats.org/drawingml/2006/main"/>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1000" b="0" kern="800" baseline="0">
              <a:solidFill>
                <a:srgbClr val="656668"/>
              </a:solidFill>
              <a:latin typeface="Arial" panose="020B0604020202020204" pitchFamily="34" charset="0"/>
              <a:cs typeface="Arial" panose="020B0604020202020204" pitchFamily="34" charset="0"/>
            </a:rPr>
            <a:t>Federal Reserve Bank of Dallas</a:t>
          </a:r>
        </a:p>
      </cdr:txBody>
    </cdr:sp>
  </cdr:relSizeAnchor>
  <cdr:relSizeAnchor xmlns:cdr="http://schemas.openxmlformats.org/drawingml/2006/chartDrawing">
    <cdr:from>
      <cdr:x>0</cdr:x>
      <cdr:y>0.90051</cdr:y>
    </cdr:from>
    <cdr:to>
      <cdr:x>0.98765</cdr:x>
      <cdr:y>1</cdr:y>
    </cdr:to>
    <cdr:sp macro="" textlink="">
      <cdr:nvSpPr>
        <cdr:cNvPr id="4" name="TextBox 1">
          <a:extLst xmlns:a="http://schemas.openxmlformats.org/drawingml/2006/main">
            <a:ext uri="{FF2B5EF4-FFF2-40B4-BE49-F238E27FC236}">
              <a16:creationId xmlns:a16="http://schemas.microsoft.com/office/drawing/2014/main" id="{39178C28-703F-497B-877E-0F5C8F1E5240}"/>
            </a:ext>
          </a:extLst>
        </cdr:cNvPr>
        <cdr:cNvSpPr txBox="1"/>
      </cdr:nvSpPr>
      <cdr:spPr>
        <a:xfrm xmlns:a="http://schemas.openxmlformats.org/drawingml/2006/main">
          <a:off x="0" y="5000626"/>
          <a:ext cx="9285070" cy="5524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a:latin typeface="Arial" panose="020B0604020202020204" pitchFamily="34" charset="0"/>
              <a:cs typeface="Arial" panose="020B0604020202020204" pitchFamily="34" charset="0"/>
            </a:rPr>
            <a:t>NOTE:</a:t>
          </a:r>
          <a:r>
            <a:rPr lang="en-US" sz="1100" baseline="0">
              <a:latin typeface="Arial" panose="020B0604020202020204" pitchFamily="34" charset="0"/>
              <a:cs typeface="Arial" panose="020B0604020202020204" pitchFamily="34" charset="0"/>
            </a:rPr>
            <a:t> Data are average values for 2015–20. </a:t>
          </a:r>
          <a:endParaRPr lang="en-US" sz="1100">
            <a:latin typeface="Arial" panose="020B0604020202020204" pitchFamily="34" charset="0"/>
            <a:cs typeface="Arial" panose="020B0604020202020204" pitchFamily="34" charset="0"/>
          </a:endParaRPr>
        </a:p>
        <a:p xmlns:a="http://schemas.openxmlformats.org/drawingml/2006/main">
          <a:pPr algn="l"/>
          <a:r>
            <a:rPr lang="en-US" sz="1100">
              <a:latin typeface="Arial" panose="020B0604020202020204" pitchFamily="34" charset="0"/>
              <a:cs typeface="Arial" panose="020B0604020202020204" pitchFamily="34" charset="0"/>
            </a:rPr>
            <a:t>SOURCE:</a:t>
          </a:r>
          <a:r>
            <a:rPr lang="en-US" sz="1100" baseline="0">
              <a:latin typeface="Arial" panose="020B0604020202020204" pitchFamily="34" charset="0"/>
              <a:cs typeface="Arial" panose="020B0604020202020204" pitchFamily="34" charset="0"/>
            </a:rPr>
            <a:t> American Community Survey.</a:t>
          </a:r>
          <a:endParaRPr lang="en-US"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0.09605</cdr:y>
    </cdr:from>
    <cdr:to>
      <cdr:x>0.32259</cdr:x>
      <cdr:y>0.19193</cdr:y>
    </cdr:to>
    <cdr:sp macro="" textlink="">
      <cdr:nvSpPr>
        <cdr:cNvPr id="5" name="TextBox 1">
          <a:extLst xmlns:a="http://schemas.openxmlformats.org/drawingml/2006/main">
            <a:ext uri="{FF2B5EF4-FFF2-40B4-BE49-F238E27FC236}">
              <a16:creationId xmlns:a16="http://schemas.microsoft.com/office/drawing/2014/main" id="{FE02F4CB-9732-4A66-8DE7-46B70312B359}"/>
            </a:ext>
          </a:extLst>
        </cdr:cNvPr>
        <cdr:cNvSpPr txBox="1"/>
      </cdr:nvSpPr>
      <cdr:spPr>
        <a:xfrm xmlns:a="http://schemas.openxmlformats.org/drawingml/2006/main">
          <a:off x="0" y="538788"/>
          <a:ext cx="3063315" cy="53778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a:latin typeface="Arial" panose="020B0604020202020204" pitchFamily="34" charset="0"/>
              <a:cs typeface="Arial" panose="020B0604020202020204" pitchFamily="34" charset="0"/>
            </a:rPr>
            <a:t>Percent</a:t>
          </a:r>
        </a:p>
      </cdr:txBody>
    </cdr:sp>
  </cdr:relSizeAnchor>
  <cdr:relSizeAnchor xmlns:cdr="http://schemas.openxmlformats.org/drawingml/2006/chartDrawing">
    <cdr:from>
      <cdr:x>0.66126</cdr:x>
      <cdr:y>0.05956</cdr:y>
    </cdr:from>
    <cdr:to>
      <cdr:x>0.66608</cdr:x>
      <cdr:y>0.06987</cdr:y>
    </cdr:to>
    <cdr:sp macro="" textlink="">
      <cdr:nvSpPr>
        <cdr:cNvPr id="6" name="TextBox 5">
          <a:extLst xmlns:a="http://schemas.openxmlformats.org/drawingml/2006/main">
            <a:ext uri="{FF2B5EF4-FFF2-40B4-BE49-F238E27FC236}">
              <a16:creationId xmlns:a16="http://schemas.microsoft.com/office/drawing/2014/main" id="{9BED6F70-D477-405B-9C68-C02CD3C4C501}"/>
            </a:ext>
          </a:extLst>
        </cdr:cNvPr>
        <cdr:cNvSpPr txBox="1"/>
      </cdr:nvSpPr>
      <cdr:spPr>
        <a:xfrm xmlns:a="http://schemas.openxmlformats.org/drawingml/2006/main" flipV="1">
          <a:off x="6273053" y="333534"/>
          <a:ext cx="45719" cy="5770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baseline="0">
            <a:solidFill>
              <a:schemeClr val="accent3">
                <a:lumMod val="50000"/>
              </a:schemeClr>
            </a:solidFill>
            <a:effectLst/>
            <a:latin typeface="+mn-lt"/>
            <a:ea typeface="+mn-ea"/>
            <a:cs typeface="+mn-cs"/>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3</xdr:col>
      <xdr:colOff>481179</xdr:colOff>
      <xdr:row>0</xdr:row>
      <xdr:rowOff>128063</xdr:rowOff>
    </xdr:from>
    <xdr:to>
      <xdr:col>16</xdr:col>
      <xdr:colOff>392693</xdr:colOff>
      <xdr:row>30</xdr:row>
      <xdr:rowOff>19976</xdr:rowOff>
    </xdr:to>
    <xdr:graphicFrame macro="">
      <xdr:nvGraphicFramePr>
        <xdr:cNvPr id="3" name="Chart 2">
          <a:extLst>
            <a:ext uri="{FF2B5EF4-FFF2-40B4-BE49-F238E27FC236}">
              <a16:creationId xmlns:a16="http://schemas.microsoft.com/office/drawing/2014/main" id="{6F2783C1-7C16-E0C4-B000-F3AC50F2AE5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0.00015</cdr:x>
      <cdr:y>0.88532</cdr:y>
    </cdr:from>
    <cdr:to>
      <cdr:x>0.96846</cdr:x>
      <cdr:y>0.97068</cdr:y>
    </cdr:to>
    <cdr:sp macro="" textlink="">
      <cdr:nvSpPr>
        <cdr:cNvPr id="2" name="TextBox 1">
          <a:extLst xmlns:a="http://schemas.openxmlformats.org/drawingml/2006/main">
            <a:ext uri="{FF2B5EF4-FFF2-40B4-BE49-F238E27FC236}">
              <a16:creationId xmlns:a16="http://schemas.microsoft.com/office/drawing/2014/main" id="{0ACD644B-51E4-8C42-AEB1-37D717D1E2FE}"/>
            </a:ext>
          </a:extLst>
        </cdr:cNvPr>
        <cdr:cNvSpPr txBox="1"/>
      </cdr:nvSpPr>
      <cdr:spPr>
        <a:xfrm xmlns:a="http://schemas.openxmlformats.org/drawingml/2006/main">
          <a:off x="1174" y="4751250"/>
          <a:ext cx="7629731" cy="45809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NOTES:</a:t>
          </a:r>
          <a:r>
            <a:rPr lang="en-US" sz="1100" baseline="0"/>
            <a:t> Movers include domestic in-migrants, domestic out-migrants, and international in-migrants.</a:t>
          </a:r>
          <a:endParaRPr lang="en-US" sz="1100"/>
        </a:p>
        <a:p xmlns:a="http://schemas.openxmlformats.org/drawingml/2006/main">
          <a:r>
            <a:rPr lang="en-US" sz="1100"/>
            <a:t>SOURCE:</a:t>
          </a:r>
          <a:r>
            <a:rPr lang="en-US" sz="1100" baseline="0"/>
            <a:t> Authors' calculations based on American Community Survey.</a:t>
          </a:r>
          <a:endParaRPr lang="en-US" sz="1100"/>
        </a:p>
      </cdr:txBody>
    </cdr:sp>
  </cdr:relSizeAnchor>
  <cdr:relSizeAnchor xmlns:cdr="http://schemas.openxmlformats.org/drawingml/2006/chartDrawing">
    <cdr:from>
      <cdr:x>0.28967</cdr:x>
      <cdr:y>0.15903</cdr:y>
    </cdr:from>
    <cdr:to>
      <cdr:x>0.41357</cdr:x>
      <cdr:y>0.23498</cdr:y>
    </cdr:to>
    <cdr:sp macro="" textlink="">
      <cdr:nvSpPr>
        <cdr:cNvPr id="3" name="TextBox 2">
          <a:extLst xmlns:a="http://schemas.openxmlformats.org/drawingml/2006/main">
            <a:ext uri="{FF2B5EF4-FFF2-40B4-BE49-F238E27FC236}">
              <a16:creationId xmlns:a16="http://schemas.microsoft.com/office/drawing/2014/main" id="{62433B79-EEAF-4D79-BBC2-BB4BA024AB02}"/>
            </a:ext>
          </a:extLst>
        </cdr:cNvPr>
        <cdr:cNvSpPr txBox="1"/>
      </cdr:nvSpPr>
      <cdr:spPr>
        <a:xfrm xmlns:a="http://schemas.openxmlformats.org/drawingml/2006/main">
          <a:off x="2253058" y="891672"/>
          <a:ext cx="963706" cy="4258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solidFill>
                <a:schemeClr val="accent1"/>
              </a:solidFill>
            </a:rPr>
            <a:t>In-migrants</a:t>
          </a:r>
        </a:p>
      </cdr:txBody>
    </cdr:sp>
  </cdr:relSizeAnchor>
  <cdr:relSizeAnchor xmlns:cdr="http://schemas.openxmlformats.org/drawingml/2006/chartDrawing">
    <cdr:from>
      <cdr:x>0.61383</cdr:x>
      <cdr:y>0.16103</cdr:y>
    </cdr:from>
    <cdr:to>
      <cdr:x>0.75646</cdr:x>
      <cdr:y>0.22099</cdr:y>
    </cdr:to>
    <cdr:sp macro="" textlink="">
      <cdr:nvSpPr>
        <cdr:cNvPr id="5" name="TextBox 4">
          <a:extLst xmlns:a="http://schemas.openxmlformats.org/drawingml/2006/main">
            <a:ext uri="{FF2B5EF4-FFF2-40B4-BE49-F238E27FC236}">
              <a16:creationId xmlns:a16="http://schemas.microsoft.com/office/drawing/2014/main" id="{C2218E97-7B29-4156-99D9-CA6ED80F8EF0}"/>
            </a:ext>
          </a:extLst>
        </cdr:cNvPr>
        <cdr:cNvSpPr txBox="1"/>
      </cdr:nvSpPr>
      <cdr:spPr>
        <a:xfrm xmlns:a="http://schemas.openxmlformats.org/drawingml/2006/main">
          <a:off x="4774380" y="902878"/>
          <a:ext cx="1109383" cy="3361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solidFill>
                <a:schemeClr val="accent2"/>
              </a:solidFill>
            </a:rPr>
            <a:t>Out-migrants</a:t>
          </a:r>
        </a:p>
      </cdr:txBody>
    </cdr:sp>
  </cdr:relSizeAnchor>
  <cdr:relSizeAnchor xmlns:cdr="http://schemas.openxmlformats.org/drawingml/2006/chartDrawing">
    <cdr:from>
      <cdr:x>0.00441</cdr:x>
      <cdr:y>0.10907</cdr:y>
    </cdr:from>
    <cdr:to>
      <cdr:x>0.10958</cdr:x>
      <cdr:y>0.15304</cdr:y>
    </cdr:to>
    <cdr:sp macro="" textlink="">
      <cdr:nvSpPr>
        <cdr:cNvPr id="6" name="TextBox 5">
          <a:extLst xmlns:a="http://schemas.openxmlformats.org/drawingml/2006/main">
            <a:ext uri="{FF2B5EF4-FFF2-40B4-BE49-F238E27FC236}">
              <a16:creationId xmlns:a16="http://schemas.microsoft.com/office/drawing/2014/main" id="{42193BA0-E23D-4A28-AAC4-E0B1935B5CE4}"/>
            </a:ext>
          </a:extLst>
        </cdr:cNvPr>
        <cdr:cNvSpPr txBox="1"/>
      </cdr:nvSpPr>
      <cdr:spPr>
        <a:xfrm xmlns:a="http://schemas.openxmlformats.org/drawingml/2006/main">
          <a:off x="34291" y="611526"/>
          <a:ext cx="818030" cy="2465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Age group</a:t>
          </a:r>
        </a:p>
      </cdr:txBody>
    </cdr:sp>
  </cdr:relSizeAnchor>
</c:userShapes>
</file>

<file path=xl/drawings/drawing13.xml><?xml version="1.0" encoding="utf-8"?>
<xdr:wsDr xmlns:xdr="http://schemas.openxmlformats.org/drawingml/2006/spreadsheetDrawing" xmlns:a="http://schemas.openxmlformats.org/drawingml/2006/main">
  <xdr:twoCellAnchor>
    <xdr:from>
      <xdr:col>5</xdr:col>
      <xdr:colOff>57149</xdr:colOff>
      <xdr:row>1</xdr:row>
      <xdr:rowOff>58737</xdr:rowOff>
    </xdr:from>
    <xdr:to>
      <xdr:col>13</xdr:col>
      <xdr:colOff>523875</xdr:colOff>
      <xdr:row>21</xdr:row>
      <xdr:rowOff>66675</xdr:rowOff>
    </xdr:to>
    <xdr:graphicFrame macro="">
      <xdr:nvGraphicFramePr>
        <xdr:cNvPr id="2" name="Chart 1">
          <a:extLst>
            <a:ext uri="{FF2B5EF4-FFF2-40B4-BE49-F238E27FC236}">
              <a16:creationId xmlns:a16="http://schemas.microsoft.com/office/drawing/2014/main" id="{65BE6D82-999D-401F-77F3-D58584E8B48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44449</xdr:colOff>
      <xdr:row>1</xdr:row>
      <xdr:rowOff>65086</xdr:rowOff>
    </xdr:from>
    <xdr:to>
      <xdr:col>22</xdr:col>
      <xdr:colOff>428624</xdr:colOff>
      <xdr:row>21</xdr:row>
      <xdr:rowOff>57149</xdr:rowOff>
    </xdr:to>
    <xdr:graphicFrame macro="">
      <xdr:nvGraphicFramePr>
        <xdr:cNvPr id="3" name="Chart 2">
          <a:extLst>
            <a:ext uri="{FF2B5EF4-FFF2-40B4-BE49-F238E27FC236}">
              <a16:creationId xmlns:a16="http://schemas.microsoft.com/office/drawing/2014/main" id="{107D81B9-9A65-5AFD-9FA9-099191444FA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44450</xdr:colOff>
      <xdr:row>22</xdr:row>
      <xdr:rowOff>1585</xdr:rowOff>
    </xdr:from>
    <xdr:to>
      <xdr:col>13</xdr:col>
      <xdr:colOff>539752</xdr:colOff>
      <xdr:row>41</xdr:row>
      <xdr:rowOff>63500</xdr:rowOff>
    </xdr:to>
    <xdr:graphicFrame macro="">
      <xdr:nvGraphicFramePr>
        <xdr:cNvPr id="4" name="Chart 3">
          <a:extLst>
            <a:ext uri="{FF2B5EF4-FFF2-40B4-BE49-F238E27FC236}">
              <a16:creationId xmlns:a16="http://schemas.microsoft.com/office/drawing/2014/main" id="{EEE8BFEC-FFB8-616C-D78D-DB9C169189C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66674</xdr:colOff>
      <xdr:row>21</xdr:row>
      <xdr:rowOff>173037</xdr:rowOff>
    </xdr:from>
    <xdr:to>
      <xdr:col>22</xdr:col>
      <xdr:colOff>438149</xdr:colOff>
      <xdr:row>39</xdr:row>
      <xdr:rowOff>9525</xdr:rowOff>
    </xdr:to>
    <xdr:graphicFrame macro="">
      <xdr:nvGraphicFramePr>
        <xdr:cNvPr id="5" name="Chart 4">
          <a:extLst>
            <a:ext uri="{FF2B5EF4-FFF2-40B4-BE49-F238E27FC236}">
              <a16:creationId xmlns:a16="http://schemas.microsoft.com/office/drawing/2014/main" id="{1200C6E4-848E-D74A-04A1-84A3BE6DEB4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0.1841</cdr:x>
      <cdr:y>0.09497</cdr:y>
    </cdr:from>
    <cdr:to>
      <cdr:x>0.35625</cdr:x>
      <cdr:y>0.38751</cdr:y>
    </cdr:to>
    <cdr:sp macro="" textlink="">
      <cdr:nvSpPr>
        <cdr:cNvPr id="2" name="TextBox 1">
          <a:extLst xmlns:a="http://schemas.openxmlformats.org/drawingml/2006/main">
            <a:ext uri="{FF2B5EF4-FFF2-40B4-BE49-F238E27FC236}">
              <a16:creationId xmlns:a16="http://schemas.microsoft.com/office/drawing/2014/main" id="{0E89BCE7-AB11-F3B3-FF04-0C7AA90EFF3D}"/>
            </a:ext>
          </a:extLst>
        </cdr:cNvPr>
        <cdr:cNvSpPr txBox="1"/>
      </cdr:nvSpPr>
      <cdr:spPr>
        <a:xfrm xmlns:a="http://schemas.openxmlformats.org/drawingml/2006/main">
          <a:off x="977901" y="296864"/>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0.08548</cdr:x>
      <cdr:y>0.70747</cdr:y>
    </cdr:from>
    <cdr:to>
      <cdr:x>0.25762</cdr:x>
      <cdr:y>1</cdr:y>
    </cdr:to>
    <cdr:sp macro="" textlink="">
      <cdr:nvSpPr>
        <cdr:cNvPr id="3" name="TextBox 2">
          <a:extLst xmlns:a="http://schemas.openxmlformats.org/drawingml/2006/main">
            <a:ext uri="{FF2B5EF4-FFF2-40B4-BE49-F238E27FC236}">
              <a16:creationId xmlns:a16="http://schemas.microsoft.com/office/drawing/2014/main" id="{3DEFBBEF-5224-29EA-ED7E-FA9A8631C2E3}"/>
            </a:ext>
          </a:extLst>
        </cdr:cNvPr>
        <cdr:cNvSpPr txBox="1"/>
      </cdr:nvSpPr>
      <cdr:spPr>
        <a:xfrm xmlns:a="http://schemas.openxmlformats.org/drawingml/2006/main">
          <a:off x="454026" y="3059114"/>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0.01708</cdr:x>
      <cdr:y>0.87261</cdr:y>
    </cdr:from>
    <cdr:to>
      <cdr:x>0.96998</cdr:x>
      <cdr:y>0.98035</cdr:y>
    </cdr:to>
    <cdr:sp macro="" textlink="">
      <cdr:nvSpPr>
        <cdr:cNvPr id="5" name="TextBox 4">
          <a:extLst xmlns:a="http://schemas.openxmlformats.org/drawingml/2006/main">
            <a:ext uri="{FF2B5EF4-FFF2-40B4-BE49-F238E27FC236}">
              <a16:creationId xmlns:a16="http://schemas.microsoft.com/office/drawing/2014/main" id="{2580830D-A3CA-6E7D-7B49-3E981D0466EE}"/>
            </a:ext>
          </a:extLst>
        </cdr:cNvPr>
        <cdr:cNvSpPr txBox="1"/>
      </cdr:nvSpPr>
      <cdr:spPr>
        <a:xfrm xmlns:a="http://schemas.openxmlformats.org/drawingml/2006/main">
          <a:off x="92233" y="3077878"/>
          <a:ext cx="5144333" cy="38002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a:t>NOTES:</a:t>
          </a:r>
          <a:r>
            <a:rPr lang="en-US" sz="900" baseline="0"/>
            <a:t> Migration flow rates are expressed as migration per 1,000 people of all ages.</a:t>
          </a:r>
        </a:p>
        <a:p xmlns:a="http://schemas.openxmlformats.org/drawingml/2006/main">
          <a:r>
            <a:rPr lang="en-US" sz="900" baseline="0"/>
            <a:t>SOURCE: Author's calculations based on American Community Survey data.</a:t>
          </a:r>
          <a:endParaRPr lang="en-US" sz="900"/>
        </a:p>
      </cdr:txBody>
    </cdr:sp>
  </cdr:relSizeAnchor>
</c:userShapes>
</file>

<file path=xl/drawings/drawing15.xml><?xml version="1.0" encoding="utf-8"?>
<xdr:wsDr xmlns:xdr="http://schemas.openxmlformats.org/drawingml/2006/spreadsheetDrawing" xmlns:a="http://schemas.openxmlformats.org/drawingml/2006/main">
  <xdr:twoCellAnchor>
    <xdr:from>
      <xdr:col>5</xdr:col>
      <xdr:colOff>123824</xdr:colOff>
      <xdr:row>0</xdr:row>
      <xdr:rowOff>103186</xdr:rowOff>
    </xdr:from>
    <xdr:to>
      <xdr:col>15</xdr:col>
      <xdr:colOff>457199</xdr:colOff>
      <xdr:row>22</xdr:row>
      <xdr:rowOff>38099</xdr:rowOff>
    </xdr:to>
    <xdr:graphicFrame macro="">
      <xdr:nvGraphicFramePr>
        <xdr:cNvPr id="2" name="Chart 1">
          <a:extLst>
            <a:ext uri="{FF2B5EF4-FFF2-40B4-BE49-F238E27FC236}">
              <a16:creationId xmlns:a16="http://schemas.microsoft.com/office/drawing/2014/main" id="{D1D32100-E0A1-279B-66B5-648CE3C919D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142875</xdr:colOff>
      <xdr:row>22</xdr:row>
      <xdr:rowOff>122236</xdr:rowOff>
    </xdr:from>
    <xdr:to>
      <xdr:col>15</xdr:col>
      <xdr:colOff>466725</xdr:colOff>
      <xdr:row>39</xdr:row>
      <xdr:rowOff>123824</xdr:rowOff>
    </xdr:to>
    <xdr:graphicFrame macro="">
      <xdr:nvGraphicFramePr>
        <xdr:cNvPr id="3" name="Chart 2">
          <a:extLst>
            <a:ext uri="{FF2B5EF4-FFF2-40B4-BE49-F238E27FC236}">
              <a16:creationId xmlns:a16="http://schemas.microsoft.com/office/drawing/2014/main" id="{F6EF45B9-6EA1-0E51-7023-D2843341E76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391679</xdr:colOff>
      <xdr:row>3</xdr:row>
      <xdr:rowOff>59603</xdr:rowOff>
    </xdr:from>
    <xdr:to>
      <xdr:col>27</xdr:col>
      <xdr:colOff>99868</xdr:colOff>
      <xdr:row>18</xdr:row>
      <xdr:rowOff>164522</xdr:rowOff>
    </xdr:to>
    <xdr:graphicFrame macro="">
      <xdr:nvGraphicFramePr>
        <xdr:cNvPr id="4" name="Chart 3">
          <a:extLst>
            <a:ext uri="{FF2B5EF4-FFF2-40B4-BE49-F238E27FC236}">
              <a16:creationId xmlns:a16="http://schemas.microsoft.com/office/drawing/2014/main" id="{8DF60DBF-BD24-5EA2-121A-8323331B707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593436</xdr:colOff>
      <xdr:row>22</xdr:row>
      <xdr:rowOff>162646</xdr:rowOff>
    </xdr:from>
    <xdr:to>
      <xdr:col>27</xdr:col>
      <xdr:colOff>273050</xdr:colOff>
      <xdr:row>38</xdr:row>
      <xdr:rowOff>95827</xdr:rowOff>
    </xdr:to>
    <xdr:graphicFrame macro="">
      <xdr:nvGraphicFramePr>
        <xdr:cNvPr id="5" name="Chart 4">
          <a:extLst>
            <a:ext uri="{FF2B5EF4-FFF2-40B4-BE49-F238E27FC236}">
              <a16:creationId xmlns:a16="http://schemas.microsoft.com/office/drawing/2014/main" id="{A09B5051-C896-E7E6-B4F8-8A6D826199D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10</xdr:col>
      <xdr:colOff>292100</xdr:colOff>
      <xdr:row>1</xdr:row>
      <xdr:rowOff>68262</xdr:rowOff>
    </xdr:from>
    <xdr:to>
      <xdr:col>17</xdr:col>
      <xdr:colOff>596900</xdr:colOff>
      <xdr:row>16</xdr:row>
      <xdr:rowOff>103187</xdr:rowOff>
    </xdr:to>
    <xdr:graphicFrame macro="">
      <xdr:nvGraphicFramePr>
        <xdr:cNvPr id="2" name="Chart 1">
          <a:extLst>
            <a:ext uri="{FF2B5EF4-FFF2-40B4-BE49-F238E27FC236}">
              <a16:creationId xmlns:a16="http://schemas.microsoft.com/office/drawing/2014/main" id="{7F048B81-CA89-C1FD-46C4-46F44BAF836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473075</xdr:colOff>
      <xdr:row>1</xdr:row>
      <xdr:rowOff>58737</xdr:rowOff>
    </xdr:from>
    <xdr:to>
      <xdr:col>26</xdr:col>
      <xdr:colOff>168275</xdr:colOff>
      <xdr:row>16</xdr:row>
      <xdr:rowOff>93662</xdr:rowOff>
    </xdr:to>
    <xdr:graphicFrame macro="">
      <xdr:nvGraphicFramePr>
        <xdr:cNvPr id="3" name="Chart 2">
          <a:extLst>
            <a:ext uri="{FF2B5EF4-FFF2-40B4-BE49-F238E27FC236}">
              <a16:creationId xmlns:a16="http://schemas.microsoft.com/office/drawing/2014/main" id="{7B124905-F185-D990-E526-F639C959E7F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301625</xdr:colOff>
      <xdr:row>18</xdr:row>
      <xdr:rowOff>39687</xdr:rowOff>
    </xdr:from>
    <xdr:to>
      <xdr:col>17</xdr:col>
      <xdr:colOff>606425</xdr:colOff>
      <xdr:row>33</xdr:row>
      <xdr:rowOff>74612</xdr:rowOff>
    </xdr:to>
    <xdr:graphicFrame macro="">
      <xdr:nvGraphicFramePr>
        <xdr:cNvPr id="5" name="Chart 4">
          <a:extLst>
            <a:ext uri="{FF2B5EF4-FFF2-40B4-BE49-F238E27FC236}">
              <a16:creationId xmlns:a16="http://schemas.microsoft.com/office/drawing/2014/main" id="{F03509E8-CD99-8134-F69A-DA1B73E1017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558800</xdr:colOff>
      <xdr:row>17</xdr:row>
      <xdr:rowOff>163512</xdr:rowOff>
    </xdr:from>
    <xdr:to>
      <xdr:col>26</xdr:col>
      <xdr:colOff>254000</xdr:colOff>
      <xdr:row>33</xdr:row>
      <xdr:rowOff>17462</xdr:rowOff>
    </xdr:to>
    <xdr:graphicFrame macro="">
      <xdr:nvGraphicFramePr>
        <xdr:cNvPr id="7" name="Chart 6">
          <a:extLst>
            <a:ext uri="{FF2B5EF4-FFF2-40B4-BE49-F238E27FC236}">
              <a16:creationId xmlns:a16="http://schemas.microsoft.com/office/drawing/2014/main" id="{A0790CCA-68FB-8820-2F20-42EA1905725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0.00747</cdr:x>
      <cdr:y>0.91159</cdr:y>
    </cdr:from>
    <cdr:to>
      <cdr:x>0.9871</cdr:x>
      <cdr:y>1</cdr:y>
    </cdr:to>
    <cdr:sp macro="" textlink="">
      <cdr:nvSpPr>
        <cdr:cNvPr id="2" name="TextBox 1">
          <a:extLst xmlns:a="http://schemas.openxmlformats.org/drawingml/2006/main">
            <a:ext uri="{FF2B5EF4-FFF2-40B4-BE49-F238E27FC236}">
              <a16:creationId xmlns:a16="http://schemas.microsoft.com/office/drawing/2014/main" id="{FF7A7894-995C-5381-F026-3BAFF84CE807}"/>
            </a:ext>
          </a:extLst>
        </cdr:cNvPr>
        <cdr:cNvSpPr txBox="1"/>
      </cdr:nvSpPr>
      <cdr:spPr>
        <a:xfrm xmlns:a="http://schemas.openxmlformats.org/drawingml/2006/main">
          <a:off x="71402" y="5199532"/>
          <a:ext cx="9363908" cy="5042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latin typeface="Arial" panose="020B0604020202020204" pitchFamily="34" charset="0"/>
              <a:cs typeface="Arial" panose="020B0604020202020204" pitchFamily="34" charset="0"/>
            </a:rPr>
            <a:t>NOTE: Data</a:t>
          </a:r>
          <a:r>
            <a:rPr lang="en-US" sz="1100" baseline="0">
              <a:latin typeface="Arial" panose="020B0604020202020204" pitchFamily="34" charset="0"/>
              <a:cs typeface="Arial" panose="020B0604020202020204" pitchFamily="34" charset="0"/>
            </a:rPr>
            <a:t> reflect n</a:t>
          </a:r>
          <a:r>
            <a:rPr lang="en-US" sz="1100">
              <a:latin typeface="Arial" panose="020B0604020202020204" pitchFamily="34" charset="0"/>
              <a:cs typeface="Arial" panose="020B0604020202020204" pitchFamily="34" charset="0"/>
            </a:rPr>
            <a:t>et migration to Texas.</a:t>
          </a:r>
        </a:p>
        <a:p xmlns:a="http://schemas.openxmlformats.org/drawingml/2006/main">
          <a:r>
            <a:rPr lang="en-US" sz="1100">
              <a:latin typeface="Arial" panose="020B0604020202020204" pitchFamily="34" charset="0"/>
              <a:cs typeface="Arial" panose="020B0604020202020204" pitchFamily="34" charset="0"/>
            </a:rPr>
            <a:t>SOURCES:</a:t>
          </a:r>
          <a:r>
            <a:rPr lang="en-US" sz="1100" baseline="0">
              <a:latin typeface="Arial" panose="020B0604020202020204" pitchFamily="34" charset="0"/>
              <a:cs typeface="Arial" panose="020B0604020202020204" pitchFamily="34" charset="0"/>
            </a:rPr>
            <a:t> Census Bureau; author's calculations.</a:t>
          </a:r>
          <a:endParaRPr lang="en-US"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0.08644</cdr:y>
    </cdr:from>
    <cdr:to>
      <cdr:x>0.29858</cdr:x>
      <cdr:y>0.18041</cdr:y>
    </cdr:to>
    <cdr:sp macro="" textlink="">
      <cdr:nvSpPr>
        <cdr:cNvPr id="3" name="TextBox 2">
          <a:extLst xmlns:a="http://schemas.openxmlformats.org/drawingml/2006/main">
            <a:ext uri="{FF2B5EF4-FFF2-40B4-BE49-F238E27FC236}">
              <a16:creationId xmlns:a16="http://schemas.microsoft.com/office/drawing/2014/main" id="{DCF1A03A-9407-43AB-BFDF-F9BBF6127F6A}"/>
            </a:ext>
          </a:extLst>
        </cdr:cNvPr>
        <cdr:cNvSpPr txBox="1"/>
      </cdr:nvSpPr>
      <cdr:spPr>
        <a:xfrm xmlns:a="http://schemas.openxmlformats.org/drawingml/2006/main">
          <a:off x="0" y="493062"/>
          <a:ext cx="2854012" cy="53597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a:latin typeface="Arial" panose="020B0604020202020204" pitchFamily="34" charset="0"/>
              <a:cs typeface="Arial" panose="020B0604020202020204" pitchFamily="34" charset="0"/>
            </a:rPr>
            <a:t>Rate, per</a:t>
          </a:r>
          <a:r>
            <a:rPr lang="en-US" sz="1200" baseline="0">
              <a:latin typeface="Arial" panose="020B0604020202020204" pitchFamily="34" charset="0"/>
              <a:cs typeface="Arial" panose="020B0604020202020204" pitchFamily="34" charset="0"/>
            </a:rPr>
            <a:t> thousand people</a:t>
          </a:r>
          <a:endParaRPr lang="en-US" sz="1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0.64215</cdr:x>
      <cdr:y>0.25224</cdr:y>
    </cdr:from>
    <cdr:to>
      <cdr:x>0.77309</cdr:x>
      <cdr:y>0.32929</cdr:y>
    </cdr:to>
    <cdr:sp macro="" textlink="">
      <cdr:nvSpPr>
        <cdr:cNvPr id="4" name="TextBox 3">
          <a:extLst xmlns:a="http://schemas.openxmlformats.org/drawingml/2006/main">
            <a:ext uri="{FF2B5EF4-FFF2-40B4-BE49-F238E27FC236}">
              <a16:creationId xmlns:a16="http://schemas.microsoft.com/office/drawing/2014/main" id="{3193F9C1-DA5E-4AD2-A1B6-6B80C2294499}"/>
            </a:ext>
          </a:extLst>
        </cdr:cNvPr>
        <cdr:cNvSpPr txBox="1"/>
      </cdr:nvSpPr>
      <cdr:spPr>
        <a:xfrm xmlns:a="http://schemas.openxmlformats.org/drawingml/2006/main">
          <a:off x="6089197" y="1413663"/>
          <a:ext cx="1241652" cy="43180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solidFill>
                <a:srgbClr val="0063A9"/>
              </a:solidFill>
              <a:latin typeface="Arial" panose="020B0604020202020204" pitchFamily="34" charset="0"/>
              <a:cs typeface="Arial" panose="020B0604020202020204" pitchFamily="34" charset="0"/>
            </a:rPr>
            <a:t>Domestic migration</a:t>
          </a:r>
        </a:p>
      </cdr:txBody>
    </cdr:sp>
  </cdr:relSizeAnchor>
  <cdr:relSizeAnchor xmlns:cdr="http://schemas.openxmlformats.org/drawingml/2006/chartDrawing">
    <cdr:from>
      <cdr:x>0.68571</cdr:x>
      <cdr:y>0.68961</cdr:y>
    </cdr:from>
    <cdr:to>
      <cdr:x>0.84121</cdr:x>
      <cdr:y>0.77709</cdr:y>
    </cdr:to>
    <cdr:sp macro="" textlink="">
      <cdr:nvSpPr>
        <cdr:cNvPr id="6" name="TextBox 5">
          <a:extLst xmlns:a="http://schemas.openxmlformats.org/drawingml/2006/main">
            <a:ext uri="{FF2B5EF4-FFF2-40B4-BE49-F238E27FC236}">
              <a16:creationId xmlns:a16="http://schemas.microsoft.com/office/drawing/2014/main" id="{CDD6DB57-04CA-4FBD-8DCD-6538D78A3544}"/>
            </a:ext>
          </a:extLst>
        </cdr:cNvPr>
        <cdr:cNvSpPr txBox="1"/>
      </cdr:nvSpPr>
      <cdr:spPr>
        <a:xfrm xmlns:a="http://schemas.openxmlformats.org/drawingml/2006/main">
          <a:off x="4644842" y="2738618"/>
          <a:ext cx="1053321" cy="34740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solidFill>
                <a:srgbClr val="AF231C"/>
              </a:solidFill>
              <a:latin typeface="Arial" panose="020B0604020202020204" pitchFamily="34" charset="0"/>
              <a:cs typeface="Arial" panose="020B0604020202020204" pitchFamily="34" charset="0"/>
            </a:rPr>
            <a:t>International migration</a:t>
          </a:r>
        </a:p>
      </cdr:txBody>
    </cdr:sp>
  </cdr:relSizeAnchor>
  <cdr:relSizeAnchor xmlns:cdr="http://schemas.openxmlformats.org/drawingml/2006/chartDrawing">
    <cdr:from>
      <cdr:x>0</cdr:x>
      <cdr:y>0</cdr:y>
    </cdr:from>
    <cdr:to>
      <cdr:x>1</cdr:x>
      <cdr:y>0.1156</cdr:y>
    </cdr:to>
    <cdr:sp macro="" textlink="">
      <cdr:nvSpPr>
        <cdr:cNvPr id="5" name="TextBox 4">
          <a:extLst xmlns:a="http://schemas.openxmlformats.org/drawingml/2006/main">
            <a:ext uri="{FF2B5EF4-FFF2-40B4-BE49-F238E27FC236}">
              <a16:creationId xmlns:a16="http://schemas.microsoft.com/office/drawing/2014/main" id="{A3D55D92-4055-48E1-9A7F-FAB1950D4D52}"/>
            </a:ext>
          </a:extLst>
        </cdr:cNvPr>
        <cdr:cNvSpPr txBox="1"/>
      </cdr:nvSpPr>
      <cdr:spPr>
        <a:xfrm xmlns:a="http://schemas.openxmlformats.org/drawingml/2006/main">
          <a:off x="0" y="0"/>
          <a:ext cx="8664222" cy="72672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400" b="1">
              <a:solidFill>
                <a:schemeClr val="tx2"/>
              </a:solidFill>
              <a:latin typeface="Arial" panose="020B0604020202020204" pitchFamily="34" charset="0"/>
              <a:cs typeface="Arial" panose="020B0604020202020204" pitchFamily="34" charset="0"/>
            </a:rPr>
            <a:t>Chart 1</a:t>
          </a:r>
        </a:p>
        <a:p xmlns:a="http://schemas.openxmlformats.org/drawingml/2006/main">
          <a:r>
            <a:rPr lang="en-US" sz="1400" b="1">
              <a:solidFill>
                <a:schemeClr val="tx2"/>
              </a:solidFill>
              <a:latin typeface="Arial" panose="020B0604020202020204" pitchFamily="34" charset="0"/>
              <a:cs typeface="Arial" panose="020B0604020202020204" pitchFamily="34" charset="0"/>
            </a:rPr>
            <a:t>Domestic</a:t>
          </a:r>
          <a:r>
            <a:rPr lang="en-US" sz="1400" b="1" baseline="0">
              <a:solidFill>
                <a:schemeClr val="tx2"/>
              </a:solidFill>
              <a:latin typeface="Arial" panose="020B0604020202020204" pitchFamily="34" charset="0"/>
              <a:cs typeface="Arial" panose="020B0604020202020204" pitchFamily="34" charset="0"/>
            </a:rPr>
            <a:t> Migration to Texas Surges in 2019–21</a:t>
          </a:r>
          <a:endParaRPr lang="en-US" sz="1400" b="1">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0.65138</cdr:x>
      <cdr:y>0.9717</cdr:y>
    </cdr:from>
    <cdr:to>
      <cdr:x>1</cdr:x>
      <cdr:y>1</cdr:y>
    </cdr:to>
    <cdr:sp macro="" textlink="">
      <cdr:nvSpPr>
        <cdr:cNvPr id="8" name="TextBox 1">
          <a:extLst xmlns:a="http://schemas.openxmlformats.org/drawingml/2006/main">
            <a:ext uri="{FF2B5EF4-FFF2-40B4-BE49-F238E27FC236}">
              <a16:creationId xmlns:a16="http://schemas.microsoft.com/office/drawing/2014/main" id="{DB860AF9-D174-4544-9206-E96490078126}"/>
            </a:ext>
          </a:extLst>
        </cdr:cNvPr>
        <cdr:cNvSpPr txBox="1"/>
      </cdr:nvSpPr>
      <cdr:spPr>
        <a:xfrm xmlns:a="http://schemas.openxmlformats.org/drawingml/2006/main">
          <a:off x="5643730" y="6108623"/>
          <a:ext cx="3020492" cy="177877"/>
        </a:xfrm>
        <a:prstGeom xmlns:a="http://schemas.openxmlformats.org/drawingml/2006/main" prst="rect">
          <a:avLst/>
        </a:prstGeom>
        <a:noFill xmlns:a="http://schemas.openxmlformats.org/drawingml/2006/main"/>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1000" b="0" kern="800" baseline="0">
              <a:solidFill>
                <a:srgbClr val="656668"/>
              </a:solidFill>
              <a:latin typeface="Arial" panose="020B0604020202020204" pitchFamily="34" charset="0"/>
              <a:cs typeface="Arial" panose="020B0604020202020204" pitchFamily="34" charset="0"/>
            </a:rPr>
            <a:t>Federal Reserve Bank of Dallas</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496425" cy="5610225"/>
    <xdr:graphicFrame macro="">
      <xdr:nvGraphicFramePr>
        <xdr:cNvPr id="2" name="Chart 1">
          <a:extLst>
            <a:ext uri="{FF2B5EF4-FFF2-40B4-BE49-F238E27FC236}">
              <a16:creationId xmlns:a16="http://schemas.microsoft.com/office/drawing/2014/main" id="{7508B205-DBE2-4F92-BD4E-009080FA8AF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cdr:x>
      <cdr:y>0.90129</cdr:y>
    </cdr:from>
    <cdr:to>
      <cdr:x>0.98934</cdr:x>
      <cdr:y>0.96571</cdr:y>
    </cdr:to>
    <cdr:sp macro="" textlink="">
      <cdr:nvSpPr>
        <cdr:cNvPr id="2" name="TextBox 1">
          <a:extLst xmlns:a="http://schemas.openxmlformats.org/drawingml/2006/main">
            <a:ext uri="{FF2B5EF4-FFF2-40B4-BE49-F238E27FC236}">
              <a16:creationId xmlns:a16="http://schemas.microsoft.com/office/drawing/2014/main" id="{8CB86EDE-9658-0208-4D76-31985ECE92BD}"/>
            </a:ext>
          </a:extLst>
        </cdr:cNvPr>
        <cdr:cNvSpPr txBox="1"/>
      </cdr:nvSpPr>
      <cdr:spPr>
        <a:xfrm xmlns:a="http://schemas.openxmlformats.org/drawingml/2006/main">
          <a:off x="0" y="5049875"/>
          <a:ext cx="9391788" cy="3609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latin typeface="Arial" panose="020B0604020202020204" pitchFamily="34" charset="0"/>
              <a:cs typeface="Arial" panose="020B0604020202020204" pitchFamily="34" charset="0"/>
            </a:rPr>
            <a:t>NOTE:</a:t>
          </a:r>
          <a:r>
            <a:rPr lang="en-US" sz="1100" baseline="0">
              <a:latin typeface="Arial" panose="020B0604020202020204" pitchFamily="34" charset="0"/>
              <a:cs typeface="Arial" panose="020B0604020202020204" pitchFamily="34" charset="0"/>
            </a:rPr>
            <a:t> Movers include domestic in-migrants, domestic out-migrants and international in-migrants.</a:t>
          </a:r>
          <a:endParaRPr lang="en-US" sz="1100">
            <a:latin typeface="Arial" panose="020B0604020202020204" pitchFamily="34" charset="0"/>
            <a:cs typeface="Arial" panose="020B0604020202020204" pitchFamily="34" charset="0"/>
          </a:endParaRPr>
        </a:p>
        <a:p xmlns:a="http://schemas.openxmlformats.org/drawingml/2006/main">
          <a:r>
            <a:rPr lang="en-US" sz="1100">
              <a:latin typeface="Arial" panose="020B0604020202020204" pitchFamily="34" charset="0"/>
              <a:cs typeface="Arial" panose="020B0604020202020204" pitchFamily="34" charset="0"/>
            </a:rPr>
            <a:t>SOURCES:</a:t>
          </a:r>
          <a:r>
            <a:rPr lang="en-US" sz="1100" baseline="0">
              <a:latin typeface="Arial" panose="020B0604020202020204" pitchFamily="34" charset="0"/>
              <a:cs typeface="Arial" panose="020B0604020202020204" pitchFamily="34" charset="0"/>
            </a:rPr>
            <a:t> American Community Survey, 2015–20; authors' calculations.</a:t>
          </a:r>
          <a:endParaRPr lang="en-US"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0.27384</cdr:x>
      <cdr:y>0.14171</cdr:y>
    </cdr:from>
    <cdr:to>
      <cdr:x>0.45747</cdr:x>
      <cdr:y>0.1861</cdr:y>
    </cdr:to>
    <cdr:sp macro="" textlink="">
      <cdr:nvSpPr>
        <cdr:cNvPr id="3" name="TextBox 2">
          <a:extLst xmlns:a="http://schemas.openxmlformats.org/drawingml/2006/main">
            <a:ext uri="{FF2B5EF4-FFF2-40B4-BE49-F238E27FC236}">
              <a16:creationId xmlns:a16="http://schemas.microsoft.com/office/drawing/2014/main" id="{4F1C9E76-353C-4A37-B3EB-1154EF2EEDCF}"/>
            </a:ext>
          </a:extLst>
        </cdr:cNvPr>
        <cdr:cNvSpPr txBox="1"/>
      </cdr:nvSpPr>
      <cdr:spPr>
        <a:xfrm xmlns:a="http://schemas.openxmlformats.org/drawingml/2006/main">
          <a:off x="2099712" y="793130"/>
          <a:ext cx="1408043" cy="24847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a:solidFill>
                <a:srgbClr val="AF231C"/>
              </a:solidFill>
              <a:latin typeface="Arial" panose="020B0604020202020204" pitchFamily="34" charset="0"/>
              <a:cs typeface="Arial" panose="020B0604020202020204" pitchFamily="34" charset="0"/>
            </a:rPr>
            <a:t>Texas population</a:t>
          </a:r>
        </a:p>
      </cdr:txBody>
    </cdr:sp>
  </cdr:relSizeAnchor>
  <cdr:relSizeAnchor xmlns:cdr="http://schemas.openxmlformats.org/drawingml/2006/chartDrawing">
    <cdr:from>
      <cdr:x>0.58493</cdr:x>
      <cdr:y>0.14466</cdr:y>
    </cdr:from>
    <cdr:to>
      <cdr:x>0.75993</cdr:x>
      <cdr:y>0.20238</cdr:y>
    </cdr:to>
    <cdr:sp macro="" textlink="">
      <cdr:nvSpPr>
        <cdr:cNvPr id="4" name="TextBox 3">
          <a:extLst xmlns:a="http://schemas.openxmlformats.org/drawingml/2006/main">
            <a:ext uri="{FF2B5EF4-FFF2-40B4-BE49-F238E27FC236}">
              <a16:creationId xmlns:a16="http://schemas.microsoft.com/office/drawing/2014/main" id="{8E305C51-7609-4C80-89B7-0E0E5FAA323F}"/>
            </a:ext>
          </a:extLst>
        </cdr:cNvPr>
        <cdr:cNvSpPr txBox="1"/>
      </cdr:nvSpPr>
      <cdr:spPr>
        <a:xfrm xmlns:a="http://schemas.openxmlformats.org/drawingml/2006/main">
          <a:off x="4485103" y="809696"/>
          <a:ext cx="1341783" cy="32302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a:solidFill>
                <a:srgbClr val="0063A9"/>
              </a:solidFill>
              <a:latin typeface="Arial" panose="020B0604020202020204" pitchFamily="34" charset="0"/>
              <a:cs typeface="Arial" panose="020B0604020202020204" pitchFamily="34" charset="0"/>
            </a:rPr>
            <a:t>Movers</a:t>
          </a:r>
        </a:p>
      </cdr:txBody>
    </cdr:sp>
  </cdr:relSizeAnchor>
  <cdr:relSizeAnchor xmlns:cdr="http://schemas.openxmlformats.org/drawingml/2006/chartDrawing">
    <cdr:from>
      <cdr:x>0.00446</cdr:x>
      <cdr:y>0.09491</cdr:y>
    </cdr:from>
    <cdr:to>
      <cdr:x>0.11115</cdr:x>
      <cdr:y>0.13895</cdr:y>
    </cdr:to>
    <cdr:sp macro="" textlink="">
      <cdr:nvSpPr>
        <cdr:cNvPr id="5" name="TextBox 1">
          <a:extLst xmlns:a="http://schemas.openxmlformats.org/drawingml/2006/main">
            <a:ext uri="{FF2B5EF4-FFF2-40B4-BE49-F238E27FC236}">
              <a16:creationId xmlns:a16="http://schemas.microsoft.com/office/drawing/2014/main" id="{BCC718EE-3BAD-407B-B2FB-1E997F548AFD}"/>
            </a:ext>
          </a:extLst>
        </cdr:cNvPr>
        <cdr:cNvSpPr txBox="1"/>
      </cdr:nvSpPr>
      <cdr:spPr>
        <a:xfrm xmlns:a="http://schemas.openxmlformats.org/drawingml/2006/main">
          <a:off x="34235" y="531191"/>
          <a:ext cx="818030" cy="2465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a:solidFill>
                <a:sysClr val="windowText" lastClr="000000"/>
              </a:solidFill>
            </a:rPr>
            <a:t>Age group</a:t>
          </a:r>
        </a:p>
      </cdr:txBody>
    </cdr:sp>
  </cdr:relSizeAnchor>
  <cdr:relSizeAnchor xmlns:cdr="http://schemas.openxmlformats.org/drawingml/2006/chartDrawing">
    <cdr:from>
      <cdr:x>0.00696</cdr:x>
      <cdr:y>0.0046</cdr:y>
    </cdr:from>
    <cdr:to>
      <cdr:x>0.60134</cdr:x>
      <cdr:y>0.0982</cdr:y>
    </cdr:to>
    <cdr:sp macro="" textlink="">
      <cdr:nvSpPr>
        <cdr:cNvPr id="6" name="TextBox 5">
          <a:extLst xmlns:a="http://schemas.openxmlformats.org/drawingml/2006/main">
            <a:ext uri="{FF2B5EF4-FFF2-40B4-BE49-F238E27FC236}">
              <a16:creationId xmlns:a16="http://schemas.microsoft.com/office/drawing/2014/main" id="{FD7625B7-E7F6-470F-8D7D-33860622574F}"/>
            </a:ext>
          </a:extLst>
        </cdr:cNvPr>
        <cdr:cNvSpPr txBox="1"/>
      </cdr:nvSpPr>
      <cdr:spPr>
        <a:xfrm xmlns:a="http://schemas.openxmlformats.org/drawingml/2006/main">
          <a:off x="53079" y="25747"/>
          <a:ext cx="4533900" cy="5238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400" b="1">
              <a:solidFill>
                <a:schemeClr val="tx2"/>
              </a:solidFill>
              <a:latin typeface="Arial" panose="020B0604020202020204" pitchFamily="34" charset="0"/>
              <a:cs typeface="Arial" panose="020B0604020202020204" pitchFamily="34" charset="0"/>
            </a:rPr>
            <a:t>Chart 2</a:t>
          </a:r>
        </a:p>
        <a:p xmlns:a="http://schemas.openxmlformats.org/drawingml/2006/main">
          <a:r>
            <a:rPr lang="en-US" sz="1400" b="1">
              <a:solidFill>
                <a:schemeClr val="tx2"/>
              </a:solidFill>
              <a:latin typeface="Arial" panose="020B0604020202020204" pitchFamily="34" charset="0"/>
              <a:cs typeface="Arial" panose="020B0604020202020204" pitchFamily="34" charset="0"/>
            </a:rPr>
            <a:t>Migration Brings Young Working-Age Adults to Texas</a:t>
          </a:r>
        </a:p>
      </cdr:txBody>
    </cdr:sp>
  </cdr:relSizeAnchor>
  <cdr:relSizeAnchor xmlns:cdr="http://schemas.openxmlformats.org/drawingml/2006/chartDrawing">
    <cdr:from>
      <cdr:x>0.68443</cdr:x>
      <cdr:y>0.96997</cdr:y>
    </cdr:from>
    <cdr:to>
      <cdr:x>1</cdr:x>
      <cdr:y>1</cdr:y>
    </cdr:to>
    <cdr:sp macro="" textlink="">
      <cdr:nvSpPr>
        <cdr:cNvPr id="7" name="TextBox 2">
          <a:extLst xmlns:a="http://schemas.openxmlformats.org/drawingml/2006/main">
            <a:ext uri="{FF2B5EF4-FFF2-40B4-BE49-F238E27FC236}">
              <a16:creationId xmlns:a16="http://schemas.microsoft.com/office/drawing/2014/main" id="{E9AF1272-A83B-4251-BAAD-6369350DB139}"/>
            </a:ext>
          </a:extLst>
        </cdr:cNvPr>
        <cdr:cNvSpPr txBox="1"/>
      </cdr:nvSpPr>
      <cdr:spPr>
        <a:xfrm xmlns:a="http://schemas.openxmlformats.org/drawingml/2006/main">
          <a:off x="6555501" y="5522136"/>
          <a:ext cx="3022578" cy="170986"/>
        </a:xfrm>
        <a:prstGeom xmlns:a="http://schemas.openxmlformats.org/drawingml/2006/main" prst="rect">
          <a:avLst/>
        </a:prstGeom>
        <a:noFill xmlns:a="http://schemas.openxmlformats.org/drawingml/2006/main"/>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1000" b="0" kern="800" baseline="0">
              <a:solidFill>
                <a:srgbClr val="656668"/>
              </a:solidFill>
              <a:latin typeface="Arial" panose="020B0604020202020204" pitchFamily="34" charset="0"/>
              <a:cs typeface="Arial" panose="020B0604020202020204" pitchFamily="34" charset="0"/>
            </a:rPr>
            <a:t>Federal Reserve Bank of Dallas</a:t>
          </a:r>
        </a:p>
      </cdr:txBody>
    </cdr:sp>
  </cdr:relSizeAnchor>
  <cdr:relSizeAnchor xmlns:cdr="http://schemas.openxmlformats.org/drawingml/2006/chartDrawing">
    <cdr:from>
      <cdr:x>0.66888</cdr:x>
      <cdr:y>0.04307</cdr:y>
    </cdr:from>
    <cdr:to>
      <cdr:x>0.88045</cdr:x>
      <cdr:y>0.24709</cdr:y>
    </cdr:to>
    <cdr:sp macro="" textlink="">
      <cdr:nvSpPr>
        <cdr:cNvPr id="8" name="TextBox 7">
          <a:extLst xmlns:a="http://schemas.openxmlformats.org/drawingml/2006/main">
            <a:ext uri="{FF2B5EF4-FFF2-40B4-BE49-F238E27FC236}">
              <a16:creationId xmlns:a16="http://schemas.microsoft.com/office/drawing/2014/main" id="{3DAC3EB2-7E75-40ED-8BD7-8D4450195A7F}"/>
            </a:ext>
          </a:extLst>
        </cdr:cNvPr>
        <cdr:cNvSpPr txBox="1"/>
      </cdr:nvSpPr>
      <cdr:spPr>
        <a:xfrm xmlns:a="http://schemas.openxmlformats.org/drawingml/2006/main">
          <a:off x="6343650" y="241300"/>
          <a:ext cx="2006600" cy="1143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solidFill>
              <a:srgbClr val="FF0000"/>
            </a:solidFill>
          </a:endParaRP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492712" cy="5601992"/>
    <xdr:graphicFrame macro="">
      <xdr:nvGraphicFramePr>
        <xdr:cNvPr id="2" name="Chart 1">
          <a:extLst>
            <a:ext uri="{FF2B5EF4-FFF2-40B4-BE49-F238E27FC236}">
              <a16:creationId xmlns:a16="http://schemas.microsoft.com/office/drawing/2014/main" id="{104FBE10-9DFD-4776-BD29-7BF7E5B0658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cdr:x>
      <cdr:y>0.09256</cdr:y>
    </cdr:from>
    <cdr:to>
      <cdr:x>0.32305</cdr:x>
      <cdr:y>0.19834</cdr:y>
    </cdr:to>
    <cdr:sp macro="" textlink="">
      <cdr:nvSpPr>
        <cdr:cNvPr id="2" name="TextBox 1">
          <a:extLst xmlns:a="http://schemas.openxmlformats.org/drawingml/2006/main">
            <a:ext uri="{FF2B5EF4-FFF2-40B4-BE49-F238E27FC236}">
              <a16:creationId xmlns:a16="http://schemas.microsoft.com/office/drawing/2014/main" id="{74624D4D-262E-4CDA-8CB1-4E3F36CA04D7}"/>
            </a:ext>
          </a:extLst>
        </cdr:cNvPr>
        <cdr:cNvSpPr txBox="1"/>
      </cdr:nvSpPr>
      <cdr:spPr>
        <a:xfrm xmlns:a="http://schemas.openxmlformats.org/drawingml/2006/main">
          <a:off x="0" y="518771"/>
          <a:ext cx="3063315" cy="5928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a:latin typeface="Arial" panose="020B0604020202020204" pitchFamily="34" charset="0"/>
              <a:cs typeface="Arial" panose="020B0604020202020204" pitchFamily="34" charset="0"/>
            </a:rPr>
            <a:t>Percent</a:t>
          </a:r>
        </a:p>
      </cdr:txBody>
    </cdr:sp>
  </cdr:relSizeAnchor>
  <cdr:relSizeAnchor xmlns:cdr="http://schemas.openxmlformats.org/drawingml/2006/chartDrawing">
    <cdr:from>
      <cdr:x>0</cdr:x>
      <cdr:y>0</cdr:y>
    </cdr:from>
    <cdr:to>
      <cdr:x>1</cdr:x>
      <cdr:y>0.12443</cdr:y>
    </cdr:to>
    <cdr:sp macro="" textlink="">
      <cdr:nvSpPr>
        <cdr:cNvPr id="3" name="TextBox 1">
          <a:extLst xmlns:a="http://schemas.openxmlformats.org/drawingml/2006/main">
            <a:ext uri="{FF2B5EF4-FFF2-40B4-BE49-F238E27FC236}">
              <a16:creationId xmlns:a16="http://schemas.microsoft.com/office/drawing/2014/main" id="{AB080460-27F3-479D-BC22-C69A416C8AFD}"/>
            </a:ext>
          </a:extLst>
        </cdr:cNvPr>
        <cdr:cNvSpPr txBox="1"/>
      </cdr:nvSpPr>
      <cdr:spPr>
        <a:xfrm xmlns:a="http://schemas.openxmlformats.org/drawingml/2006/main">
          <a:off x="0" y="0"/>
          <a:ext cx="9482477" cy="6973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b="1">
              <a:solidFill>
                <a:schemeClr val="tx2"/>
              </a:solidFill>
              <a:latin typeface="Arial" panose="020B0604020202020204" pitchFamily="34" charset="0"/>
              <a:cs typeface="Arial" panose="020B0604020202020204" pitchFamily="34" charset="0"/>
            </a:rPr>
            <a:t>Chart 3</a:t>
          </a:r>
        </a:p>
        <a:p xmlns:a="http://schemas.openxmlformats.org/drawingml/2006/main">
          <a:r>
            <a:rPr lang="en-US" sz="1400" b="1">
              <a:solidFill>
                <a:schemeClr val="tx2"/>
              </a:solidFill>
              <a:latin typeface="Arial" panose="020B0604020202020204" pitchFamily="34" charset="0"/>
              <a:cs typeface="Arial" panose="020B0604020202020204" pitchFamily="34" charset="0"/>
            </a:rPr>
            <a:t>Migrants to Texas Tend to Be More Educated than State Population</a:t>
          </a:r>
        </a:p>
      </cdr:txBody>
    </cdr:sp>
  </cdr:relSizeAnchor>
  <cdr:relSizeAnchor xmlns:cdr="http://schemas.openxmlformats.org/drawingml/2006/chartDrawing">
    <cdr:from>
      <cdr:x>0.66492</cdr:x>
      <cdr:y>0.95532</cdr:y>
    </cdr:from>
    <cdr:to>
      <cdr:x>1</cdr:x>
      <cdr:y>1</cdr:y>
    </cdr:to>
    <cdr:sp macro="" textlink="">
      <cdr:nvSpPr>
        <cdr:cNvPr id="4" name="TextBox 1">
          <a:extLst xmlns:a="http://schemas.openxmlformats.org/drawingml/2006/main">
            <a:ext uri="{FF2B5EF4-FFF2-40B4-BE49-F238E27FC236}">
              <a16:creationId xmlns:a16="http://schemas.microsoft.com/office/drawing/2014/main" id="{19E7F8E1-3AAB-4271-B7DC-710467F5ED4F}"/>
            </a:ext>
          </a:extLst>
        </cdr:cNvPr>
        <cdr:cNvSpPr txBox="1"/>
      </cdr:nvSpPr>
      <cdr:spPr>
        <a:xfrm xmlns:a="http://schemas.openxmlformats.org/drawingml/2006/main">
          <a:off x="3846285" y="4009571"/>
          <a:ext cx="1938303" cy="187518"/>
        </a:xfrm>
        <a:prstGeom xmlns:a="http://schemas.openxmlformats.org/drawingml/2006/main" prst="rect">
          <a:avLst/>
        </a:prstGeom>
        <a:noFill xmlns:a="http://schemas.openxmlformats.org/drawingml/2006/main"/>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1000" b="0" kern="800" baseline="0">
              <a:solidFill>
                <a:srgbClr val="656668"/>
              </a:solidFill>
              <a:latin typeface="Arial" panose="020B0604020202020204" pitchFamily="34" charset="0"/>
              <a:cs typeface="Arial" panose="020B0604020202020204" pitchFamily="34" charset="0"/>
            </a:rPr>
            <a:t>Federal Reserve Bank of Dallas</a:t>
          </a:r>
        </a:p>
      </cdr:txBody>
    </cdr:sp>
  </cdr:relSizeAnchor>
  <cdr:relSizeAnchor xmlns:cdr="http://schemas.openxmlformats.org/drawingml/2006/chartDrawing">
    <cdr:from>
      <cdr:x>0</cdr:x>
      <cdr:y>0.88905</cdr:y>
    </cdr:from>
    <cdr:to>
      <cdr:x>1</cdr:x>
      <cdr:y>1</cdr:y>
    </cdr:to>
    <cdr:sp macro="" textlink="">
      <cdr:nvSpPr>
        <cdr:cNvPr id="5" name="TextBox 1">
          <a:extLst xmlns:a="http://schemas.openxmlformats.org/drawingml/2006/main">
            <a:ext uri="{FF2B5EF4-FFF2-40B4-BE49-F238E27FC236}">
              <a16:creationId xmlns:a16="http://schemas.microsoft.com/office/drawing/2014/main" id="{F8A3B381-30E5-46A9-95EF-587C8CB69C8A}"/>
            </a:ext>
          </a:extLst>
        </cdr:cNvPr>
        <cdr:cNvSpPr txBox="1"/>
      </cdr:nvSpPr>
      <cdr:spPr>
        <a:xfrm xmlns:a="http://schemas.openxmlformats.org/drawingml/2006/main">
          <a:off x="0" y="4980445"/>
          <a:ext cx="9492712" cy="6215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a:latin typeface="Arial" panose="020B0604020202020204" pitchFamily="34" charset="0"/>
              <a:cs typeface="Arial" panose="020B0604020202020204" pitchFamily="34" charset="0"/>
            </a:rPr>
            <a:t>NOTE:</a:t>
          </a:r>
          <a:r>
            <a:rPr lang="en-US" sz="1100" baseline="0">
              <a:latin typeface="Arial" panose="020B0604020202020204" pitchFamily="34" charset="0"/>
              <a:cs typeface="Arial" panose="020B0604020202020204" pitchFamily="34" charset="0"/>
            </a:rPr>
            <a:t> Data are average values for 2015–20. </a:t>
          </a:r>
          <a:endParaRPr lang="en-US" sz="1100">
            <a:latin typeface="Arial" panose="020B0604020202020204" pitchFamily="34" charset="0"/>
            <a:cs typeface="Arial" panose="020B0604020202020204" pitchFamily="34" charset="0"/>
          </a:endParaRPr>
        </a:p>
        <a:p xmlns:a="http://schemas.openxmlformats.org/drawingml/2006/main">
          <a:pPr algn="l"/>
          <a:r>
            <a:rPr lang="en-US" sz="1100">
              <a:latin typeface="Arial" panose="020B0604020202020204" pitchFamily="34" charset="0"/>
              <a:cs typeface="Arial" panose="020B0604020202020204" pitchFamily="34" charset="0"/>
            </a:rPr>
            <a:t>SOURCE:</a:t>
          </a:r>
          <a:r>
            <a:rPr lang="en-US" sz="1100" baseline="0">
              <a:latin typeface="Arial" panose="020B0604020202020204" pitchFamily="34" charset="0"/>
              <a:cs typeface="Arial" panose="020B0604020202020204" pitchFamily="34" charset="0"/>
            </a:rPr>
            <a:t> American Community Survey.</a:t>
          </a:r>
          <a:endParaRPr lang="en-US" sz="1100">
            <a:latin typeface="Arial" panose="020B0604020202020204" pitchFamily="34" charset="0"/>
            <a:cs typeface="Arial" panose="020B060402020202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486900" cy="5600700"/>
    <xdr:graphicFrame macro="">
      <xdr:nvGraphicFramePr>
        <xdr:cNvPr id="8" name="Chart 1">
          <a:extLst>
            <a:ext uri="{FF2B5EF4-FFF2-40B4-BE49-F238E27FC236}">
              <a16:creationId xmlns:a16="http://schemas.microsoft.com/office/drawing/2014/main" id="{103712BE-12A0-4D90-A346-93440C13258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0.00294</cdr:x>
      <cdr:y>0.89701</cdr:y>
    </cdr:from>
    <cdr:to>
      <cdr:x>1</cdr:x>
      <cdr:y>0.97908</cdr:y>
    </cdr:to>
    <cdr:sp macro="" textlink="">
      <cdr:nvSpPr>
        <cdr:cNvPr id="2" name="TextBox 1">
          <a:extLst xmlns:a="http://schemas.openxmlformats.org/drawingml/2006/main">
            <a:ext uri="{FF2B5EF4-FFF2-40B4-BE49-F238E27FC236}">
              <a16:creationId xmlns:a16="http://schemas.microsoft.com/office/drawing/2014/main" id="{09BE1CBD-296A-AB4A-4916-FCB37CF92A6E}"/>
            </a:ext>
          </a:extLst>
        </cdr:cNvPr>
        <cdr:cNvSpPr txBox="1"/>
      </cdr:nvSpPr>
      <cdr:spPr>
        <a:xfrm xmlns:a="http://schemas.openxmlformats.org/drawingml/2006/main">
          <a:off x="25951" y="4345058"/>
          <a:ext cx="8810351" cy="39756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latin typeface="Arial" panose="020B0604020202020204" pitchFamily="34" charset="0"/>
              <a:cs typeface="Arial" panose="020B0604020202020204" pitchFamily="34" charset="0"/>
            </a:rPr>
            <a:t>NOTES: Each</a:t>
          </a:r>
          <a:r>
            <a:rPr lang="en-US" sz="1100" baseline="0">
              <a:latin typeface="Arial" panose="020B0604020202020204" pitchFamily="34" charset="0"/>
              <a:cs typeface="Arial" panose="020B0604020202020204" pitchFamily="34" charset="0"/>
            </a:rPr>
            <a:t> o</a:t>
          </a:r>
          <a:r>
            <a:rPr lang="en-US" sz="1100">
              <a:latin typeface="Arial" panose="020B0604020202020204" pitchFamily="34" charset="0"/>
              <a:cs typeface="Arial" panose="020B0604020202020204" pitchFamily="34" charset="0"/>
            </a:rPr>
            <a:t>ccupational sector is expressed</a:t>
          </a:r>
          <a:r>
            <a:rPr lang="en-US" sz="1100" baseline="0">
              <a:latin typeface="Arial" panose="020B0604020202020204" pitchFamily="34" charset="0"/>
              <a:cs typeface="Arial" panose="020B0604020202020204" pitchFamily="34" charset="0"/>
            </a:rPr>
            <a:t> as the proportion of workers ages 18–65 by migration status. STEM refers to science, technology, engineering and mathematics.</a:t>
          </a:r>
          <a:endParaRPr lang="en-US" sz="1100">
            <a:latin typeface="Arial" panose="020B0604020202020204" pitchFamily="34" charset="0"/>
            <a:cs typeface="Arial" panose="020B0604020202020204" pitchFamily="34" charset="0"/>
          </a:endParaRPr>
        </a:p>
        <a:p xmlns:a="http://schemas.openxmlformats.org/drawingml/2006/main">
          <a:r>
            <a:rPr lang="en-US" sz="1100">
              <a:latin typeface="Arial" panose="020B0604020202020204" pitchFamily="34" charset="0"/>
              <a:cs typeface="Arial" panose="020B0604020202020204" pitchFamily="34" charset="0"/>
            </a:rPr>
            <a:t>SOURCE:</a:t>
          </a:r>
          <a:r>
            <a:rPr lang="en-US" sz="1100" baseline="0">
              <a:latin typeface="Arial" panose="020B0604020202020204" pitchFamily="34" charset="0"/>
              <a:cs typeface="Arial" panose="020B0604020202020204" pitchFamily="34" charset="0"/>
            </a:rPr>
            <a:t> Authors' calculations based on American Community Survey, 2015–20.</a:t>
          </a:r>
          <a:endParaRPr lang="en-US"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0.08429</cdr:y>
    </cdr:from>
    <cdr:to>
      <cdr:x>0.13137</cdr:x>
      <cdr:y>0.17286</cdr:y>
    </cdr:to>
    <cdr:sp macro="" textlink="">
      <cdr:nvSpPr>
        <cdr:cNvPr id="3" name="TextBox 2">
          <a:extLst xmlns:a="http://schemas.openxmlformats.org/drawingml/2006/main">
            <a:ext uri="{FF2B5EF4-FFF2-40B4-BE49-F238E27FC236}">
              <a16:creationId xmlns:a16="http://schemas.microsoft.com/office/drawing/2014/main" id="{2B879347-3D55-47AB-A68A-1864644A9E7C}"/>
            </a:ext>
          </a:extLst>
        </cdr:cNvPr>
        <cdr:cNvSpPr txBox="1"/>
      </cdr:nvSpPr>
      <cdr:spPr>
        <a:xfrm xmlns:a="http://schemas.openxmlformats.org/drawingml/2006/main">
          <a:off x="0" y="472249"/>
          <a:ext cx="1247093" cy="4962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a:latin typeface="Arial" panose="020B0604020202020204" pitchFamily="34" charset="0"/>
              <a:cs typeface="Arial" panose="020B0604020202020204" pitchFamily="34" charset="0"/>
            </a:rPr>
            <a:t>Percent</a:t>
          </a:r>
          <a:endParaRPr lang="en-US"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0.68415</cdr:x>
      <cdr:y>0.97032</cdr:y>
    </cdr:from>
    <cdr:to>
      <cdr:x>1</cdr:x>
      <cdr:y>1</cdr:y>
    </cdr:to>
    <cdr:sp macro="" textlink="">
      <cdr:nvSpPr>
        <cdr:cNvPr id="4" name="TextBox 2">
          <a:extLst xmlns:a="http://schemas.openxmlformats.org/drawingml/2006/main">
            <a:ext uri="{FF2B5EF4-FFF2-40B4-BE49-F238E27FC236}">
              <a16:creationId xmlns:a16="http://schemas.microsoft.com/office/drawing/2014/main" id="{4CFC7D36-001F-4CA7-B43C-637E6BE7CBC4}"/>
            </a:ext>
          </a:extLst>
        </cdr:cNvPr>
        <cdr:cNvSpPr txBox="1"/>
      </cdr:nvSpPr>
      <cdr:spPr>
        <a:xfrm xmlns:a="http://schemas.openxmlformats.org/drawingml/2006/main">
          <a:off x="6547031" y="5589886"/>
          <a:ext cx="3022578" cy="170986"/>
        </a:xfrm>
        <a:prstGeom xmlns:a="http://schemas.openxmlformats.org/drawingml/2006/main" prst="rect">
          <a:avLst/>
        </a:prstGeom>
        <a:noFill xmlns:a="http://schemas.openxmlformats.org/drawingml/2006/main"/>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1000" b="0" kern="800" baseline="0">
              <a:solidFill>
                <a:srgbClr val="656668"/>
              </a:solidFill>
              <a:latin typeface="Arial" panose="020B0604020202020204" pitchFamily="34" charset="0"/>
              <a:cs typeface="Arial" panose="020B0604020202020204" pitchFamily="34" charset="0"/>
            </a:rPr>
            <a:t>Federal Reserve Bank of Dallas</a:t>
          </a:r>
        </a:p>
      </cdr:txBody>
    </cdr:sp>
  </cdr:relSizeAnchor>
  <cdr:relSizeAnchor xmlns:cdr="http://schemas.openxmlformats.org/drawingml/2006/chartDrawing">
    <cdr:from>
      <cdr:x>0</cdr:x>
      <cdr:y>0</cdr:y>
    </cdr:from>
    <cdr:to>
      <cdr:x>1</cdr:x>
      <cdr:y>0.12429</cdr:y>
    </cdr:to>
    <cdr:sp macro="" textlink="">
      <cdr:nvSpPr>
        <cdr:cNvPr id="5" name="TextBox 4">
          <a:extLst xmlns:a="http://schemas.openxmlformats.org/drawingml/2006/main">
            <a:ext uri="{FF2B5EF4-FFF2-40B4-BE49-F238E27FC236}">
              <a16:creationId xmlns:a16="http://schemas.microsoft.com/office/drawing/2014/main" id="{A91E3745-07B2-493C-8C70-988F0C5CF49C}"/>
            </a:ext>
          </a:extLst>
        </cdr:cNvPr>
        <cdr:cNvSpPr txBox="1"/>
      </cdr:nvSpPr>
      <cdr:spPr>
        <a:xfrm xmlns:a="http://schemas.openxmlformats.org/drawingml/2006/main">
          <a:off x="0" y="0"/>
          <a:ext cx="9492983" cy="6963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400" b="1">
              <a:solidFill>
                <a:schemeClr val="tx2"/>
              </a:solidFill>
              <a:latin typeface="Arial" panose="020B0604020202020204" pitchFamily="34" charset="0"/>
              <a:cs typeface="Arial" panose="020B0604020202020204" pitchFamily="34" charset="0"/>
            </a:rPr>
            <a:t>Chart 4</a:t>
          </a:r>
        </a:p>
        <a:p xmlns:a="http://schemas.openxmlformats.org/drawingml/2006/main">
          <a:r>
            <a:rPr lang="en-US" sz="1400" b="1">
              <a:solidFill>
                <a:schemeClr val="tx2"/>
              </a:solidFill>
              <a:latin typeface="Arial" panose="020B0604020202020204" pitchFamily="34" charset="0"/>
              <a:cs typeface="Arial" panose="020B0604020202020204" pitchFamily="34" charset="0"/>
            </a:rPr>
            <a:t>Movers to Texas More Likely to Work in STEM, Management</a:t>
          </a:r>
        </a:p>
      </cdr:txBody>
    </cdr:sp>
  </cdr:relSizeAnchor>
  <cdr:relSizeAnchor xmlns:cdr="http://schemas.openxmlformats.org/drawingml/2006/chartDrawing">
    <cdr:from>
      <cdr:x>0.58117</cdr:x>
      <cdr:y>0.0272</cdr:y>
    </cdr:from>
    <cdr:to>
      <cdr:x>0.58599</cdr:x>
      <cdr:y>0.04308</cdr:y>
    </cdr:to>
    <cdr:sp macro="" textlink="">
      <cdr:nvSpPr>
        <cdr:cNvPr id="6" name="TextBox 5">
          <a:extLst xmlns:a="http://schemas.openxmlformats.org/drawingml/2006/main">
            <a:ext uri="{FF2B5EF4-FFF2-40B4-BE49-F238E27FC236}">
              <a16:creationId xmlns:a16="http://schemas.microsoft.com/office/drawing/2014/main" id="{2A84269D-8811-4436-8E0C-264675ECD5C8}"/>
            </a:ext>
          </a:extLst>
        </cdr:cNvPr>
        <cdr:cNvSpPr txBox="1"/>
      </cdr:nvSpPr>
      <cdr:spPr>
        <a:xfrm xmlns:a="http://schemas.openxmlformats.org/drawingml/2006/main">
          <a:off x="5513502" y="152339"/>
          <a:ext cx="45719" cy="889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solidFill>
              <a:srgbClr val="FF0000"/>
            </a:solidFill>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11853333" cy="6994621"/>
    <xdr:graphicFrame macro="">
      <xdr:nvGraphicFramePr>
        <xdr:cNvPr id="4" name="Chart 1">
          <a:extLst>
            <a:ext uri="{FF2B5EF4-FFF2-40B4-BE49-F238E27FC236}">
              <a16:creationId xmlns:a16="http://schemas.microsoft.com/office/drawing/2014/main" id="{3C5225FF-D702-4644-ADEC-2F01C79A658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F85EC-78B2-411A-B29A-E33B23C4DADA}">
  <dimension ref="A1:V42"/>
  <sheetViews>
    <sheetView zoomScale="85" zoomScaleNormal="85" workbookViewId="0">
      <selection activeCell="D43" sqref="D43"/>
    </sheetView>
  </sheetViews>
  <sheetFormatPr defaultRowHeight="14.4" x14ac:dyDescent="0.3"/>
  <cols>
    <col min="2" max="2" width="14.5546875" bestFit="1" customWidth="1"/>
    <col min="3" max="3" width="16.109375" bestFit="1" customWidth="1"/>
    <col min="4" max="4" width="13.6640625" bestFit="1" customWidth="1"/>
  </cols>
  <sheetData>
    <row r="1" spans="1:22" x14ac:dyDescent="0.3">
      <c r="A1" s="2" t="s">
        <v>0</v>
      </c>
      <c r="B1" s="2"/>
    </row>
    <row r="2" spans="1:22" x14ac:dyDescent="0.3">
      <c r="B2" s="2" t="s">
        <v>1</v>
      </c>
      <c r="C2" s="2" t="s">
        <v>2</v>
      </c>
      <c r="D2" s="2" t="s">
        <v>3</v>
      </c>
      <c r="E2" s="2" t="s">
        <v>4</v>
      </c>
    </row>
    <row r="3" spans="1:22" x14ac:dyDescent="0.3">
      <c r="A3" s="6">
        <v>2015</v>
      </c>
      <c r="B3">
        <v>499005</v>
      </c>
      <c r="C3">
        <v>398278</v>
      </c>
      <c r="D3">
        <v>215858</v>
      </c>
      <c r="E3">
        <v>187832</v>
      </c>
    </row>
    <row r="4" spans="1:22" x14ac:dyDescent="0.3">
      <c r="A4" s="6">
        <v>2016</v>
      </c>
      <c r="B4">
        <v>485727</v>
      </c>
      <c r="C4">
        <v>403317</v>
      </c>
      <c r="D4">
        <v>246864</v>
      </c>
      <c r="E4">
        <v>227450</v>
      </c>
    </row>
    <row r="5" spans="1:22" x14ac:dyDescent="0.3">
      <c r="A5" s="6">
        <v>2017</v>
      </c>
      <c r="B5">
        <v>491385</v>
      </c>
      <c r="C5">
        <v>426310</v>
      </c>
      <c r="D5">
        <v>315539</v>
      </c>
      <c r="E5">
        <v>276115</v>
      </c>
    </row>
    <row r="6" spans="1:22" x14ac:dyDescent="0.3">
      <c r="A6" s="6">
        <v>2018</v>
      </c>
      <c r="B6">
        <v>526395</v>
      </c>
      <c r="C6">
        <v>408785</v>
      </c>
      <c r="D6">
        <v>252595</v>
      </c>
      <c r="E6">
        <v>217682</v>
      </c>
    </row>
    <row r="7" spans="1:22" x14ac:dyDescent="0.3">
      <c r="A7" s="6">
        <v>2019</v>
      </c>
      <c r="B7">
        <v>517683</v>
      </c>
      <c r="C7">
        <v>414855</v>
      </c>
      <c r="D7">
        <v>256355</v>
      </c>
      <c r="E7">
        <v>204996</v>
      </c>
    </row>
    <row r="8" spans="1:22" x14ac:dyDescent="0.3">
      <c r="A8" s="6">
        <v>2020</v>
      </c>
      <c r="B8">
        <v>486193</v>
      </c>
      <c r="C8">
        <v>394108</v>
      </c>
      <c r="D8">
        <v>280783</v>
      </c>
      <c r="E8">
        <v>218116</v>
      </c>
    </row>
    <row r="9" spans="1:22" x14ac:dyDescent="0.3">
      <c r="G9">
        <v>1</v>
      </c>
      <c r="H9">
        <v>2</v>
      </c>
      <c r="I9">
        <v>3</v>
      </c>
      <c r="J9">
        <v>4</v>
      </c>
      <c r="K9">
        <v>5</v>
      </c>
      <c r="L9">
        <v>6</v>
      </c>
      <c r="M9">
        <v>7</v>
      </c>
      <c r="N9">
        <v>8</v>
      </c>
      <c r="O9">
        <v>9</v>
      </c>
      <c r="P9">
        <v>10</v>
      </c>
      <c r="Q9">
        <v>11</v>
      </c>
      <c r="R9">
        <v>12</v>
      </c>
      <c r="S9">
        <v>13</v>
      </c>
      <c r="T9">
        <v>14</v>
      </c>
      <c r="U9">
        <v>15</v>
      </c>
      <c r="V9">
        <v>16</v>
      </c>
    </row>
    <row r="10" spans="1:22" x14ac:dyDescent="0.3">
      <c r="A10" s="2" t="s">
        <v>5</v>
      </c>
      <c r="F10">
        <v>1</v>
      </c>
    </row>
    <row r="11" spans="1:22" x14ac:dyDescent="0.3">
      <c r="B11" s="2" t="s">
        <v>1</v>
      </c>
      <c r="C11" s="2" t="s">
        <v>3</v>
      </c>
      <c r="D11" s="2" t="s">
        <v>4</v>
      </c>
      <c r="F11">
        <v>2</v>
      </c>
    </row>
    <row r="12" spans="1:22" x14ac:dyDescent="0.3">
      <c r="A12" s="6">
        <v>2015</v>
      </c>
      <c r="B12">
        <v>193546</v>
      </c>
      <c r="C12">
        <v>8444</v>
      </c>
      <c r="D12">
        <v>7490</v>
      </c>
      <c r="F12">
        <v>3</v>
      </c>
    </row>
    <row r="13" spans="1:22" x14ac:dyDescent="0.3">
      <c r="A13" s="6">
        <v>2016</v>
      </c>
      <c r="B13">
        <v>211745</v>
      </c>
      <c r="C13">
        <v>7712</v>
      </c>
      <c r="D13">
        <v>8438</v>
      </c>
      <c r="F13">
        <v>4</v>
      </c>
    </row>
    <row r="14" spans="1:22" x14ac:dyDescent="0.3">
      <c r="A14" s="6">
        <v>2017</v>
      </c>
      <c r="B14">
        <v>194304</v>
      </c>
      <c r="C14">
        <v>4918</v>
      </c>
      <c r="D14">
        <v>5052</v>
      </c>
      <c r="F14">
        <v>5</v>
      </c>
    </row>
    <row r="15" spans="1:22" x14ac:dyDescent="0.3">
      <c r="A15" s="6">
        <v>2018</v>
      </c>
      <c r="B15">
        <v>165779</v>
      </c>
      <c r="C15">
        <v>5109</v>
      </c>
      <c r="D15">
        <v>4251</v>
      </c>
      <c r="F15">
        <v>6</v>
      </c>
    </row>
    <row r="16" spans="1:22" x14ac:dyDescent="0.3">
      <c r="A16" s="6">
        <v>2019</v>
      </c>
      <c r="B16">
        <v>185077</v>
      </c>
      <c r="C16">
        <v>5223</v>
      </c>
      <c r="D16">
        <v>4062</v>
      </c>
      <c r="F16">
        <v>7</v>
      </c>
    </row>
    <row r="17" spans="1:6" x14ac:dyDescent="0.3">
      <c r="A17" s="6">
        <v>2020</v>
      </c>
      <c r="B17">
        <v>137213</v>
      </c>
      <c r="C17">
        <v>4871</v>
      </c>
      <c r="D17">
        <v>3930</v>
      </c>
      <c r="F17">
        <v>8</v>
      </c>
    </row>
    <row r="18" spans="1:6" x14ac:dyDescent="0.3">
      <c r="F18">
        <v>9</v>
      </c>
    </row>
    <row r="19" spans="1:6" x14ac:dyDescent="0.3">
      <c r="A19" s="2" t="s">
        <v>6</v>
      </c>
      <c r="F19">
        <v>10</v>
      </c>
    </row>
    <row r="20" spans="1:6" x14ac:dyDescent="0.3">
      <c r="B20" s="2" t="s">
        <v>7</v>
      </c>
      <c r="C20" s="2" t="s">
        <v>8</v>
      </c>
      <c r="F20">
        <v>11</v>
      </c>
    </row>
    <row r="21" spans="1:6" x14ac:dyDescent="0.3">
      <c r="A21" s="13" t="s">
        <v>9</v>
      </c>
      <c r="B21">
        <v>6.3265796796101412</v>
      </c>
      <c r="C21">
        <v>4.3087085608305307</v>
      </c>
      <c r="F21">
        <v>12</v>
      </c>
    </row>
    <row r="22" spans="1:6" x14ac:dyDescent="0.3">
      <c r="A22" s="13" t="s">
        <v>10</v>
      </c>
      <c r="B22">
        <v>4.368845482953625</v>
      </c>
      <c r="C22">
        <v>3.98616207853749</v>
      </c>
      <c r="F22">
        <v>13</v>
      </c>
    </row>
    <row r="23" spans="1:6" x14ac:dyDescent="0.3">
      <c r="A23" s="13" t="s">
        <v>11</v>
      </c>
      <c r="B23">
        <v>3.0177339104957901</v>
      </c>
      <c r="C23">
        <v>3.4237113906840606</v>
      </c>
      <c r="F23">
        <v>14</v>
      </c>
    </row>
    <row r="24" spans="1:6" x14ac:dyDescent="0.3">
      <c r="A24" s="13" t="s">
        <v>12</v>
      </c>
      <c r="B24">
        <v>2.9741588543370581</v>
      </c>
      <c r="C24">
        <v>2.4294926022726848</v>
      </c>
      <c r="F24">
        <v>15</v>
      </c>
    </row>
    <row r="25" spans="1:6" x14ac:dyDescent="0.3">
      <c r="A25" s="13" t="s">
        <v>13</v>
      </c>
      <c r="B25">
        <v>4.214828610705549</v>
      </c>
      <c r="C25">
        <v>2.3186747307709705</v>
      </c>
      <c r="F25">
        <v>16</v>
      </c>
    </row>
    <row r="26" spans="1:6" x14ac:dyDescent="0.3">
      <c r="A26" s="13" t="s">
        <v>14</v>
      </c>
      <c r="B26">
        <v>5.56318103005965</v>
      </c>
      <c r="C26">
        <v>1.8732576497252593</v>
      </c>
      <c r="F26">
        <v>17</v>
      </c>
    </row>
    <row r="27" spans="1:6" x14ac:dyDescent="0.3">
      <c r="A27" s="13" t="s">
        <v>15</v>
      </c>
      <c r="B27">
        <v>5.7981199407000004</v>
      </c>
      <c r="C27">
        <v>0.92551621829999997</v>
      </c>
      <c r="F27">
        <v>18</v>
      </c>
    </row>
    <row r="28" spans="1:6" x14ac:dyDescent="0.3">
      <c r="B28" s="2"/>
      <c r="C28" s="2"/>
      <c r="F28">
        <v>19</v>
      </c>
    </row>
    <row r="29" spans="1:6" x14ac:dyDescent="0.3">
      <c r="A29" s="5"/>
      <c r="F29">
        <v>20</v>
      </c>
    </row>
    <row r="30" spans="1:6" x14ac:dyDescent="0.3">
      <c r="A30" s="5"/>
      <c r="F30">
        <v>21</v>
      </c>
    </row>
    <row r="31" spans="1:6" x14ac:dyDescent="0.3">
      <c r="A31" s="5"/>
      <c r="F31">
        <v>22</v>
      </c>
    </row>
    <row r="32" spans="1:6" x14ac:dyDescent="0.3">
      <c r="A32" s="5"/>
      <c r="F32">
        <v>23</v>
      </c>
    </row>
    <row r="33" spans="1:6" x14ac:dyDescent="0.3">
      <c r="A33" s="5"/>
      <c r="F33">
        <f>F32+1</f>
        <v>24</v>
      </c>
    </row>
    <row r="34" spans="1:6" x14ac:dyDescent="0.3">
      <c r="A34" s="5"/>
      <c r="F34">
        <f t="shared" ref="F34:F39" si="0">F33+1</f>
        <v>25</v>
      </c>
    </row>
    <row r="35" spans="1:6" x14ac:dyDescent="0.3">
      <c r="A35" s="5"/>
      <c r="F35">
        <f t="shared" si="0"/>
        <v>26</v>
      </c>
    </row>
    <row r="36" spans="1:6" x14ac:dyDescent="0.3">
      <c r="F36">
        <f t="shared" si="0"/>
        <v>27</v>
      </c>
    </row>
    <row r="37" spans="1:6" x14ac:dyDescent="0.3">
      <c r="A37" s="5"/>
      <c r="F37">
        <f t="shared" si="0"/>
        <v>28</v>
      </c>
    </row>
    <row r="38" spans="1:6" x14ac:dyDescent="0.3">
      <c r="A38" s="6"/>
      <c r="F38">
        <f t="shared" si="0"/>
        <v>29</v>
      </c>
    </row>
    <row r="39" spans="1:6" x14ac:dyDescent="0.3">
      <c r="A39" s="5"/>
      <c r="F39">
        <f t="shared" si="0"/>
        <v>30</v>
      </c>
    </row>
    <row r="40" spans="1:6" x14ac:dyDescent="0.3">
      <c r="A40" s="5"/>
    </row>
    <row r="41" spans="1:6" x14ac:dyDescent="0.3">
      <c r="A41" s="5"/>
    </row>
    <row r="42" spans="1:6" x14ac:dyDescent="0.3">
      <c r="A42" s="5"/>
    </row>
  </sheetData>
  <phoneticPr fontId="4" type="noConversion"/>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D1FBEC-6509-4B8E-80C6-62AADFECB108}">
  <dimension ref="B1:H245"/>
  <sheetViews>
    <sheetView workbookViewId="0">
      <selection activeCell="G9" sqref="G9"/>
    </sheetView>
  </sheetViews>
  <sheetFormatPr defaultRowHeight="14.4" x14ac:dyDescent="0.3"/>
  <sheetData>
    <row r="1" spans="2:8" x14ac:dyDescent="0.3">
      <c r="B1" s="10" t="s">
        <v>99</v>
      </c>
      <c r="C1" t="s">
        <v>100</v>
      </c>
      <c r="D1" s="11" t="s">
        <v>101</v>
      </c>
    </row>
    <row r="2" spans="2:8" x14ac:dyDescent="0.3">
      <c r="B2" t="s">
        <v>102</v>
      </c>
      <c r="C2" t="s">
        <v>103</v>
      </c>
      <c r="D2" t="s">
        <v>104</v>
      </c>
    </row>
    <row r="3" spans="2:8" x14ac:dyDescent="0.3">
      <c r="B3" t="s">
        <v>105</v>
      </c>
      <c r="D3" t="s">
        <v>106</v>
      </c>
    </row>
    <row r="4" spans="2:8" x14ac:dyDescent="0.3">
      <c r="B4" t="s">
        <v>107</v>
      </c>
      <c r="D4" t="s">
        <v>108</v>
      </c>
    </row>
    <row r="5" spans="2:8" x14ac:dyDescent="0.3">
      <c r="B5" t="s">
        <v>109</v>
      </c>
      <c r="C5" t="s">
        <v>110</v>
      </c>
      <c r="D5" t="s">
        <v>111</v>
      </c>
      <c r="G5" t="s">
        <v>112</v>
      </c>
      <c r="H5" t="s">
        <v>113</v>
      </c>
    </row>
    <row r="6" spans="2:8" x14ac:dyDescent="0.3">
      <c r="B6" t="s">
        <v>114</v>
      </c>
      <c r="C6" s="12">
        <v>2.6071837447860791</v>
      </c>
      <c r="D6" s="12">
        <v>2.5864904230160857</v>
      </c>
      <c r="E6" t="str">
        <f>IF(RIGHT($B6,2)="12",C6,"")</f>
        <v/>
      </c>
      <c r="F6" t="str">
        <f>IF(RIGHT($B6,2)="12",D6,"")</f>
        <v/>
      </c>
      <c r="G6" s="12">
        <f>AVERAGE(C6:C245)</f>
        <v>1.6896842072681835</v>
      </c>
      <c r="H6" s="12">
        <f>AVERAGE(D6:D245)</f>
        <v>0.79100679285865738</v>
      </c>
    </row>
    <row r="7" spans="2:8" x14ac:dyDescent="0.3">
      <c r="B7" t="s">
        <v>115</v>
      </c>
      <c r="C7" s="12">
        <v>2.6347869567380888</v>
      </c>
      <c r="D7" s="12">
        <v>2.3446768654386441</v>
      </c>
      <c r="E7" t="str">
        <f t="shared" ref="E7:E70" si="0">IF(RIGHT(B7,2)="12",C7,"")</f>
        <v/>
      </c>
      <c r="F7" t="str">
        <f t="shared" ref="F7:F70" si="1">IF(RIGHT($B7,2)="12",D7,"")</f>
        <v/>
      </c>
      <c r="H7">
        <f>H6*2</f>
        <v>1.5820135857173148</v>
      </c>
    </row>
    <row r="8" spans="2:8" x14ac:dyDescent="0.3">
      <c r="B8" t="s">
        <v>116</v>
      </c>
      <c r="C8" s="12">
        <v>2.7712442495927192</v>
      </c>
      <c r="D8" s="12">
        <v>2.6273717703759747</v>
      </c>
      <c r="E8" t="str">
        <f t="shared" si="0"/>
        <v/>
      </c>
      <c r="F8" t="str">
        <f t="shared" si="1"/>
        <v/>
      </c>
      <c r="G8" t="s">
        <v>117</v>
      </c>
      <c r="H8" t="s">
        <v>113</v>
      </c>
    </row>
    <row r="9" spans="2:8" x14ac:dyDescent="0.3">
      <c r="B9" t="s">
        <v>118</v>
      </c>
      <c r="C9" s="12">
        <v>2.8619071913693173</v>
      </c>
      <c r="D9" s="12">
        <v>2.5591576786394787</v>
      </c>
      <c r="E9" t="str">
        <f t="shared" si="0"/>
        <v/>
      </c>
      <c r="F9" t="str">
        <f t="shared" si="1"/>
        <v/>
      </c>
      <c r="G9">
        <f>AVERAGE(E6:E245)</f>
        <v>1.665092158131096</v>
      </c>
      <c r="H9">
        <f>AVERAGE(F6:F245)</f>
        <v>0.7601934960289185</v>
      </c>
    </row>
    <row r="10" spans="2:8" x14ac:dyDescent="0.3">
      <c r="B10" t="s">
        <v>119</v>
      </c>
      <c r="C10" s="12">
        <v>3.3213006971316794</v>
      </c>
      <c r="D10" s="12">
        <v>2.5596236258617511</v>
      </c>
      <c r="E10" t="str">
        <f t="shared" si="0"/>
        <v/>
      </c>
      <c r="F10" t="str">
        <f t="shared" si="1"/>
        <v/>
      </c>
    </row>
    <row r="11" spans="2:8" x14ac:dyDescent="0.3">
      <c r="B11" t="s">
        <v>120</v>
      </c>
      <c r="C11" s="12">
        <v>3.2657272002359017</v>
      </c>
      <c r="D11" s="12">
        <v>2.3022875690415168</v>
      </c>
      <c r="E11" t="str">
        <f t="shared" si="0"/>
        <v/>
      </c>
      <c r="F11" t="str">
        <f t="shared" si="1"/>
        <v/>
      </c>
    </row>
    <row r="12" spans="2:8" x14ac:dyDescent="0.3">
      <c r="B12" t="s">
        <v>121</v>
      </c>
      <c r="C12" s="12">
        <v>3.0860758674748467</v>
      </c>
      <c r="D12" s="12">
        <v>2.1805986987497583</v>
      </c>
      <c r="E12" t="str">
        <f t="shared" si="0"/>
        <v/>
      </c>
      <c r="F12" t="str">
        <f t="shared" si="1"/>
        <v/>
      </c>
    </row>
    <row r="13" spans="2:8" x14ac:dyDescent="0.3">
      <c r="B13" t="s">
        <v>122</v>
      </c>
      <c r="C13" s="12">
        <v>3.2326348645835168</v>
      </c>
      <c r="D13" s="12">
        <v>2.0537319883614069</v>
      </c>
      <c r="E13" t="str">
        <f t="shared" si="0"/>
        <v/>
      </c>
      <c r="F13" t="str">
        <f t="shared" si="1"/>
        <v/>
      </c>
    </row>
    <row r="14" spans="2:8" x14ac:dyDescent="0.3">
      <c r="B14" t="s">
        <v>123</v>
      </c>
      <c r="C14" s="12">
        <v>3.1110171020650057</v>
      </c>
      <c r="D14" s="12">
        <v>1.9888727922818372</v>
      </c>
      <c r="E14" t="str">
        <f t="shared" si="0"/>
        <v/>
      </c>
      <c r="F14" t="str">
        <f t="shared" si="1"/>
        <v/>
      </c>
    </row>
    <row r="15" spans="2:8" x14ac:dyDescent="0.3">
      <c r="B15" t="s">
        <v>124</v>
      </c>
      <c r="C15" s="12">
        <v>2.9009624364412012</v>
      </c>
      <c r="D15" s="12">
        <v>1.6700338769521483</v>
      </c>
      <c r="E15" t="str">
        <f t="shared" si="0"/>
        <v/>
      </c>
      <c r="F15" t="str">
        <f t="shared" si="1"/>
        <v/>
      </c>
    </row>
    <row r="16" spans="2:8" x14ac:dyDescent="0.3">
      <c r="B16" t="s">
        <v>125</v>
      </c>
      <c r="C16" s="12">
        <v>2.8906368399256532</v>
      </c>
      <c r="D16" s="12">
        <v>1.6019499333159493</v>
      </c>
      <c r="E16" t="str">
        <f t="shared" si="0"/>
        <v/>
      </c>
      <c r="F16" t="str">
        <f t="shared" si="1"/>
        <v/>
      </c>
    </row>
    <row r="17" spans="2:6" x14ac:dyDescent="0.3">
      <c r="B17" t="s">
        <v>126</v>
      </c>
      <c r="C17" s="12">
        <v>2.7411333933889948</v>
      </c>
      <c r="D17" s="12">
        <v>1.4812039274462396</v>
      </c>
      <c r="E17">
        <f t="shared" si="0"/>
        <v>2.7411333933889948</v>
      </c>
      <c r="F17">
        <f t="shared" si="1"/>
        <v>1.4812039274462396</v>
      </c>
    </row>
    <row r="18" spans="2:6" x14ac:dyDescent="0.3">
      <c r="B18" t="s">
        <v>127</v>
      </c>
      <c r="C18" s="12">
        <v>2.4611232338106692</v>
      </c>
      <c r="D18" s="12">
        <v>1.2923170871340872</v>
      </c>
      <c r="E18" t="str">
        <f t="shared" si="0"/>
        <v/>
      </c>
      <c r="F18" t="str">
        <f t="shared" si="1"/>
        <v/>
      </c>
    </row>
    <row r="19" spans="2:6" x14ac:dyDescent="0.3">
      <c r="B19" t="s">
        <v>128</v>
      </c>
      <c r="C19" s="12">
        <v>2.3499636691082237</v>
      </c>
      <c r="D19" s="12">
        <v>1.2697904273817118</v>
      </c>
      <c r="E19" t="str">
        <f t="shared" si="0"/>
        <v/>
      </c>
      <c r="F19" t="str">
        <f t="shared" si="1"/>
        <v/>
      </c>
    </row>
    <row r="20" spans="2:6" x14ac:dyDescent="0.3">
      <c r="B20" t="s">
        <v>129</v>
      </c>
      <c r="C20" s="12">
        <v>2.0361510508601688</v>
      </c>
      <c r="D20" s="12">
        <v>0.87464664579470774</v>
      </c>
      <c r="E20" t="str">
        <f t="shared" si="0"/>
        <v/>
      </c>
      <c r="F20" t="str">
        <f t="shared" si="1"/>
        <v/>
      </c>
    </row>
    <row r="21" spans="2:6" x14ac:dyDescent="0.3">
      <c r="B21" t="s">
        <v>130</v>
      </c>
      <c r="C21" s="12">
        <v>1.8715323579944432</v>
      </c>
      <c r="D21" s="12">
        <v>0.4359759796190632</v>
      </c>
      <c r="E21" t="str">
        <f t="shared" si="0"/>
        <v/>
      </c>
      <c r="F21" t="str">
        <f t="shared" si="1"/>
        <v/>
      </c>
    </row>
    <row r="22" spans="2:6" x14ac:dyDescent="0.3">
      <c r="B22" t="s">
        <v>131</v>
      </c>
      <c r="C22" s="12">
        <v>1.3472425752195427</v>
      </c>
      <c r="D22" s="12">
        <v>0.23087695393815277</v>
      </c>
      <c r="E22" t="str">
        <f t="shared" si="0"/>
        <v/>
      </c>
      <c r="F22" t="str">
        <f t="shared" si="1"/>
        <v/>
      </c>
    </row>
    <row r="23" spans="2:6" x14ac:dyDescent="0.3">
      <c r="B23" t="s">
        <v>132</v>
      </c>
      <c r="C23" s="12">
        <v>1.1859610859391134</v>
      </c>
      <c r="D23" s="12">
        <v>0.18021974693511744</v>
      </c>
      <c r="E23" t="str">
        <f t="shared" si="0"/>
        <v/>
      </c>
      <c r="F23" t="str">
        <f t="shared" si="1"/>
        <v/>
      </c>
    </row>
    <row r="24" spans="2:6" x14ac:dyDescent="0.3">
      <c r="B24" t="s">
        <v>133</v>
      </c>
      <c r="C24" s="12">
        <v>0.83424961222569038</v>
      </c>
      <c r="D24" s="12">
        <v>-4.461719955231036E-2</v>
      </c>
      <c r="E24" t="str">
        <f t="shared" si="0"/>
        <v/>
      </c>
      <c r="F24" t="str">
        <f t="shared" si="1"/>
        <v/>
      </c>
    </row>
    <row r="25" spans="2:6" x14ac:dyDescent="0.3">
      <c r="B25" t="s">
        <v>134</v>
      </c>
      <c r="C25" s="12">
        <v>0.6158936680824123</v>
      </c>
      <c r="D25" s="12">
        <v>-0.15276412311880927</v>
      </c>
      <c r="E25" t="str">
        <f t="shared" si="0"/>
        <v/>
      </c>
      <c r="F25" t="str">
        <f t="shared" si="1"/>
        <v/>
      </c>
    </row>
    <row r="26" spans="2:6" x14ac:dyDescent="0.3">
      <c r="B26" t="s">
        <v>135</v>
      </c>
      <c r="C26" s="12">
        <v>0.1097012845785228</v>
      </c>
      <c r="D26" s="12">
        <v>-0.43973313789638091</v>
      </c>
      <c r="E26" t="str">
        <f t="shared" si="0"/>
        <v/>
      </c>
      <c r="F26" t="str">
        <f t="shared" si="1"/>
        <v/>
      </c>
    </row>
    <row r="27" spans="2:6" x14ac:dyDescent="0.3">
      <c r="B27" t="s">
        <v>136</v>
      </c>
      <c r="C27" s="12">
        <v>-0.33843375532670583</v>
      </c>
      <c r="D27" s="12">
        <v>-0.67774327356801001</v>
      </c>
      <c r="E27" t="str">
        <f t="shared" si="0"/>
        <v/>
      </c>
      <c r="F27" t="str">
        <f t="shared" si="1"/>
        <v/>
      </c>
    </row>
    <row r="28" spans="2:6" x14ac:dyDescent="0.3">
      <c r="B28" t="s">
        <v>137</v>
      </c>
      <c r="C28" s="12">
        <v>-0.68082833747730165</v>
      </c>
      <c r="D28" s="12">
        <v>-1.0667189716044523</v>
      </c>
      <c r="E28" t="str">
        <f t="shared" si="0"/>
        <v/>
      </c>
      <c r="F28" t="str">
        <f t="shared" si="1"/>
        <v/>
      </c>
    </row>
    <row r="29" spans="2:6" x14ac:dyDescent="0.3">
      <c r="B29" t="s">
        <v>138</v>
      </c>
      <c r="C29" s="12">
        <v>-1.1125937050608159</v>
      </c>
      <c r="D29" s="12">
        <v>-1.3013435411313501</v>
      </c>
      <c r="E29">
        <f t="shared" si="0"/>
        <v>-1.1125937050608159</v>
      </c>
      <c r="F29">
        <f t="shared" si="1"/>
        <v>-1.3013435411313501</v>
      </c>
    </row>
    <row r="30" spans="2:6" x14ac:dyDescent="0.3">
      <c r="B30" t="s">
        <v>139</v>
      </c>
      <c r="C30" s="12">
        <v>-1.2635149051977379</v>
      </c>
      <c r="D30" s="12">
        <v>-1.3911287283907781</v>
      </c>
      <c r="E30" t="str">
        <f t="shared" si="0"/>
        <v/>
      </c>
      <c r="F30" t="str">
        <f t="shared" si="1"/>
        <v/>
      </c>
    </row>
    <row r="31" spans="2:6" x14ac:dyDescent="0.3">
      <c r="B31" t="s">
        <v>140</v>
      </c>
      <c r="C31" s="12">
        <v>-1.4163738429781803</v>
      </c>
      <c r="D31" s="12">
        <v>-1.5460617972874235</v>
      </c>
      <c r="E31" t="str">
        <f t="shared" si="0"/>
        <v/>
      </c>
      <c r="F31" t="str">
        <f t="shared" si="1"/>
        <v/>
      </c>
    </row>
    <row r="32" spans="2:6" x14ac:dyDescent="0.3">
      <c r="B32" t="s">
        <v>141</v>
      </c>
      <c r="C32" s="12">
        <v>-1.391936470195998</v>
      </c>
      <c r="D32" s="12">
        <v>-1.5292247659080771</v>
      </c>
      <c r="E32" t="str">
        <f t="shared" si="0"/>
        <v/>
      </c>
      <c r="F32" t="str">
        <f t="shared" si="1"/>
        <v/>
      </c>
    </row>
    <row r="33" spans="2:6" x14ac:dyDescent="0.3">
      <c r="B33" t="s">
        <v>142</v>
      </c>
      <c r="C33" s="12">
        <v>-1.360802000051986</v>
      </c>
      <c r="D33" s="12">
        <v>-1.3890671357284723</v>
      </c>
      <c r="E33" t="str">
        <f t="shared" si="0"/>
        <v/>
      </c>
      <c r="F33" t="str">
        <f t="shared" si="1"/>
        <v/>
      </c>
    </row>
    <row r="34" spans="2:6" x14ac:dyDescent="0.3">
      <c r="B34" t="s">
        <v>143</v>
      </c>
      <c r="C34" s="12">
        <v>-1.1549937625490614</v>
      </c>
      <c r="D34" s="12">
        <v>-1.3412884223245936</v>
      </c>
      <c r="E34" t="str">
        <f t="shared" si="0"/>
        <v/>
      </c>
      <c r="F34" t="str">
        <f t="shared" si="1"/>
        <v/>
      </c>
    </row>
    <row r="35" spans="2:6" x14ac:dyDescent="0.3">
      <c r="B35" t="s">
        <v>144</v>
      </c>
      <c r="C35" s="12">
        <v>-1.3228297687911339</v>
      </c>
      <c r="D35" s="12">
        <v>-1.2207197333313213</v>
      </c>
      <c r="E35" t="str">
        <f t="shared" si="0"/>
        <v/>
      </c>
      <c r="F35" t="str">
        <f t="shared" si="1"/>
        <v/>
      </c>
    </row>
    <row r="36" spans="2:6" x14ac:dyDescent="0.3">
      <c r="B36" t="s">
        <v>145</v>
      </c>
      <c r="C36" s="12">
        <v>-1.1214523578161328</v>
      </c>
      <c r="D36" s="12">
        <v>-1.2006627476792486</v>
      </c>
      <c r="E36" t="str">
        <f t="shared" si="0"/>
        <v/>
      </c>
      <c r="F36" t="str">
        <f t="shared" si="1"/>
        <v/>
      </c>
    </row>
    <row r="37" spans="2:6" x14ac:dyDescent="0.3">
      <c r="B37" t="s">
        <v>146</v>
      </c>
      <c r="C37" s="12">
        <v>-1.1006819116967992</v>
      </c>
      <c r="D37" s="12">
        <v>-1.0914351501196684</v>
      </c>
      <c r="E37" t="str">
        <f t="shared" si="0"/>
        <v/>
      </c>
      <c r="F37" t="str">
        <f t="shared" si="1"/>
        <v/>
      </c>
    </row>
    <row r="38" spans="2:6" x14ac:dyDescent="0.3">
      <c r="B38" t="s">
        <v>147</v>
      </c>
      <c r="C38" s="12">
        <v>-0.85008220154293435</v>
      </c>
      <c r="D38" s="12">
        <v>-0.96379324737613237</v>
      </c>
      <c r="E38" t="str">
        <f t="shared" si="0"/>
        <v/>
      </c>
      <c r="F38" t="str">
        <f t="shared" si="1"/>
        <v/>
      </c>
    </row>
    <row r="39" spans="2:6" x14ac:dyDescent="0.3">
      <c r="B39" t="s">
        <v>148</v>
      </c>
      <c r="C39" s="12">
        <v>-0.61793977033145486</v>
      </c>
      <c r="D39" s="12">
        <v>-0.62835668751045626</v>
      </c>
      <c r="E39" t="str">
        <f t="shared" si="0"/>
        <v/>
      </c>
      <c r="F39" t="str">
        <f t="shared" si="1"/>
        <v/>
      </c>
    </row>
    <row r="40" spans="2:6" x14ac:dyDescent="0.3">
      <c r="B40" t="s">
        <v>149</v>
      </c>
      <c r="C40" s="12">
        <v>-0.39898364964454647</v>
      </c>
      <c r="D40" s="12">
        <v>-0.40185447835171528</v>
      </c>
      <c r="E40" t="str">
        <f t="shared" si="0"/>
        <v/>
      </c>
      <c r="F40" t="str">
        <f t="shared" si="1"/>
        <v/>
      </c>
    </row>
    <row r="41" spans="2:6" x14ac:dyDescent="0.3">
      <c r="B41" t="s">
        <v>150</v>
      </c>
      <c r="C41" s="12">
        <v>-0.27841257885202753</v>
      </c>
      <c r="D41" s="12">
        <v>-0.38936647783665013</v>
      </c>
      <c r="E41">
        <f t="shared" si="0"/>
        <v>-0.27841257885202753</v>
      </c>
      <c r="F41">
        <f t="shared" si="1"/>
        <v>-0.38936647783665013</v>
      </c>
    </row>
    <row r="42" spans="2:6" x14ac:dyDescent="0.3">
      <c r="B42" t="s">
        <v>151</v>
      </c>
      <c r="C42" s="12">
        <v>-0.28646166110529725</v>
      </c>
      <c r="D42" s="12">
        <v>-0.20786843151040513</v>
      </c>
      <c r="E42" t="str">
        <f t="shared" si="0"/>
        <v/>
      </c>
      <c r="F42" t="str">
        <f t="shared" si="1"/>
        <v/>
      </c>
    </row>
    <row r="43" spans="2:6" x14ac:dyDescent="0.3">
      <c r="B43" t="s">
        <v>152</v>
      </c>
      <c r="C43" s="12">
        <v>-0.36371868780586958</v>
      </c>
      <c r="D43" s="12">
        <v>-0.22335087504589124</v>
      </c>
      <c r="E43" t="str">
        <f t="shared" si="0"/>
        <v/>
      </c>
      <c r="F43" t="str">
        <f t="shared" si="1"/>
        <v/>
      </c>
    </row>
    <row r="44" spans="2:6" x14ac:dyDescent="0.3">
      <c r="B44" t="s">
        <v>153</v>
      </c>
      <c r="C44" s="12">
        <v>-0.58698781782080545</v>
      </c>
      <c r="D44" s="12">
        <v>-0.37103054690668102</v>
      </c>
      <c r="E44" t="str">
        <f t="shared" si="0"/>
        <v/>
      </c>
      <c r="F44" t="str">
        <f t="shared" si="1"/>
        <v/>
      </c>
    </row>
    <row r="45" spans="2:6" x14ac:dyDescent="0.3">
      <c r="B45" t="s">
        <v>154</v>
      </c>
      <c r="C45" s="12">
        <v>-0.57267466010936241</v>
      </c>
      <c r="D45" s="12">
        <v>-0.3414406344977583</v>
      </c>
      <c r="E45" t="str">
        <f t="shared" si="0"/>
        <v/>
      </c>
      <c r="F45" t="str">
        <f t="shared" si="1"/>
        <v/>
      </c>
    </row>
    <row r="46" spans="2:6" x14ac:dyDescent="0.3">
      <c r="B46" t="s">
        <v>155</v>
      </c>
      <c r="C46" s="12">
        <v>-0.73206013626604394</v>
      </c>
      <c r="D46" s="12">
        <v>-0.33528790360854988</v>
      </c>
      <c r="E46" t="str">
        <f t="shared" si="0"/>
        <v/>
      </c>
      <c r="F46" t="str">
        <f t="shared" si="1"/>
        <v/>
      </c>
    </row>
    <row r="47" spans="2:6" x14ac:dyDescent="0.3">
      <c r="B47" t="s">
        <v>156</v>
      </c>
      <c r="C47" s="12">
        <v>-0.72195401083858801</v>
      </c>
      <c r="D47" s="12">
        <v>-0.37495026169998003</v>
      </c>
      <c r="E47" t="str">
        <f t="shared" si="0"/>
        <v/>
      </c>
      <c r="F47" t="str">
        <f t="shared" si="1"/>
        <v/>
      </c>
    </row>
    <row r="48" spans="2:6" x14ac:dyDescent="0.3">
      <c r="B48" t="s">
        <v>157</v>
      </c>
      <c r="C48" s="12">
        <v>-0.67319116433416371</v>
      </c>
      <c r="D48" s="12">
        <v>-0.30553641167011536</v>
      </c>
      <c r="E48" t="str">
        <f t="shared" si="0"/>
        <v/>
      </c>
      <c r="F48" t="str">
        <f t="shared" si="1"/>
        <v/>
      </c>
    </row>
    <row r="49" spans="2:6" x14ac:dyDescent="0.3">
      <c r="B49" t="s">
        <v>158</v>
      </c>
      <c r="C49" s="12">
        <v>-0.63835230825781686</v>
      </c>
      <c r="D49" s="12">
        <v>-0.33540857818925573</v>
      </c>
      <c r="E49" t="str">
        <f t="shared" si="0"/>
        <v/>
      </c>
      <c r="F49" t="str">
        <f t="shared" si="1"/>
        <v/>
      </c>
    </row>
    <row r="50" spans="2:6" x14ac:dyDescent="0.3">
      <c r="B50" t="s">
        <v>159</v>
      </c>
      <c r="C50" s="12">
        <v>-0.56669844503965949</v>
      </c>
      <c r="D50" s="12">
        <v>-0.18927058030207</v>
      </c>
      <c r="E50" t="str">
        <f t="shared" si="0"/>
        <v/>
      </c>
      <c r="F50" t="str">
        <f t="shared" si="1"/>
        <v/>
      </c>
    </row>
    <row r="51" spans="2:6" x14ac:dyDescent="0.3">
      <c r="B51" t="s">
        <v>160</v>
      </c>
      <c r="C51" s="12">
        <v>-0.26367101183153441</v>
      </c>
      <c r="D51" s="12">
        <v>-0.13320268242643651</v>
      </c>
      <c r="E51" t="str">
        <f t="shared" si="0"/>
        <v/>
      </c>
      <c r="F51" t="str">
        <f t="shared" si="1"/>
        <v/>
      </c>
    </row>
    <row r="52" spans="2:6" x14ac:dyDescent="0.3">
      <c r="B52" t="s">
        <v>161</v>
      </c>
      <c r="C52" s="12">
        <v>-0.32987166997626716</v>
      </c>
      <c r="D52" s="12">
        <v>-0.10795084791179743</v>
      </c>
      <c r="E52" t="str">
        <f t="shared" si="0"/>
        <v/>
      </c>
      <c r="F52" t="str">
        <f t="shared" si="1"/>
        <v/>
      </c>
    </row>
    <row r="53" spans="2:6" x14ac:dyDescent="0.3">
      <c r="B53" t="s">
        <v>162</v>
      </c>
      <c r="C53" s="12">
        <v>-7.1186421269664457E-2</v>
      </c>
      <c r="D53" s="12">
        <v>8.8907964927331662E-2</v>
      </c>
      <c r="E53">
        <f t="shared" si="0"/>
        <v>-7.1186421269664457E-2</v>
      </c>
      <c r="F53">
        <f t="shared" si="1"/>
        <v>8.8907964927331662E-2</v>
      </c>
    </row>
    <row r="54" spans="2:6" x14ac:dyDescent="0.3">
      <c r="B54" t="s">
        <v>163</v>
      </c>
      <c r="C54" s="12">
        <v>0.2496766456698607</v>
      </c>
      <c r="D54" s="12">
        <v>0.14473885740542425</v>
      </c>
      <c r="E54" t="str">
        <f t="shared" si="0"/>
        <v/>
      </c>
      <c r="F54" t="str">
        <f t="shared" si="1"/>
        <v/>
      </c>
    </row>
    <row r="55" spans="2:6" x14ac:dyDescent="0.3">
      <c r="B55" t="s">
        <v>164</v>
      </c>
      <c r="C55" s="12">
        <v>0.47200561809270791</v>
      </c>
      <c r="D55" s="12">
        <v>0.29207935972523913</v>
      </c>
      <c r="E55" t="str">
        <f t="shared" si="0"/>
        <v/>
      </c>
      <c r="F55" t="str">
        <f t="shared" si="1"/>
        <v/>
      </c>
    </row>
    <row r="56" spans="2:6" x14ac:dyDescent="0.3">
      <c r="B56" t="s">
        <v>165</v>
      </c>
      <c r="C56" s="12">
        <v>0.77922650085224809</v>
      </c>
      <c r="D56" s="12">
        <v>0.69875299465569363</v>
      </c>
      <c r="E56" t="str">
        <f t="shared" si="0"/>
        <v/>
      </c>
      <c r="F56" t="str">
        <f t="shared" si="1"/>
        <v/>
      </c>
    </row>
    <row r="57" spans="2:6" x14ac:dyDescent="0.3">
      <c r="B57" t="s">
        <v>166</v>
      </c>
      <c r="C57" s="12">
        <v>1.097139794077262</v>
      </c>
      <c r="D57" s="12">
        <v>0.94794011230863173</v>
      </c>
      <c r="E57" t="str">
        <f t="shared" si="0"/>
        <v/>
      </c>
      <c r="F57" t="str">
        <f t="shared" si="1"/>
        <v/>
      </c>
    </row>
    <row r="58" spans="2:6" x14ac:dyDescent="0.3">
      <c r="B58" t="s">
        <v>167</v>
      </c>
      <c r="C58" s="12">
        <v>1.1117286080166267</v>
      </c>
      <c r="D58" s="12">
        <v>1.1505729822728794</v>
      </c>
      <c r="E58" t="str">
        <f t="shared" si="0"/>
        <v/>
      </c>
      <c r="F58" t="str">
        <f t="shared" si="1"/>
        <v/>
      </c>
    </row>
    <row r="59" spans="2:6" x14ac:dyDescent="0.3">
      <c r="B59" t="s">
        <v>168</v>
      </c>
      <c r="C59" s="12">
        <v>1.3776494652682381</v>
      </c>
      <c r="D59" s="12">
        <v>1.2281671966450025</v>
      </c>
      <c r="E59" t="str">
        <f t="shared" si="0"/>
        <v/>
      </c>
      <c r="F59" t="str">
        <f t="shared" si="1"/>
        <v/>
      </c>
    </row>
    <row r="60" spans="2:6" x14ac:dyDescent="0.3">
      <c r="B60" t="s">
        <v>169</v>
      </c>
      <c r="C60" s="12">
        <v>1.8156648084840077</v>
      </c>
      <c r="D60" s="12">
        <v>1.272745427871369</v>
      </c>
      <c r="E60" t="str">
        <f t="shared" si="0"/>
        <v/>
      </c>
      <c r="F60" t="str">
        <f t="shared" si="1"/>
        <v/>
      </c>
    </row>
    <row r="61" spans="2:6" x14ac:dyDescent="0.3">
      <c r="B61" t="s">
        <v>170</v>
      </c>
      <c r="C61" s="12">
        <v>1.7239326626174778</v>
      </c>
      <c r="D61" s="12">
        <v>1.3738100177488777</v>
      </c>
      <c r="E61" t="str">
        <f t="shared" si="0"/>
        <v/>
      </c>
      <c r="F61" t="str">
        <f t="shared" si="1"/>
        <v/>
      </c>
    </row>
    <row r="62" spans="2:6" x14ac:dyDescent="0.3">
      <c r="B62" t="s">
        <v>171</v>
      </c>
      <c r="C62" s="12">
        <v>1.6477919804569252</v>
      </c>
      <c r="D62" s="12">
        <v>1.4118568335713233</v>
      </c>
      <c r="E62" t="str">
        <f t="shared" si="0"/>
        <v/>
      </c>
      <c r="F62" t="str">
        <f t="shared" si="1"/>
        <v/>
      </c>
    </row>
    <row r="63" spans="2:6" x14ac:dyDescent="0.3">
      <c r="B63" t="s">
        <v>172</v>
      </c>
      <c r="C63" s="12">
        <v>1.9250446006229271</v>
      </c>
      <c r="D63" s="12">
        <v>1.5277415794072935</v>
      </c>
      <c r="E63" t="str">
        <f t="shared" si="0"/>
        <v/>
      </c>
      <c r="F63" t="str">
        <f t="shared" si="1"/>
        <v/>
      </c>
    </row>
    <row r="64" spans="2:6" x14ac:dyDescent="0.3">
      <c r="B64" t="s">
        <v>173</v>
      </c>
      <c r="C64" s="12">
        <v>1.967643381889661</v>
      </c>
      <c r="D64" s="12">
        <v>1.5550991002038828</v>
      </c>
      <c r="E64" t="str">
        <f t="shared" si="0"/>
        <v/>
      </c>
      <c r="F64" t="str">
        <f t="shared" si="1"/>
        <v/>
      </c>
    </row>
    <row r="65" spans="2:6" x14ac:dyDescent="0.3">
      <c r="B65" t="s">
        <v>174</v>
      </c>
      <c r="C65" s="12">
        <v>2.0284227033610991</v>
      </c>
      <c r="D65" s="12">
        <v>1.5591019082917157</v>
      </c>
      <c r="E65">
        <f t="shared" si="0"/>
        <v>2.0284227033610991</v>
      </c>
      <c r="F65">
        <f t="shared" si="1"/>
        <v>1.5591019082917157</v>
      </c>
    </row>
    <row r="66" spans="2:6" x14ac:dyDescent="0.3">
      <c r="B66" t="s">
        <v>175</v>
      </c>
      <c r="C66" s="12">
        <v>1.9763110616846324</v>
      </c>
      <c r="D66" s="12">
        <v>1.5332379998317602</v>
      </c>
      <c r="E66" t="str">
        <f t="shared" si="0"/>
        <v/>
      </c>
      <c r="F66" t="str">
        <f t="shared" si="1"/>
        <v/>
      </c>
    </row>
    <row r="67" spans="2:6" x14ac:dyDescent="0.3">
      <c r="B67" t="s">
        <v>176</v>
      </c>
      <c r="C67" s="12">
        <v>2.045049297945023</v>
      </c>
      <c r="D67" s="12">
        <v>1.6869864322568207</v>
      </c>
      <c r="E67" t="str">
        <f t="shared" si="0"/>
        <v/>
      </c>
      <c r="F67" t="str">
        <f t="shared" si="1"/>
        <v/>
      </c>
    </row>
    <row r="68" spans="2:6" x14ac:dyDescent="0.3">
      <c r="B68" t="s">
        <v>177</v>
      </c>
      <c r="C68" s="12">
        <v>2.1212356398758736</v>
      </c>
      <c r="D68" s="12">
        <v>1.5357398850101456</v>
      </c>
      <c r="E68" t="str">
        <f t="shared" si="0"/>
        <v/>
      </c>
      <c r="F68" t="str">
        <f t="shared" si="1"/>
        <v/>
      </c>
    </row>
    <row r="69" spans="2:6" x14ac:dyDescent="0.3">
      <c r="B69" t="s">
        <v>178</v>
      </c>
      <c r="C69" s="12">
        <v>2.3262895034911635</v>
      </c>
      <c r="D69" s="12">
        <v>1.60336653704789</v>
      </c>
      <c r="E69" t="str">
        <f t="shared" si="0"/>
        <v/>
      </c>
      <c r="F69" t="str">
        <f t="shared" si="1"/>
        <v/>
      </c>
    </row>
    <row r="70" spans="2:6" x14ac:dyDescent="0.3">
      <c r="B70" t="s">
        <v>179</v>
      </c>
      <c r="C70" s="12">
        <v>2.3826926642075419</v>
      </c>
      <c r="D70" s="12">
        <v>1.515634728992965</v>
      </c>
      <c r="E70" t="str">
        <f t="shared" si="0"/>
        <v/>
      </c>
      <c r="F70" t="str">
        <f t="shared" si="1"/>
        <v/>
      </c>
    </row>
    <row r="71" spans="2:6" x14ac:dyDescent="0.3">
      <c r="B71" t="s">
        <v>180</v>
      </c>
      <c r="C71" s="12">
        <v>2.4072036861584545</v>
      </c>
      <c r="D71" s="12">
        <v>1.630587360481961</v>
      </c>
      <c r="E71" t="str">
        <f t="shared" ref="E71:E134" si="2">IF(RIGHT(B71,2)="12",C71,"")</f>
        <v/>
      </c>
      <c r="F71" t="str">
        <f t="shared" ref="F71:F134" si="3">IF(RIGHT($B71,2)="12",D71,"")</f>
        <v/>
      </c>
    </row>
    <row r="72" spans="2:6" x14ac:dyDescent="0.3">
      <c r="B72" t="s">
        <v>181</v>
      </c>
      <c r="C72" s="12">
        <v>2.6078576589898095</v>
      </c>
      <c r="D72" s="12">
        <v>1.8566834536739352</v>
      </c>
      <c r="E72" t="str">
        <f t="shared" si="2"/>
        <v/>
      </c>
      <c r="F72" t="str">
        <f t="shared" si="3"/>
        <v/>
      </c>
    </row>
    <row r="73" spans="2:6" x14ac:dyDescent="0.3">
      <c r="B73" t="s">
        <v>182</v>
      </c>
      <c r="C73" s="12">
        <v>2.7263683425332585</v>
      </c>
      <c r="D73" s="12">
        <v>1.9410779387131649</v>
      </c>
      <c r="E73" t="str">
        <f t="shared" si="2"/>
        <v/>
      </c>
      <c r="F73" t="str">
        <f t="shared" si="3"/>
        <v/>
      </c>
    </row>
    <row r="74" spans="2:6" x14ac:dyDescent="0.3">
      <c r="B74" t="s">
        <v>183</v>
      </c>
      <c r="C74" s="12">
        <v>3.0843247198071966</v>
      </c>
      <c r="D74" s="12">
        <v>1.8721658225643978</v>
      </c>
      <c r="E74" t="str">
        <f t="shared" si="2"/>
        <v/>
      </c>
      <c r="F74" t="str">
        <f t="shared" si="3"/>
        <v/>
      </c>
    </row>
    <row r="75" spans="2:6" x14ac:dyDescent="0.3">
      <c r="B75" t="s">
        <v>184</v>
      </c>
      <c r="C75" s="12">
        <v>2.7195017798343102</v>
      </c>
      <c r="D75" s="12">
        <v>1.6670819271104698</v>
      </c>
      <c r="E75" t="str">
        <f t="shared" si="2"/>
        <v/>
      </c>
      <c r="F75" t="str">
        <f t="shared" si="3"/>
        <v/>
      </c>
    </row>
    <row r="76" spans="2:6" x14ac:dyDescent="0.3">
      <c r="B76" t="s">
        <v>185</v>
      </c>
      <c r="C76" s="12">
        <v>3.1247183306187365</v>
      </c>
      <c r="D76" s="12">
        <v>1.8792027350324148</v>
      </c>
      <c r="E76" t="str">
        <f t="shared" si="2"/>
        <v/>
      </c>
      <c r="F76" t="str">
        <f t="shared" si="3"/>
        <v/>
      </c>
    </row>
    <row r="77" spans="2:6" x14ac:dyDescent="0.3">
      <c r="B77" t="s">
        <v>186</v>
      </c>
      <c r="C77" s="12">
        <v>3.178274290986427</v>
      </c>
      <c r="D77" s="12">
        <v>1.9038786343346548</v>
      </c>
      <c r="E77">
        <f t="shared" si="2"/>
        <v>3.178274290986427</v>
      </c>
      <c r="F77">
        <f t="shared" si="3"/>
        <v>1.9038786343346548</v>
      </c>
    </row>
    <row r="78" spans="2:6" x14ac:dyDescent="0.3">
      <c r="B78" t="s">
        <v>187</v>
      </c>
      <c r="C78" s="12">
        <v>3.3299493186466522</v>
      </c>
      <c r="D78" s="12">
        <v>1.9996384834380265</v>
      </c>
      <c r="E78" t="str">
        <f t="shared" si="2"/>
        <v/>
      </c>
      <c r="F78" t="str">
        <f t="shared" si="3"/>
        <v/>
      </c>
    </row>
    <row r="79" spans="2:6" x14ac:dyDescent="0.3">
      <c r="B79" t="s">
        <v>188</v>
      </c>
      <c r="C79" s="12">
        <v>3.4308453653707049</v>
      </c>
      <c r="D79" s="12">
        <v>2.03334536051476</v>
      </c>
      <c r="E79" t="str">
        <f t="shared" si="2"/>
        <v/>
      </c>
      <c r="F79" t="str">
        <f t="shared" si="3"/>
        <v/>
      </c>
    </row>
    <row r="80" spans="2:6" x14ac:dyDescent="0.3">
      <c r="B80" t="s">
        <v>189</v>
      </c>
      <c r="C80" s="12">
        <v>3.5953019303553324</v>
      </c>
      <c r="D80" s="12">
        <v>2.1711376130253202</v>
      </c>
      <c r="E80" t="str">
        <f t="shared" si="2"/>
        <v/>
      </c>
      <c r="F80" t="str">
        <f t="shared" si="3"/>
        <v/>
      </c>
    </row>
    <row r="81" spans="2:6" x14ac:dyDescent="0.3">
      <c r="B81" t="s">
        <v>190</v>
      </c>
      <c r="C81" s="12">
        <v>3.1799354413067915</v>
      </c>
      <c r="D81" s="12">
        <v>2.0124627391063354</v>
      </c>
      <c r="E81" t="str">
        <f t="shared" si="2"/>
        <v/>
      </c>
      <c r="F81" t="str">
        <f t="shared" si="3"/>
        <v/>
      </c>
    </row>
    <row r="82" spans="2:6" x14ac:dyDescent="0.3">
      <c r="B82" t="s">
        <v>191</v>
      </c>
      <c r="C82" s="12">
        <v>3.4271937012336551</v>
      </c>
      <c r="D82" s="12">
        <v>1.910389707532345</v>
      </c>
      <c r="E82" t="str">
        <f t="shared" si="2"/>
        <v/>
      </c>
      <c r="F82" t="str">
        <f t="shared" si="3"/>
        <v/>
      </c>
    </row>
    <row r="83" spans="2:6" x14ac:dyDescent="0.3">
      <c r="B83" t="s">
        <v>192</v>
      </c>
      <c r="C83" s="12">
        <v>3.6160802325950092</v>
      </c>
      <c r="D83" s="12">
        <v>1.7791282794045182</v>
      </c>
      <c r="E83" t="str">
        <f t="shared" si="2"/>
        <v/>
      </c>
      <c r="F83" t="str">
        <f t="shared" si="3"/>
        <v/>
      </c>
    </row>
    <row r="84" spans="2:6" x14ac:dyDescent="0.3">
      <c r="B84" t="s">
        <v>193</v>
      </c>
      <c r="C84" s="12">
        <v>3.0213068624242112</v>
      </c>
      <c r="D84" s="12">
        <v>1.6560433668910468</v>
      </c>
      <c r="E84" t="str">
        <f t="shared" si="2"/>
        <v/>
      </c>
      <c r="F84" t="str">
        <f t="shared" si="3"/>
        <v/>
      </c>
    </row>
    <row r="85" spans="2:6" x14ac:dyDescent="0.3">
      <c r="B85" t="s">
        <v>194</v>
      </c>
      <c r="C85" s="12">
        <v>3.3162109495616265</v>
      </c>
      <c r="D85" s="12">
        <v>1.6327380332793018</v>
      </c>
      <c r="E85" t="str">
        <f t="shared" si="2"/>
        <v/>
      </c>
      <c r="F85" t="str">
        <f t="shared" si="3"/>
        <v/>
      </c>
    </row>
    <row r="86" spans="2:6" x14ac:dyDescent="0.3">
      <c r="B86" t="s">
        <v>195</v>
      </c>
      <c r="C86" s="12">
        <v>3.3638986565592388</v>
      </c>
      <c r="D86" s="12">
        <v>1.6921064756327819</v>
      </c>
      <c r="E86" t="str">
        <f t="shared" si="2"/>
        <v/>
      </c>
      <c r="F86" t="str">
        <f t="shared" si="3"/>
        <v/>
      </c>
    </row>
    <row r="87" spans="2:6" x14ac:dyDescent="0.3">
      <c r="B87" t="s">
        <v>196</v>
      </c>
      <c r="C87" s="12">
        <v>3.3434908973692279</v>
      </c>
      <c r="D87" s="12">
        <v>1.6315769930563384</v>
      </c>
      <c r="E87" t="str">
        <f t="shared" si="2"/>
        <v/>
      </c>
      <c r="F87" t="str">
        <f t="shared" si="3"/>
        <v/>
      </c>
    </row>
    <row r="88" spans="2:6" x14ac:dyDescent="0.3">
      <c r="B88" t="s">
        <v>197</v>
      </c>
      <c r="C88" s="12">
        <v>3.2104422152331002</v>
      </c>
      <c r="D88" s="12">
        <v>1.533412843628934</v>
      </c>
      <c r="E88" t="str">
        <f t="shared" si="2"/>
        <v/>
      </c>
      <c r="F88" t="str">
        <f t="shared" si="3"/>
        <v/>
      </c>
    </row>
    <row r="89" spans="2:6" x14ac:dyDescent="0.3">
      <c r="B89" t="s">
        <v>198</v>
      </c>
      <c r="C89" s="12">
        <v>3.2885827573208459</v>
      </c>
      <c r="D89" s="12">
        <v>1.5538405759569107</v>
      </c>
      <c r="E89">
        <f t="shared" si="2"/>
        <v>3.2885827573208459</v>
      </c>
      <c r="F89">
        <f t="shared" si="3"/>
        <v>1.5538405759569107</v>
      </c>
    </row>
    <row r="90" spans="2:6" x14ac:dyDescent="0.3">
      <c r="B90" t="s">
        <v>199</v>
      </c>
      <c r="C90" s="12">
        <v>3.073501414479507</v>
      </c>
      <c r="D90" s="12">
        <v>1.5122315013771148</v>
      </c>
      <c r="E90" t="str">
        <f t="shared" si="2"/>
        <v/>
      </c>
      <c r="F90" t="str">
        <f t="shared" si="3"/>
        <v/>
      </c>
    </row>
    <row r="91" spans="2:6" x14ac:dyDescent="0.3">
      <c r="B91" t="s">
        <v>200</v>
      </c>
      <c r="C91" s="12">
        <v>3.2416636181105352</v>
      </c>
      <c r="D91" s="12">
        <v>1.3415649380787764</v>
      </c>
      <c r="E91" t="str">
        <f t="shared" si="2"/>
        <v/>
      </c>
      <c r="F91" t="str">
        <f t="shared" si="3"/>
        <v/>
      </c>
    </row>
    <row r="92" spans="2:6" x14ac:dyDescent="0.3">
      <c r="B92" t="s">
        <v>201</v>
      </c>
      <c r="C92" s="12">
        <v>3.2837277258106257</v>
      </c>
      <c r="D92" s="12">
        <v>1.2833800083794644</v>
      </c>
      <c r="E92" t="str">
        <f t="shared" si="2"/>
        <v/>
      </c>
      <c r="F92" t="str">
        <f t="shared" si="3"/>
        <v/>
      </c>
    </row>
    <row r="93" spans="2:6" x14ac:dyDescent="0.3">
      <c r="B93" t="s">
        <v>202</v>
      </c>
      <c r="C93" s="12">
        <v>3.3885745290444413</v>
      </c>
      <c r="D93" s="12">
        <v>1.2018648360926587</v>
      </c>
      <c r="E93" t="str">
        <f t="shared" si="2"/>
        <v/>
      </c>
      <c r="F93" t="str">
        <f t="shared" si="3"/>
        <v/>
      </c>
    </row>
    <row r="94" spans="2:6" x14ac:dyDescent="0.3">
      <c r="B94" t="s">
        <v>203</v>
      </c>
      <c r="C94" s="12">
        <v>3.3775145921828953</v>
      </c>
      <c r="D94" s="12">
        <v>1.283726255835127</v>
      </c>
      <c r="E94" t="str">
        <f t="shared" si="2"/>
        <v/>
      </c>
      <c r="F94" t="str">
        <f t="shared" si="3"/>
        <v/>
      </c>
    </row>
    <row r="95" spans="2:6" x14ac:dyDescent="0.3">
      <c r="B95" t="s">
        <v>204</v>
      </c>
      <c r="C95" s="12">
        <v>3.4088280161619133</v>
      </c>
      <c r="D95" s="12">
        <v>1.2792958004768096</v>
      </c>
      <c r="E95" t="str">
        <f t="shared" si="2"/>
        <v/>
      </c>
      <c r="F95" t="str">
        <f t="shared" si="3"/>
        <v/>
      </c>
    </row>
    <row r="96" spans="2:6" x14ac:dyDescent="0.3">
      <c r="B96" t="s">
        <v>205</v>
      </c>
      <c r="C96" s="12">
        <v>3.5685500438480622</v>
      </c>
      <c r="D96" s="12">
        <v>1.1119249926750729</v>
      </c>
      <c r="E96" t="str">
        <f t="shared" si="2"/>
        <v/>
      </c>
      <c r="F96" t="str">
        <f t="shared" si="3"/>
        <v/>
      </c>
    </row>
    <row r="97" spans="2:6" x14ac:dyDescent="0.3">
      <c r="B97" t="s">
        <v>206</v>
      </c>
      <c r="C97" s="12">
        <v>3.292642101211829</v>
      </c>
      <c r="D97" s="12">
        <v>0.96639208743616312</v>
      </c>
      <c r="E97" t="str">
        <f t="shared" si="2"/>
        <v/>
      </c>
      <c r="F97" t="str">
        <f t="shared" si="3"/>
        <v/>
      </c>
    </row>
    <row r="98" spans="2:6" x14ac:dyDescent="0.3">
      <c r="B98" t="s">
        <v>207</v>
      </c>
      <c r="C98" s="12">
        <v>3.0369106941139368</v>
      </c>
      <c r="D98" s="12">
        <v>0.9149170947728491</v>
      </c>
      <c r="E98" t="str">
        <f t="shared" si="2"/>
        <v/>
      </c>
      <c r="F98" t="str">
        <f t="shared" si="3"/>
        <v/>
      </c>
    </row>
    <row r="99" spans="2:6" x14ac:dyDescent="0.3">
      <c r="B99" t="s">
        <v>208</v>
      </c>
      <c r="C99" s="12">
        <v>3.2782953594818753</v>
      </c>
      <c r="D99" s="12">
        <v>0.96600707333469593</v>
      </c>
      <c r="E99" t="str">
        <f t="shared" si="2"/>
        <v/>
      </c>
      <c r="F99" t="str">
        <f t="shared" si="3"/>
        <v/>
      </c>
    </row>
    <row r="100" spans="2:6" x14ac:dyDescent="0.3">
      <c r="B100" t="s">
        <v>209</v>
      </c>
      <c r="C100" s="12">
        <v>3.2401410518345664</v>
      </c>
      <c r="D100" s="12">
        <v>0.89083122359789879</v>
      </c>
      <c r="E100" t="str">
        <f t="shared" si="2"/>
        <v/>
      </c>
      <c r="F100" t="str">
        <f t="shared" si="3"/>
        <v/>
      </c>
    </row>
    <row r="101" spans="2:6" x14ac:dyDescent="0.3">
      <c r="B101" t="s">
        <v>210</v>
      </c>
      <c r="C101" s="12">
        <v>3.0957435161127922</v>
      </c>
      <c r="D101" s="12">
        <v>0.83279295295410893</v>
      </c>
      <c r="E101">
        <f t="shared" si="2"/>
        <v>3.0957435161127922</v>
      </c>
      <c r="F101">
        <f t="shared" si="3"/>
        <v>0.83279295295410893</v>
      </c>
    </row>
    <row r="102" spans="2:6" x14ac:dyDescent="0.3">
      <c r="B102" t="s">
        <v>211</v>
      </c>
      <c r="C102" s="12">
        <v>3.2625696734604581</v>
      </c>
      <c r="D102" s="12">
        <v>0.67356721487958904</v>
      </c>
      <c r="E102" t="str">
        <f t="shared" si="2"/>
        <v/>
      </c>
      <c r="F102" t="str">
        <f t="shared" si="3"/>
        <v/>
      </c>
    </row>
    <row r="103" spans="2:6" x14ac:dyDescent="0.3">
      <c r="B103" t="s">
        <v>212</v>
      </c>
      <c r="C103" s="12">
        <v>3.1827358305392295</v>
      </c>
      <c r="D103" s="12">
        <v>0.55685601709825061</v>
      </c>
      <c r="E103" t="str">
        <f t="shared" si="2"/>
        <v/>
      </c>
      <c r="F103" t="str">
        <f t="shared" si="3"/>
        <v/>
      </c>
    </row>
    <row r="104" spans="2:6" x14ac:dyDescent="0.3">
      <c r="B104" t="s">
        <v>213</v>
      </c>
      <c r="C104" s="12">
        <v>2.6529361069164592</v>
      </c>
      <c r="D104" s="12">
        <v>0.34980006241245309</v>
      </c>
      <c r="E104" t="str">
        <f t="shared" si="2"/>
        <v/>
      </c>
      <c r="F104" t="str">
        <f t="shared" si="3"/>
        <v/>
      </c>
    </row>
    <row r="105" spans="2:6" x14ac:dyDescent="0.3">
      <c r="B105" t="s">
        <v>214</v>
      </c>
      <c r="C105" s="12">
        <v>2.6368645594692985</v>
      </c>
      <c r="D105" s="12">
        <v>0.14001537992773816</v>
      </c>
      <c r="E105" t="str">
        <f t="shared" si="2"/>
        <v/>
      </c>
      <c r="F105" t="str">
        <f t="shared" si="3"/>
        <v/>
      </c>
    </row>
    <row r="106" spans="2:6" x14ac:dyDescent="0.3">
      <c r="B106" t="s">
        <v>215</v>
      </c>
      <c r="C106" s="12">
        <v>2.496516040829877</v>
      </c>
      <c r="D106" s="12">
        <v>-9.7831049401053694E-2</v>
      </c>
      <c r="E106" t="str">
        <f t="shared" si="2"/>
        <v/>
      </c>
      <c r="F106" t="str">
        <f t="shared" si="3"/>
        <v/>
      </c>
    </row>
    <row r="107" spans="2:6" x14ac:dyDescent="0.3">
      <c r="B107" t="s">
        <v>216</v>
      </c>
      <c r="C107" s="12">
        <v>2.1127941337377276</v>
      </c>
      <c r="D107" s="12">
        <v>-0.27667325757411154</v>
      </c>
      <c r="E107" t="str">
        <f t="shared" si="2"/>
        <v/>
      </c>
      <c r="F107" t="str">
        <f t="shared" si="3"/>
        <v/>
      </c>
    </row>
    <row r="108" spans="2:6" x14ac:dyDescent="0.3">
      <c r="B108" t="s">
        <v>217</v>
      </c>
      <c r="C108" s="12">
        <v>2.1288547255821966</v>
      </c>
      <c r="D108" s="12">
        <v>-0.39626769440298526</v>
      </c>
      <c r="E108" t="str">
        <f t="shared" si="2"/>
        <v/>
      </c>
      <c r="F108" t="str">
        <f t="shared" si="3"/>
        <v/>
      </c>
    </row>
    <row r="109" spans="2:6" x14ac:dyDescent="0.3">
      <c r="B109" t="s">
        <v>218</v>
      </c>
      <c r="C109" s="12">
        <v>2.0172801686764386</v>
      </c>
      <c r="D109" s="12">
        <v>-0.58109625765315753</v>
      </c>
      <c r="E109" t="str">
        <f t="shared" si="2"/>
        <v/>
      </c>
      <c r="F109" t="str">
        <f t="shared" si="3"/>
        <v/>
      </c>
    </row>
    <row r="110" spans="2:6" x14ac:dyDescent="0.3">
      <c r="B110" t="s">
        <v>219</v>
      </c>
      <c r="C110" s="12">
        <v>1.5173826389232703</v>
      </c>
      <c r="D110" s="12">
        <v>-0.971794778956514</v>
      </c>
      <c r="E110" t="str">
        <f t="shared" si="2"/>
        <v/>
      </c>
      <c r="F110" t="str">
        <f t="shared" si="3"/>
        <v/>
      </c>
    </row>
    <row r="111" spans="2:6" x14ac:dyDescent="0.3">
      <c r="B111" t="s">
        <v>220</v>
      </c>
      <c r="C111" s="12">
        <v>1.3844924069873032</v>
      </c>
      <c r="D111" s="12">
        <v>-1.3765252507707659</v>
      </c>
      <c r="E111" t="str">
        <f t="shared" si="2"/>
        <v/>
      </c>
      <c r="F111" t="str">
        <f t="shared" si="3"/>
        <v/>
      </c>
    </row>
    <row r="112" spans="2:6" x14ac:dyDescent="0.3">
      <c r="B112" t="s">
        <v>221</v>
      </c>
      <c r="C112" s="12">
        <v>0.92241499153846718</v>
      </c>
      <c r="D112" s="12">
        <v>-1.9807063723930485</v>
      </c>
      <c r="E112" t="str">
        <f t="shared" si="2"/>
        <v/>
      </c>
      <c r="F112" t="str">
        <f t="shared" si="3"/>
        <v/>
      </c>
    </row>
    <row r="113" spans="2:6" x14ac:dyDescent="0.3">
      <c r="B113" t="s">
        <v>222</v>
      </c>
      <c r="C113" s="12">
        <v>0.51615720755477934</v>
      </c>
      <c r="D113" s="12">
        <v>-2.5673449332331399</v>
      </c>
      <c r="E113">
        <f t="shared" si="2"/>
        <v>0.51615720755477934</v>
      </c>
      <c r="F113">
        <f t="shared" si="3"/>
        <v>-2.5673449332331399</v>
      </c>
    </row>
    <row r="114" spans="2:6" x14ac:dyDescent="0.3">
      <c r="B114" t="s">
        <v>223</v>
      </c>
      <c r="C114" s="12">
        <v>-0.32444936265032531</v>
      </c>
      <c r="D114" s="12">
        <v>-3.1415503999190797</v>
      </c>
      <c r="E114" t="str">
        <f t="shared" si="2"/>
        <v/>
      </c>
      <c r="F114" t="str">
        <f t="shared" si="3"/>
        <v/>
      </c>
    </row>
    <row r="115" spans="2:6" x14ac:dyDescent="0.3">
      <c r="B115" t="s">
        <v>224</v>
      </c>
      <c r="C115" s="12">
        <v>-1.263048677291756</v>
      </c>
      <c r="D115" s="12">
        <v>-3.6233769989300502</v>
      </c>
      <c r="E115" t="str">
        <f t="shared" si="2"/>
        <v/>
      </c>
      <c r="F115" t="str">
        <f t="shared" si="3"/>
        <v/>
      </c>
    </row>
    <row r="116" spans="2:6" x14ac:dyDescent="0.3">
      <c r="B116" t="s">
        <v>225</v>
      </c>
      <c r="C116" s="12">
        <v>-1.7138315770189538</v>
      </c>
      <c r="D116" s="12">
        <v>-4.1677815946483454</v>
      </c>
      <c r="E116" t="str">
        <f t="shared" si="2"/>
        <v/>
      </c>
      <c r="F116" t="str">
        <f t="shared" si="3"/>
        <v/>
      </c>
    </row>
    <row r="117" spans="2:6" x14ac:dyDescent="0.3">
      <c r="B117" t="s">
        <v>226</v>
      </c>
      <c r="C117" s="12">
        <v>-2.4234406199629466</v>
      </c>
      <c r="D117" s="12">
        <v>-4.5046546165827479</v>
      </c>
      <c r="E117" t="str">
        <f t="shared" si="2"/>
        <v/>
      </c>
      <c r="F117" t="str">
        <f t="shared" si="3"/>
        <v/>
      </c>
    </row>
    <row r="118" spans="2:6" x14ac:dyDescent="0.3">
      <c r="B118" t="s">
        <v>227</v>
      </c>
      <c r="C118" s="12">
        <v>-2.8627032845285449</v>
      </c>
      <c r="D118" s="12">
        <v>-4.6301266520622715</v>
      </c>
      <c r="E118" t="str">
        <f t="shared" si="2"/>
        <v/>
      </c>
      <c r="F118" t="str">
        <f t="shared" si="3"/>
        <v/>
      </c>
    </row>
    <row r="119" spans="2:6" x14ac:dyDescent="0.3">
      <c r="B119" t="s">
        <v>228</v>
      </c>
      <c r="C119" s="12">
        <v>-3.1628429800454105</v>
      </c>
      <c r="D119" s="12">
        <v>-4.8508573794185388</v>
      </c>
      <c r="E119" t="str">
        <f t="shared" si="2"/>
        <v/>
      </c>
      <c r="F119" t="str">
        <f t="shared" si="3"/>
        <v/>
      </c>
    </row>
    <row r="120" spans="2:6" x14ac:dyDescent="0.3">
      <c r="B120" t="s">
        <v>229</v>
      </c>
      <c r="C120" s="12">
        <v>-3.5161880574565263</v>
      </c>
      <c r="D120" s="12">
        <v>-4.9625066367980475</v>
      </c>
      <c r="E120" t="str">
        <f t="shared" si="2"/>
        <v/>
      </c>
      <c r="F120" t="str">
        <f t="shared" si="3"/>
        <v/>
      </c>
    </row>
    <row r="121" spans="2:6" x14ac:dyDescent="0.3">
      <c r="B121" t="s">
        <v>230</v>
      </c>
      <c r="C121" s="12">
        <v>-3.9281885906434666</v>
      </c>
      <c r="D121" s="12">
        <v>-4.9033254866521432</v>
      </c>
      <c r="E121" t="str">
        <f t="shared" si="2"/>
        <v/>
      </c>
      <c r="F121" t="str">
        <f t="shared" si="3"/>
        <v/>
      </c>
    </row>
    <row r="122" spans="2:6" x14ac:dyDescent="0.3">
      <c r="B122" t="s">
        <v>231</v>
      </c>
      <c r="C122" s="12">
        <v>-3.6399784576192862</v>
      </c>
      <c r="D122" s="12">
        <v>-4.7596762045439611</v>
      </c>
      <c r="E122" t="str">
        <f t="shared" si="2"/>
        <v/>
      </c>
      <c r="F122" t="str">
        <f t="shared" si="3"/>
        <v/>
      </c>
    </row>
    <row r="123" spans="2:6" x14ac:dyDescent="0.3">
      <c r="B123" t="s">
        <v>232</v>
      </c>
      <c r="C123" s="12">
        <v>-3.803377305252309</v>
      </c>
      <c r="D123" s="12">
        <v>-4.5695373957966412</v>
      </c>
      <c r="E123" t="str">
        <f t="shared" si="2"/>
        <v/>
      </c>
      <c r="F123" t="str">
        <f t="shared" si="3"/>
        <v/>
      </c>
    </row>
    <row r="124" spans="2:6" x14ac:dyDescent="0.3">
      <c r="B124" t="s">
        <v>233</v>
      </c>
      <c r="C124" s="12">
        <v>-3.7016118378213614</v>
      </c>
      <c r="D124" s="12">
        <v>-4.0488398686783</v>
      </c>
      <c r="E124" t="str">
        <f t="shared" si="2"/>
        <v/>
      </c>
      <c r="F124" t="str">
        <f t="shared" si="3"/>
        <v/>
      </c>
    </row>
    <row r="125" spans="2:6" x14ac:dyDescent="0.3">
      <c r="B125" t="s">
        <v>234</v>
      </c>
      <c r="C125" s="12">
        <v>-3.4533568430444417</v>
      </c>
      <c r="D125" s="12">
        <v>-3.7459488723588841</v>
      </c>
      <c r="E125">
        <f t="shared" si="2"/>
        <v>-3.4533568430444417</v>
      </c>
      <c r="F125">
        <f t="shared" si="3"/>
        <v>-3.7459488723588841</v>
      </c>
    </row>
    <row r="126" spans="2:6" x14ac:dyDescent="0.3">
      <c r="B126" t="s">
        <v>235</v>
      </c>
      <c r="C126" s="12">
        <v>-2.739297064960422</v>
      </c>
      <c r="D126" s="12">
        <v>-3.1815299690425625</v>
      </c>
      <c r="E126" t="str">
        <f t="shared" si="2"/>
        <v/>
      </c>
      <c r="F126" t="str">
        <f t="shared" si="3"/>
        <v/>
      </c>
    </row>
    <row r="127" spans="2:6" x14ac:dyDescent="0.3">
      <c r="B127" t="s">
        <v>236</v>
      </c>
      <c r="C127" s="12">
        <v>-2.1371426873499799</v>
      </c>
      <c r="D127" s="12">
        <v>-2.7109337493999019</v>
      </c>
      <c r="E127" t="str">
        <f t="shared" si="2"/>
        <v/>
      </c>
      <c r="F127" t="str">
        <f t="shared" si="3"/>
        <v/>
      </c>
    </row>
    <row r="128" spans="2:6" x14ac:dyDescent="0.3">
      <c r="B128" t="s">
        <v>237</v>
      </c>
      <c r="C128" s="12">
        <v>-1.2462776417130339</v>
      </c>
      <c r="D128" s="12">
        <v>-1.9869898575223366</v>
      </c>
      <c r="E128" t="str">
        <f t="shared" si="2"/>
        <v/>
      </c>
      <c r="F128" t="str">
        <f t="shared" si="3"/>
        <v/>
      </c>
    </row>
    <row r="129" spans="2:6" x14ac:dyDescent="0.3">
      <c r="B129" t="s">
        <v>238</v>
      </c>
      <c r="C129" s="12">
        <v>-0.41988699128502338</v>
      </c>
      <c r="D129" s="12">
        <v>-1.2949771273811472</v>
      </c>
      <c r="E129" t="str">
        <f t="shared" si="2"/>
        <v/>
      </c>
      <c r="F129" t="str">
        <f t="shared" si="3"/>
        <v/>
      </c>
    </row>
    <row r="130" spans="2:6" x14ac:dyDescent="0.3">
      <c r="B130" t="s">
        <v>239</v>
      </c>
      <c r="C130" s="12">
        <v>0.38164325961265178</v>
      </c>
      <c r="D130" s="12">
        <v>-0.62749572162007494</v>
      </c>
      <c r="E130" t="str">
        <f t="shared" si="2"/>
        <v/>
      </c>
      <c r="F130" t="str">
        <f t="shared" si="3"/>
        <v/>
      </c>
    </row>
    <row r="131" spans="2:6" x14ac:dyDescent="0.3">
      <c r="B131" t="s">
        <v>240</v>
      </c>
      <c r="C131" s="12">
        <v>0.68678151007441901</v>
      </c>
      <c r="D131" s="12">
        <v>-0.37936614557889659</v>
      </c>
      <c r="E131" t="str">
        <f t="shared" si="2"/>
        <v/>
      </c>
      <c r="F131" t="str">
        <f t="shared" si="3"/>
        <v/>
      </c>
    </row>
    <row r="132" spans="2:6" x14ac:dyDescent="0.3">
      <c r="B132" t="s">
        <v>241</v>
      </c>
      <c r="C132" s="12">
        <v>0.88259170971634049</v>
      </c>
      <c r="D132" s="12">
        <v>-0.18443689350108317</v>
      </c>
      <c r="E132" t="str">
        <f t="shared" si="2"/>
        <v/>
      </c>
      <c r="F132" t="str">
        <f t="shared" si="3"/>
        <v/>
      </c>
    </row>
    <row r="133" spans="2:6" x14ac:dyDescent="0.3">
      <c r="B133" t="s">
        <v>242</v>
      </c>
      <c r="C133" s="12">
        <v>1.2462746167101857</v>
      </c>
      <c r="D133" s="12">
        <v>-4.828141165651445E-2</v>
      </c>
      <c r="E133" t="str">
        <f t="shared" si="2"/>
        <v/>
      </c>
      <c r="F133" t="str">
        <f t="shared" si="3"/>
        <v/>
      </c>
    </row>
    <row r="134" spans="2:6" x14ac:dyDescent="0.3">
      <c r="B134" t="s">
        <v>243</v>
      </c>
      <c r="C134" s="12">
        <v>1.4538314817766684</v>
      </c>
      <c r="D134" s="12">
        <v>8.6760234636518163E-2</v>
      </c>
      <c r="E134" t="str">
        <f t="shared" si="2"/>
        <v/>
      </c>
      <c r="F134" t="str">
        <f t="shared" si="3"/>
        <v/>
      </c>
    </row>
    <row r="135" spans="2:6" x14ac:dyDescent="0.3">
      <c r="B135" t="s">
        <v>244</v>
      </c>
      <c r="C135" s="12">
        <v>1.8239430144683988</v>
      </c>
      <c r="D135" s="12">
        <v>0.44599946172478866</v>
      </c>
      <c r="E135" t="str">
        <f t="shared" ref="E135:E198" si="4">IF(RIGHT(B135,2)="12",C135,"")</f>
        <v/>
      </c>
      <c r="F135" t="str">
        <f t="shared" ref="F135:F198" si="5">IF(RIGHT($B135,2)="12",D135,"")</f>
        <v/>
      </c>
    </row>
    <row r="136" spans="2:6" x14ac:dyDescent="0.3">
      <c r="B136" t="s">
        <v>245</v>
      </c>
      <c r="C136" s="12">
        <v>1.9583195307495638</v>
      </c>
      <c r="D136" s="12">
        <v>0.53284329178744372</v>
      </c>
      <c r="E136" t="str">
        <f t="shared" si="4"/>
        <v/>
      </c>
      <c r="F136" t="str">
        <f t="shared" si="5"/>
        <v/>
      </c>
    </row>
    <row r="137" spans="2:6" x14ac:dyDescent="0.3">
      <c r="B137" t="s">
        <v>246</v>
      </c>
      <c r="C137" s="12">
        <v>2.1361187587462416</v>
      </c>
      <c r="D137" s="12">
        <v>0.79668382284956429</v>
      </c>
      <c r="E137">
        <f t="shared" si="4"/>
        <v>2.1361187587462416</v>
      </c>
      <c r="F137">
        <f t="shared" si="5"/>
        <v>0.79668382284956429</v>
      </c>
    </row>
    <row r="138" spans="2:6" x14ac:dyDescent="0.3">
      <c r="B138" t="s">
        <v>247</v>
      </c>
      <c r="C138" s="12">
        <v>2.0508147256188103</v>
      </c>
      <c r="D138" s="12">
        <v>0.80976962786039053</v>
      </c>
      <c r="E138" t="str">
        <f t="shared" si="4"/>
        <v/>
      </c>
      <c r="F138" t="str">
        <f t="shared" si="5"/>
        <v/>
      </c>
    </row>
    <row r="139" spans="2:6" x14ac:dyDescent="0.3">
      <c r="B139" t="s">
        <v>248</v>
      </c>
      <c r="C139" s="12">
        <v>2.0783426354621826</v>
      </c>
      <c r="D139" s="12">
        <v>1.0447346913599276</v>
      </c>
      <c r="E139" t="str">
        <f t="shared" si="4"/>
        <v/>
      </c>
      <c r="F139" t="str">
        <f t="shared" si="5"/>
        <v/>
      </c>
    </row>
    <row r="140" spans="2:6" x14ac:dyDescent="0.3">
      <c r="B140" t="s">
        <v>249</v>
      </c>
      <c r="C140" s="12">
        <v>2.1643764533579635</v>
      </c>
      <c r="D140" s="12">
        <v>1.0848559043417305</v>
      </c>
      <c r="E140" t="str">
        <f t="shared" si="4"/>
        <v/>
      </c>
      <c r="F140" t="str">
        <f t="shared" si="5"/>
        <v/>
      </c>
    </row>
    <row r="141" spans="2:6" x14ac:dyDescent="0.3">
      <c r="B141" t="s">
        <v>250</v>
      </c>
      <c r="C141" s="12">
        <v>2.3183133855696703</v>
      </c>
      <c r="D141" s="12">
        <v>1.1467220044577564</v>
      </c>
      <c r="E141" t="str">
        <f t="shared" si="4"/>
        <v/>
      </c>
      <c r="F141" t="str">
        <f t="shared" si="5"/>
        <v/>
      </c>
    </row>
    <row r="142" spans="2:6" x14ac:dyDescent="0.3">
      <c r="B142" t="s">
        <v>251</v>
      </c>
      <c r="C142" s="12">
        <v>1.7972699786660939</v>
      </c>
      <c r="D142" s="12">
        <v>0.80597014925372079</v>
      </c>
      <c r="E142" t="str">
        <f t="shared" si="4"/>
        <v/>
      </c>
      <c r="F142" t="str">
        <f t="shared" si="5"/>
        <v/>
      </c>
    </row>
    <row r="143" spans="2:6" x14ac:dyDescent="0.3">
      <c r="B143" t="s">
        <v>252</v>
      </c>
      <c r="C143" s="12">
        <v>2.0834079136338834</v>
      </c>
      <c r="D143" s="12">
        <v>1.0941606454628383</v>
      </c>
      <c r="E143" t="str">
        <f t="shared" si="4"/>
        <v/>
      </c>
      <c r="F143" t="str">
        <f t="shared" si="5"/>
        <v/>
      </c>
    </row>
    <row r="144" spans="2:6" x14ac:dyDescent="0.3">
      <c r="B144" t="s">
        <v>253</v>
      </c>
      <c r="C144" s="12">
        <v>2.3906975517172135</v>
      </c>
      <c r="D144" s="12">
        <v>1.2052719145575708</v>
      </c>
      <c r="E144" t="str">
        <f t="shared" si="4"/>
        <v/>
      </c>
      <c r="F144" t="str">
        <f t="shared" si="5"/>
        <v/>
      </c>
    </row>
    <row r="145" spans="2:6" x14ac:dyDescent="0.3">
      <c r="B145" t="s">
        <v>254</v>
      </c>
      <c r="C145" s="12">
        <v>2.4710865665546144</v>
      </c>
      <c r="D145" s="12">
        <v>1.3057612979405331</v>
      </c>
      <c r="E145" t="str">
        <f t="shared" si="4"/>
        <v/>
      </c>
      <c r="F145" t="str">
        <f t="shared" si="5"/>
        <v/>
      </c>
    </row>
    <row r="146" spans="2:6" x14ac:dyDescent="0.3">
      <c r="B146" t="s">
        <v>255</v>
      </c>
      <c r="C146" s="12">
        <v>2.6518267583626187</v>
      </c>
      <c r="D146" s="12">
        <v>1.5350153808387779</v>
      </c>
      <c r="E146" t="str">
        <f t="shared" si="4"/>
        <v/>
      </c>
      <c r="F146" t="str">
        <f t="shared" si="5"/>
        <v/>
      </c>
    </row>
    <row r="147" spans="2:6" x14ac:dyDescent="0.3">
      <c r="B147" t="s">
        <v>256</v>
      </c>
      <c r="C147" s="12">
        <v>2.1186152596603502</v>
      </c>
      <c r="D147" s="12">
        <v>1.4828708133971302</v>
      </c>
      <c r="E147" t="str">
        <f t="shared" si="4"/>
        <v/>
      </c>
      <c r="F147" t="str">
        <f t="shared" si="5"/>
        <v/>
      </c>
    </row>
    <row r="148" spans="2:6" x14ac:dyDescent="0.3">
      <c r="B148" t="s">
        <v>257</v>
      </c>
      <c r="C148" s="12">
        <v>2.2345521321011308</v>
      </c>
      <c r="D148" s="12">
        <v>1.4868068833651993</v>
      </c>
      <c r="E148" t="str">
        <f t="shared" si="4"/>
        <v/>
      </c>
      <c r="F148" t="str">
        <f t="shared" si="5"/>
        <v/>
      </c>
    </row>
    <row r="149" spans="2:6" x14ac:dyDescent="0.3">
      <c r="B149" t="s">
        <v>258</v>
      </c>
      <c r="C149" s="12">
        <v>2.2621362635079079</v>
      </c>
      <c r="D149" s="12">
        <v>1.5853602605066408</v>
      </c>
      <c r="E149">
        <f t="shared" si="4"/>
        <v>2.2621362635079079</v>
      </c>
      <c r="F149">
        <f t="shared" si="5"/>
        <v>1.5853602605066408</v>
      </c>
    </row>
    <row r="150" spans="2:6" x14ac:dyDescent="0.3">
      <c r="B150" t="s">
        <v>259</v>
      </c>
      <c r="C150" s="12">
        <v>2.5243645503434164</v>
      </c>
      <c r="D150" s="12">
        <v>1.8411659953684323</v>
      </c>
      <c r="E150" t="str">
        <f t="shared" si="4"/>
        <v/>
      </c>
      <c r="F150" t="str">
        <f t="shared" si="5"/>
        <v/>
      </c>
    </row>
    <row r="151" spans="2:6" x14ac:dyDescent="0.3">
      <c r="B151" t="s">
        <v>260</v>
      </c>
      <c r="C151" s="12">
        <v>2.7978282734392623</v>
      </c>
      <c r="D151" s="12">
        <v>1.8763401066743901</v>
      </c>
      <c r="E151" t="str">
        <f t="shared" si="4"/>
        <v/>
      </c>
      <c r="F151" t="str">
        <f t="shared" si="5"/>
        <v/>
      </c>
    </row>
    <row r="152" spans="2:6" x14ac:dyDescent="0.3">
      <c r="B152" t="s">
        <v>261</v>
      </c>
      <c r="C152" s="12">
        <v>2.7145272063164194</v>
      </c>
      <c r="D152" s="12">
        <v>1.8767899579550384</v>
      </c>
      <c r="E152" t="str">
        <f t="shared" si="4"/>
        <v/>
      </c>
      <c r="F152" t="str">
        <f t="shared" si="5"/>
        <v/>
      </c>
    </row>
    <row r="153" spans="2:6" x14ac:dyDescent="0.3">
      <c r="B153" t="s">
        <v>262</v>
      </c>
      <c r="C153" s="12">
        <v>2.4911861548003955</v>
      </c>
      <c r="D153" s="12">
        <v>1.6960228567954871</v>
      </c>
      <c r="E153" t="str">
        <f t="shared" si="4"/>
        <v/>
      </c>
      <c r="F153" t="str">
        <f t="shared" si="5"/>
        <v/>
      </c>
    </row>
    <row r="154" spans="2:6" x14ac:dyDescent="0.3">
      <c r="B154" t="s">
        <v>263</v>
      </c>
      <c r="C154" s="12">
        <v>2.8047994773116036</v>
      </c>
      <c r="D154" s="12">
        <v>1.6939629317479499</v>
      </c>
      <c r="E154" t="str">
        <f t="shared" si="4"/>
        <v/>
      </c>
      <c r="F154" t="str">
        <f t="shared" si="5"/>
        <v/>
      </c>
    </row>
    <row r="155" spans="2:6" x14ac:dyDescent="0.3">
      <c r="B155" t="s">
        <v>264</v>
      </c>
      <c r="C155" s="12">
        <v>2.862495700171408</v>
      </c>
      <c r="D155" s="12">
        <v>1.5673909912914397</v>
      </c>
      <c r="E155" t="str">
        <f t="shared" si="4"/>
        <v/>
      </c>
      <c r="F155" t="str">
        <f t="shared" si="5"/>
        <v/>
      </c>
    </row>
    <row r="156" spans="2:6" x14ac:dyDescent="0.3">
      <c r="B156" t="s">
        <v>265</v>
      </c>
      <c r="C156" s="12">
        <v>2.6788665387764921</v>
      </c>
      <c r="D156" s="12">
        <v>1.6363760331517652</v>
      </c>
      <c r="E156" t="str">
        <f t="shared" si="4"/>
        <v/>
      </c>
      <c r="F156" t="str">
        <f t="shared" si="5"/>
        <v/>
      </c>
    </row>
    <row r="157" spans="2:6" x14ac:dyDescent="0.3">
      <c r="B157" t="s">
        <v>266</v>
      </c>
      <c r="C157" s="12">
        <v>2.9690632656953708</v>
      </c>
      <c r="D157" s="12">
        <v>1.6696310312204421</v>
      </c>
      <c r="E157" t="str">
        <f t="shared" si="4"/>
        <v/>
      </c>
      <c r="F157" t="str">
        <f t="shared" si="5"/>
        <v/>
      </c>
    </row>
    <row r="158" spans="2:6" x14ac:dyDescent="0.3">
      <c r="B158" t="s">
        <v>267</v>
      </c>
      <c r="C158" s="12">
        <v>2.8948351074042034</v>
      </c>
      <c r="D158" s="12">
        <v>1.6319376237174943</v>
      </c>
      <c r="E158" t="str">
        <f t="shared" si="4"/>
        <v/>
      </c>
      <c r="F158" t="str">
        <f t="shared" si="5"/>
        <v/>
      </c>
    </row>
    <row r="159" spans="2:6" x14ac:dyDescent="0.3">
      <c r="B159" t="s">
        <v>268</v>
      </c>
      <c r="C159" s="12">
        <v>3.3012664950800685</v>
      </c>
      <c r="D159" s="12">
        <v>1.5954798509376644</v>
      </c>
      <c r="E159" t="str">
        <f t="shared" si="4"/>
        <v/>
      </c>
      <c r="F159" t="str">
        <f t="shared" si="5"/>
        <v/>
      </c>
    </row>
    <row r="160" spans="2:6" x14ac:dyDescent="0.3">
      <c r="B160" t="s">
        <v>269</v>
      </c>
      <c r="C160" s="12">
        <v>3.4861091817527834</v>
      </c>
      <c r="D160" s="12">
        <v>1.6119794414216182</v>
      </c>
      <c r="E160" t="str">
        <f t="shared" si="4"/>
        <v/>
      </c>
      <c r="F160" t="str">
        <f t="shared" si="5"/>
        <v/>
      </c>
    </row>
    <row r="161" spans="2:6" x14ac:dyDescent="0.3">
      <c r="B161" t="s">
        <v>270</v>
      </c>
      <c r="C161" s="12">
        <v>3.4679675167232471</v>
      </c>
      <c r="D161" s="12">
        <v>1.6373705754876067</v>
      </c>
      <c r="E161">
        <f t="shared" si="4"/>
        <v>3.4679675167232471</v>
      </c>
      <c r="F161">
        <f t="shared" si="5"/>
        <v>1.6373705754876067</v>
      </c>
    </row>
    <row r="162" spans="2:6" x14ac:dyDescent="0.3">
      <c r="B162" t="s">
        <v>271</v>
      </c>
      <c r="C162" s="12">
        <v>3.022391468272545</v>
      </c>
      <c r="D162" s="12">
        <v>1.5106941838649135</v>
      </c>
      <c r="E162" t="str">
        <f t="shared" si="4"/>
        <v/>
      </c>
      <c r="F162" t="str">
        <f t="shared" si="5"/>
        <v/>
      </c>
    </row>
    <row r="163" spans="2:6" x14ac:dyDescent="0.3">
      <c r="B163" t="s">
        <v>272</v>
      </c>
      <c r="C163" s="12">
        <v>3.30065667398447</v>
      </c>
      <c r="D163" s="12">
        <v>1.5197135837977216</v>
      </c>
      <c r="E163" t="str">
        <f t="shared" si="4"/>
        <v/>
      </c>
      <c r="F163" t="str">
        <f t="shared" si="5"/>
        <v/>
      </c>
    </row>
    <row r="164" spans="2:6" x14ac:dyDescent="0.3">
      <c r="B164" t="s">
        <v>273</v>
      </c>
      <c r="C164" s="12">
        <v>3.2003771793550406</v>
      </c>
      <c r="D164" s="12">
        <v>1.4414737723547955</v>
      </c>
      <c r="E164" t="str">
        <f t="shared" si="4"/>
        <v/>
      </c>
      <c r="F164" t="str">
        <f t="shared" si="5"/>
        <v/>
      </c>
    </row>
    <row r="165" spans="2:6" x14ac:dyDescent="0.3">
      <c r="B165" t="s">
        <v>274</v>
      </c>
      <c r="C165" s="12">
        <v>3.1000384582396068</v>
      </c>
      <c r="D165" s="12">
        <v>1.5220347594781636</v>
      </c>
      <c r="E165" t="str">
        <f t="shared" si="4"/>
        <v/>
      </c>
      <c r="F165" t="str">
        <f t="shared" si="5"/>
        <v/>
      </c>
    </row>
    <row r="166" spans="2:6" x14ac:dyDescent="0.3">
      <c r="B166" t="s">
        <v>275</v>
      </c>
      <c r="C166" s="12">
        <v>2.9927888107587952</v>
      </c>
      <c r="D166" s="12">
        <v>1.6119879940866388</v>
      </c>
      <c r="E166" t="str">
        <f t="shared" si="4"/>
        <v/>
      </c>
      <c r="F166" t="str">
        <f t="shared" si="5"/>
        <v/>
      </c>
    </row>
    <row r="167" spans="2:6" x14ac:dyDescent="0.3">
      <c r="B167" t="s">
        <v>276</v>
      </c>
      <c r="C167" s="12">
        <v>2.9324297350882711</v>
      </c>
      <c r="D167" s="12">
        <v>1.691702672248474</v>
      </c>
      <c r="E167" t="str">
        <f t="shared" si="4"/>
        <v/>
      </c>
      <c r="F167" t="str">
        <f t="shared" si="5"/>
        <v/>
      </c>
    </row>
    <row r="168" spans="2:6" x14ac:dyDescent="0.3">
      <c r="B168" t="s">
        <v>277</v>
      </c>
      <c r="C168" s="12">
        <v>3.0999030636377878</v>
      </c>
      <c r="D168" s="12">
        <v>1.6599706318621843</v>
      </c>
      <c r="E168" t="str">
        <f t="shared" si="4"/>
        <v/>
      </c>
      <c r="F168" t="str">
        <f t="shared" si="5"/>
        <v/>
      </c>
    </row>
    <row r="169" spans="2:6" x14ac:dyDescent="0.3">
      <c r="B169" t="s">
        <v>278</v>
      </c>
      <c r="C169" s="12">
        <v>2.9392952772325787</v>
      </c>
      <c r="D169" s="12">
        <v>1.7099552597687806</v>
      </c>
      <c r="E169" t="str">
        <f t="shared" si="4"/>
        <v/>
      </c>
      <c r="F169" t="str">
        <f t="shared" si="5"/>
        <v/>
      </c>
    </row>
    <row r="170" spans="2:6" x14ac:dyDescent="0.3">
      <c r="B170" t="s">
        <v>279</v>
      </c>
      <c r="C170" s="12">
        <v>2.9467080703865722</v>
      </c>
      <c r="D170" s="12">
        <v>1.7075781679775304</v>
      </c>
      <c r="E170" t="str">
        <f t="shared" si="4"/>
        <v/>
      </c>
      <c r="F170" t="str">
        <f t="shared" si="5"/>
        <v/>
      </c>
    </row>
    <row r="171" spans="2:6" x14ac:dyDescent="0.3">
      <c r="B171" t="s">
        <v>280</v>
      </c>
      <c r="C171" s="12">
        <v>2.8447543728234992</v>
      </c>
      <c r="D171" s="12">
        <v>1.7545683375780552</v>
      </c>
      <c r="E171" t="str">
        <f t="shared" si="4"/>
        <v/>
      </c>
      <c r="F171" t="str">
        <f t="shared" si="5"/>
        <v/>
      </c>
    </row>
    <row r="172" spans="2:6" x14ac:dyDescent="0.3">
      <c r="B172" t="s">
        <v>281</v>
      </c>
      <c r="C172" s="12">
        <v>2.8440473940962718</v>
      </c>
      <c r="D172" s="12">
        <v>1.8326374107229038</v>
      </c>
      <c r="E172" t="str">
        <f t="shared" si="4"/>
        <v/>
      </c>
      <c r="F172" t="str">
        <f t="shared" si="5"/>
        <v/>
      </c>
    </row>
    <row r="173" spans="2:6" x14ac:dyDescent="0.3">
      <c r="B173" t="s">
        <v>282</v>
      </c>
      <c r="C173" s="12">
        <v>2.6886243627866513</v>
      </c>
      <c r="D173" s="12">
        <v>1.7035358919687216</v>
      </c>
      <c r="E173">
        <f t="shared" si="4"/>
        <v>2.6886243627866513</v>
      </c>
      <c r="F173">
        <f t="shared" si="5"/>
        <v>1.7035358919687216</v>
      </c>
    </row>
    <row r="174" spans="2:6" x14ac:dyDescent="0.3">
      <c r="B174" t="s">
        <v>283</v>
      </c>
      <c r="C174" s="12">
        <v>2.9954666458145374</v>
      </c>
      <c r="D174" s="12">
        <v>1.6893015828423064</v>
      </c>
      <c r="E174" t="str">
        <f t="shared" si="4"/>
        <v/>
      </c>
      <c r="F174" t="str">
        <f t="shared" si="5"/>
        <v/>
      </c>
    </row>
    <row r="175" spans="2:6" x14ac:dyDescent="0.3">
      <c r="B175" t="s">
        <v>284</v>
      </c>
      <c r="C175" s="12">
        <v>2.6256947831027055</v>
      </c>
      <c r="D175" s="12">
        <v>1.6032049343003285</v>
      </c>
      <c r="E175" t="str">
        <f t="shared" si="4"/>
        <v/>
      </c>
      <c r="F175" t="str">
        <f t="shared" si="5"/>
        <v/>
      </c>
    </row>
    <row r="176" spans="2:6" x14ac:dyDescent="0.3">
      <c r="B176" t="s">
        <v>285</v>
      </c>
      <c r="C176" s="12">
        <v>2.7211826272558914</v>
      </c>
      <c r="D176" s="12">
        <v>1.6863207547169745</v>
      </c>
      <c r="E176" t="str">
        <f t="shared" si="4"/>
        <v/>
      </c>
      <c r="F176" t="str">
        <f t="shared" si="5"/>
        <v/>
      </c>
    </row>
    <row r="177" spans="2:6" x14ac:dyDescent="0.3">
      <c r="B177" t="s">
        <v>286</v>
      </c>
      <c r="C177" s="12">
        <v>3.0265411284396304</v>
      </c>
      <c r="D177" s="12">
        <v>1.7825731760272578</v>
      </c>
      <c r="E177" t="str">
        <f t="shared" si="4"/>
        <v/>
      </c>
      <c r="F177" t="str">
        <f t="shared" si="5"/>
        <v/>
      </c>
    </row>
    <row r="178" spans="2:6" x14ac:dyDescent="0.3">
      <c r="B178" t="s">
        <v>287</v>
      </c>
      <c r="C178" s="12">
        <v>3.1790759842905025</v>
      </c>
      <c r="D178" s="12">
        <v>1.7767262092833525</v>
      </c>
      <c r="E178" t="str">
        <f t="shared" si="4"/>
        <v/>
      </c>
      <c r="F178" t="str">
        <f t="shared" si="5"/>
        <v/>
      </c>
    </row>
    <row r="179" spans="2:6" x14ac:dyDescent="0.3">
      <c r="B179" t="s">
        <v>288</v>
      </c>
      <c r="C179" s="12">
        <v>3.1399772606064413</v>
      </c>
      <c r="D179" s="12">
        <v>1.8807696259007578</v>
      </c>
      <c r="E179" t="str">
        <f t="shared" si="4"/>
        <v/>
      </c>
      <c r="F179" t="str">
        <f t="shared" si="5"/>
        <v/>
      </c>
    </row>
    <row r="180" spans="2:6" x14ac:dyDescent="0.3">
      <c r="B180" t="s">
        <v>289</v>
      </c>
      <c r="C180" s="12">
        <v>3.1287889621896436</v>
      </c>
      <c r="D180" s="12">
        <v>1.9672107107767678</v>
      </c>
      <c r="E180" t="str">
        <f t="shared" si="4"/>
        <v/>
      </c>
      <c r="F180" t="str">
        <f t="shared" si="5"/>
        <v/>
      </c>
    </row>
    <row r="181" spans="2:6" x14ac:dyDescent="0.3">
      <c r="B181" t="s">
        <v>290</v>
      </c>
      <c r="C181" s="12">
        <v>3.1447575089165625</v>
      </c>
      <c r="D181" s="12">
        <v>1.9242029452235299</v>
      </c>
      <c r="E181" t="str">
        <f t="shared" si="4"/>
        <v/>
      </c>
      <c r="F181" t="str">
        <f t="shared" si="5"/>
        <v/>
      </c>
    </row>
    <row r="182" spans="2:6" x14ac:dyDescent="0.3">
      <c r="B182" t="s">
        <v>291</v>
      </c>
      <c r="C182" s="12">
        <v>3.1500835069323774</v>
      </c>
      <c r="D182" s="12">
        <v>2.0107444359171112</v>
      </c>
      <c r="E182" t="str">
        <f t="shared" si="4"/>
        <v/>
      </c>
      <c r="F182" t="str">
        <f t="shared" si="5"/>
        <v/>
      </c>
    </row>
    <row r="183" spans="2:6" x14ac:dyDescent="0.3">
      <c r="B183" t="s">
        <v>292</v>
      </c>
      <c r="C183" s="12">
        <v>3.4845407831335384</v>
      </c>
      <c r="D183" s="12">
        <v>2.0271453590192667</v>
      </c>
      <c r="E183" t="str">
        <f t="shared" si="4"/>
        <v/>
      </c>
      <c r="F183" t="str">
        <f t="shared" si="5"/>
        <v/>
      </c>
    </row>
    <row r="184" spans="2:6" x14ac:dyDescent="0.3">
      <c r="B184" t="s">
        <v>293</v>
      </c>
      <c r="C184" s="12">
        <v>3.3461776847783176</v>
      </c>
      <c r="D184" s="12">
        <v>2.0429120783079791</v>
      </c>
      <c r="E184" t="str">
        <f t="shared" si="4"/>
        <v/>
      </c>
      <c r="F184" t="str">
        <f t="shared" si="5"/>
        <v/>
      </c>
    </row>
    <row r="185" spans="2:6" x14ac:dyDescent="0.3">
      <c r="B185" t="s">
        <v>294</v>
      </c>
      <c r="C185" s="12">
        <v>3.6626849823033991</v>
      </c>
      <c r="D185" s="12">
        <v>2.1867470318039262</v>
      </c>
      <c r="E185">
        <f t="shared" si="4"/>
        <v>3.6626849823033991</v>
      </c>
      <c r="F185">
        <f t="shared" si="5"/>
        <v>2.1867470318039262</v>
      </c>
    </row>
    <row r="186" spans="2:6" x14ac:dyDescent="0.3">
      <c r="B186" t="s">
        <v>295</v>
      </c>
      <c r="C186" s="12">
        <v>3.5057068994780671</v>
      </c>
      <c r="D186" s="12">
        <v>2.1955971733503832</v>
      </c>
      <c r="E186" t="str">
        <f t="shared" si="4"/>
        <v/>
      </c>
      <c r="F186" t="str">
        <f t="shared" si="5"/>
        <v/>
      </c>
    </row>
    <row r="187" spans="2:6" x14ac:dyDescent="0.3">
      <c r="B187" t="s">
        <v>296</v>
      </c>
      <c r="C187" s="12">
        <v>3.3113855005735493</v>
      </c>
      <c r="D187" s="12">
        <v>2.2691955792439433</v>
      </c>
      <c r="E187" t="str">
        <f t="shared" si="4"/>
        <v/>
      </c>
      <c r="F187" t="str">
        <f t="shared" si="5"/>
        <v/>
      </c>
    </row>
    <row r="188" spans="2:6" x14ac:dyDescent="0.3">
      <c r="B188" t="s">
        <v>297</v>
      </c>
      <c r="C188" s="12">
        <v>2.9051523159949744</v>
      </c>
      <c r="D188" s="12">
        <v>2.1323785225559444</v>
      </c>
      <c r="E188" t="str">
        <f t="shared" si="4"/>
        <v/>
      </c>
      <c r="F188" t="str">
        <f t="shared" si="5"/>
        <v/>
      </c>
    </row>
    <row r="189" spans="2:6" x14ac:dyDescent="0.3">
      <c r="B189" t="s">
        <v>298</v>
      </c>
      <c r="C189" s="12">
        <v>2.6318170309906685</v>
      </c>
      <c r="D189" s="12">
        <v>2.0977200581374422</v>
      </c>
      <c r="E189" t="str">
        <f t="shared" si="4"/>
        <v/>
      </c>
      <c r="F189" t="str">
        <f t="shared" si="5"/>
        <v/>
      </c>
    </row>
    <row r="190" spans="2:6" x14ac:dyDescent="0.3">
      <c r="B190" t="s">
        <v>299</v>
      </c>
      <c r="C190" s="12">
        <v>2.4329204285921335</v>
      </c>
      <c r="D190" s="12">
        <v>2.1760004620571705</v>
      </c>
      <c r="E190" t="str">
        <f t="shared" si="4"/>
        <v/>
      </c>
      <c r="F190" t="str">
        <f t="shared" si="5"/>
        <v/>
      </c>
    </row>
    <row r="191" spans="2:6" x14ac:dyDescent="0.3">
      <c r="B191" t="s">
        <v>300</v>
      </c>
      <c r="C191" s="12">
        <v>2.3833246433960342</v>
      </c>
      <c r="D191" s="12">
        <v>2.0614101428293674</v>
      </c>
      <c r="E191" t="str">
        <f t="shared" si="4"/>
        <v/>
      </c>
      <c r="F191" t="str">
        <f t="shared" si="5"/>
        <v/>
      </c>
    </row>
    <row r="192" spans="2:6" x14ac:dyDescent="0.3">
      <c r="B192" t="s">
        <v>301</v>
      </c>
      <c r="C192" s="12">
        <v>2.4462307939436378</v>
      </c>
      <c r="D192" s="12">
        <v>2.1083059488455458</v>
      </c>
      <c r="E192" t="str">
        <f t="shared" si="4"/>
        <v/>
      </c>
      <c r="F192" t="str">
        <f t="shared" si="5"/>
        <v/>
      </c>
    </row>
    <row r="193" spans="2:6" x14ac:dyDescent="0.3">
      <c r="B193" t="s">
        <v>302</v>
      </c>
      <c r="C193" s="12">
        <v>2.2047293062786189</v>
      </c>
      <c r="D193" s="12">
        <v>2.0602195939880996</v>
      </c>
      <c r="E193" t="str">
        <f t="shared" si="4"/>
        <v/>
      </c>
      <c r="F193" t="str">
        <f t="shared" si="5"/>
        <v/>
      </c>
    </row>
    <row r="194" spans="2:6" x14ac:dyDescent="0.3">
      <c r="B194" t="s">
        <v>303</v>
      </c>
      <c r="C194" s="12">
        <v>2.0497014937520763</v>
      </c>
      <c r="D194" s="12">
        <v>1.9453161944886332</v>
      </c>
      <c r="E194" t="str">
        <f t="shared" si="4"/>
        <v/>
      </c>
      <c r="F194" t="str">
        <f t="shared" si="5"/>
        <v/>
      </c>
    </row>
    <row r="195" spans="2:6" x14ac:dyDescent="0.3">
      <c r="B195" t="s">
        <v>304</v>
      </c>
      <c r="C195" s="12">
        <v>1.7427747863558274</v>
      </c>
      <c r="D195" s="12">
        <v>1.9804317040724273</v>
      </c>
      <c r="E195" t="str">
        <f t="shared" si="4"/>
        <v/>
      </c>
      <c r="F195" t="str">
        <f t="shared" si="5"/>
        <v/>
      </c>
    </row>
    <row r="196" spans="2:6" x14ac:dyDescent="0.3">
      <c r="B196" t="s">
        <v>305</v>
      </c>
      <c r="C196" s="12">
        <v>1.4482343659708796</v>
      </c>
      <c r="D196" s="12">
        <v>1.9377770164657582</v>
      </c>
      <c r="E196" t="str">
        <f t="shared" si="4"/>
        <v/>
      </c>
      <c r="F196" t="str">
        <f t="shared" si="5"/>
        <v/>
      </c>
    </row>
    <row r="197" spans="2:6" x14ac:dyDescent="0.3">
      <c r="B197" t="s">
        <v>306</v>
      </c>
      <c r="C197" s="12">
        <v>1.2666374450717388</v>
      </c>
      <c r="D197" s="12">
        <v>1.9376393568746986</v>
      </c>
      <c r="E197">
        <f t="shared" si="4"/>
        <v>1.2666374450717388</v>
      </c>
      <c r="F197">
        <f t="shared" si="5"/>
        <v>1.9376393568746986</v>
      </c>
    </row>
    <row r="198" spans="2:6" x14ac:dyDescent="0.3">
      <c r="B198" t="s">
        <v>307</v>
      </c>
      <c r="C198" s="12">
        <v>1.3393047717073392</v>
      </c>
      <c r="D198" s="12">
        <v>1.8759603892777976</v>
      </c>
      <c r="E198" t="str">
        <f t="shared" si="4"/>
        <v/>
      </c>
      <c r="F198" t="str">
        <f t="shared" si="5"/>
        <v/>
      </c>
    </row>
    <row r="199" spans="2:6" x14ac:dyDescent="0.3">
      <c r="B199" t="s">
        <v>308</v>
      </c>
      <c r="C199" s="12">
        <v>1.3249500750567744</v>
      </c>
      <c r="D199" s="12">
        <v>1.8304588927782861</v>
      </c>
      <c r="E199" t="str">
        <f t="shared" ref="E199:E245" si="6">IF(RIGHT(B199,2)="12",C199,"")</f>
        <v/>
      </c>
      <c r="F199" t="str">
        <f t="shared" ref="F199:F245" si="7">IF(RIGHT($B199,2)="12",D199,"")</f>
        <v/>
      </c>
    </row>
    <row r="200" spans="2:6" x14ac:dyDescent="0.3">
      <c r="B200" t="s">
        <v>309</v>
      </c>
      <c r="C200" s="12">
        <v>1.295516756592141</v>
      </c>
      <c r="D200" s="12">
        <v>1.9473422752111169</v>
      </c>
      <c r="E200" t="str">
        <f t="shared" si="6"/>
        <v/>
      </c>
      <c r="F200" t="str">
        <f t="shared" si="7"/>
        <v/>
      </c>
    </row>
    <row r="201" spans="2:6" x14ac:dyDescent="0.3">
      <c r="B201" t="s">
        <v>310</v>
      </c>
      <c r="C201" s="12">
        <v>1.4304530231789236</v>
      </c>
      <c r="D201" s="12">
        <v>1.8818080088389033</v>
      </c>
      <c r="E201" t="str">
        <f t="shared" si="6"/>
        <v/>
      </c>
      <c r="F201" t="str">
        <f t="shared" si="7"/>
        <v/>
      </c>
    </row>
    <row r="202" spans="2:6" x14ac:dyDescent="0.3">
      <c r="B202" t="s">
        <v>311</v>
      </c>
      <c r="C202" s="12">
        <v>1.2553878600367607</v>
      </c>
      <c r="D202" s="12">
        <v>1.6724960254371979</v>
      </c>
      <c r="E202" t="str">
        <f t="shared" si="6"/>
        <v/>
      </c>
      <c r="F202" t="str">
        <f t="shared" si="7"/>
        <v/>
      </c>
    </row>
    <row r="203" spans="2:6" x14ac:dyDescent="0.3">
      <c r="B203" t="s">
        <v>312</v>
      </c>
      <c r="C203" s="12">
        <v>1.0116968516414859</v>
      </c>
      <c r="D203" s="12">
        <v>1.729722863252392</v>
      </c>
      <c r="E203" t="str">
        <f t="shared" si="6"/>
        <v/>
      </c>
      <c r="F203" t="str">
        <f t="shared" si="7"/>
        <v/>
      </c>
    </row>
    <row r="204" spans="2:6" x14ac:dyDescent="0.3">
      <c r="B204" t="s">
        <v>313</v>
      </c>
      <c r="C204" s="12">
        <v>1.1292398937170267</v>
      </c>
      <c r="D204" s="12">
        <v>1.7746353898916212</v>
      </c>
      <c r="E204" t="str">
        <f t="shared" si="6"/>
        <v/>
      </c>
      <c r="F204" t="str">
        <f t="shared" si="7"/>
        <v/>
      </c>
    </row>
    <row r="205" spans="2:6" x14ac:dyDescent="0.3">
      <c r="B205" t="s">
        <v>314</v>
      </c>
      <c r="C205" s="12">
        <v>1.1671256335482827</v>
      </c>
      <c r="D205" s="12">
        <v>1.7857394143224958</v>
      </c>
      <c r="E205" t="str">
        <f t="shared" si="6"/>
        <v/>
      </c>
      <c r="F205" t="str">
        <f t="shared" si="7"/>
        <v/>
      </c>
    </row>
    <row r="206" spans="2:6" x14ac:dyDescent="0.3">
      <c r="B206" t="s">
        <v>315</v>
      </c>
      <c r="C206" s="12">
        <v>1.3826013312141505</v>
      </c>
      <c r="D206" s="12">
        <v>1.8779738686121039</v>
      </c>
      <c r="E206" t="str">
        <f t="shared" si="6"/>
        <v/>
      </c>
      <c r="F206" t="str">
        <f t="shared" si="7"/>
        <v/>
      </c>
    </row>
    <row r="207" spans="2:6" x14ac:dyDescent="0.3">
      <c r="B207" t="s">
        <v>316</v>
      </c>
      <c r="C207" s="12">
        <v>1.1044121998798007</v>
      </c>
      <c r="D207" s="12">
        <v>1.7420943003219058</v>
      </c>
      <c r="E207" t="str">
        <f t="shared" si="6"/>
        <v/>
      </c>
      <c r="F207" t="str">
        <f t="shared" si="7"/>
        <v/>
      </c>
    </row>
    <row r="208" spans="2:6" x14ac:dyDescent="0.3">
      <c r="B208" t="s">
        <v>317</v>
      </c>
      <c r="C208" s="12">
        <v>1.2768847197311528</v>
      </c>
      <c r="D208" s="12">
        <v>1.6642861143785437</v>
      </c>
      <c r="E208" t="str">
        <f t="shared" si="6"/>
        <v/>
      </c>
      <c r="F208" t="str">
        <f t="shared" si="7"/>
        <v/>
      </c>
    </row>
    <row r="209" spans="2:6" x14ac:dyDescent="0.3">
      <c r="B209" t="s">
        <v>318</v>
      </c>
      <c r="C209" s="12">
        <v>1.2274695380544154</v>
      </c>
      <c r="D209" s="12">
        <v>1.6198802211087493</v>
      </c>
      <c r="E209">
        <f t="shared" si="6"/>
        <v>1.2274695380544154</v>
      </c>
      <c r="F209">
        <f t="shared" si="7"/>
        <v>1.6198802211087493</v>
      </c>
    </row>
    <row r="210" spans="2:6" x14ac:dyDescent="0.3">
      <c r="B210" t="s">
        <v>319</v>
      </c>
      <c r="C210" s="12">
        <v>1.3514175378793958</v>
      </c>
      <c r="D210" s="12">
        <v>1.6919800286302911</v>
      </c>
      <c r="E210" t="str">
        <f t="shared" si="6"/>
        <v/>
      </c>
      <c r="F210" t="str">
        <f t="shared" si="7"/>
        <v/>
      </c>
    </row>
    <row r="211" spans="2:6" x14ac:dyDescent="0.3">
      <c r="B211" t="s">
        <v>320</v>
      </c>
      <c r="C211" s="12">
        <v>1.4713608771906861</v>
      </c>
      <c r="D211" s="12">
        <v>1.674139049066703</v>
      </c>
      <c r="E211" t="str">
        <f t="shared" si="6"/>
        <v/>
      </c>
      <c r="F211" t="str">
        <f t="shared" si="7"/>
        <v/>
      </c>
    </row>
    <row r="212" spans="2:6" x14ac:dyDescent="0.3">
      <c r="B212" t="s">
        <v>321</v>
      </c>
      <c r="C212" s="12">
        <v>1.8919400210096748</v>
      </c>
      <c r="D212" s="12">
        <v>1.6052459381569628</v>
      </c>
      <c r="E212" t="str">
        <f t="shared" si="6"/>
        <v/>
      </c>
      <c r="F212" t="str">
        <f t="shared" si="7"/>
        <v/>
      </c>
    </row>
    <row r="213" spans="2:6" x14ac:dyDescent="0.3">
      <c r="B213" t="s">
        <v>322</v>
      </c>
      <c r="C213" s="12">
        <v>1.6767020239527586</v>
      </c>
      <c r="D213" s="12">
        <v>1.6086089078282351</v>
      </c>
      <c r="E213" t="str">
        <f t="shared" si="6"/>
        <v/>
      </c>
      <c r="F213" t="str">
        <f t="shared" si="7"/>
        <v/>
      </c>
    </row>
    <row r="214" spans="2:6" x14ac:dyDescent="0.3">
      <c r="B214" t="s">
        <v>323</v>
      </c>
      <c r="C214" s="12">
        <v>1.881737405997197</v>
      </c>
      <c r="D214" s="12">
        <v>1.7346343090651306</v>
      </c>
      <c r="E214" t="str">
        <f t="shared" si="6"/>
        <v/>
      </c>
      <c r="F214" t="str">
        <f t="shared" si="7"/>
        <v/>
      </c>
    </row>
    <row r="215" spans="2:6" x14ac:dyDescent="0.3">
      <c r="B215" t="s">
        <v>324</v>
      </c>
      <c r="C215" s="12">
        <v>2.1877051795263114</v>
      </c>
      <c r="D215" s="12">
        <v>1.6892126257370688</v>
      </c>
      <c r="E215" t="str">
        <f t="shared" si="6"/>
        <v/>
      </c>
      <c r="F215" t="str">
        <f t="shared" si="7"/>
        <v/>
      </c>
    </row>
    <row r="216" spans="2:6" x14ac:dyDescent="0.3">
      <c r="B216" t="s">
        <v>325</v>
      </c>
      <c r="C216" s="12">
        <v>1.6611244584676887</v>
      </c>
      <c r="D216" s="12">
        <v>1.554791345202422</v>
      </c>
      <c r="E216" t="str">
        <f t="shared" si="6"/>
        <v/>
      </c>
      <c r="F216" t="str">
        <f t="shared" si="7"/>
        <v/>
      </c>
    </row>
    <row r="217" spans="2:6" x14ac:dyDescent="0.3">
      <c r="B217" t="s">
        <v>326</v>
      </c>
      <c r="C217" s="12">
        <v>1.6949852342695193</v>
      </c>
      <c r="D217" s="12">
        <v>1.5546369518332215</v>
      </c>
      <c r="E217" t="str">
        <f t="shared" si="6"/>
        <v/>
      </c>
      <c r="F217" t="str">
        <f t="shared" si="7"/>
        <v/>
      </c>
    </row>
    <row r="218" spans="2:6" x14ac:dyDescent="0.3">
      <c r="B218" t="s">
        <v>327</v>
      </c>
      <c r="C218" s="12">
        <v>1.5585256347991683</v>
      </c>
      <c r="D218" s="12">
        <v>1.4204604251033093</v>
      </c>
      <c r="E218" t="str">
        <f t="shared" si="6"/>
        <v/>
      </c>
      <c r="F218" t="str">
        <f t="shared" si="7"/>
        <v/>
      </c>
    </row>
    <row r="219" spans="2:6" x14ac:dyDescent="0.3">
      <c r="B219" t="s">
        <v>328</v>
      </c>
      <c r="C219" s="12">
        <v>1.9240733240110552</v>
      </c>
      <c r="D219" s="12">
        <v>1.4351593357735171</v>
      </c>
      <c r="E219" t="str">
        <f t="shared" si="6"/>
        <v/>
      </c>
      <c r="F219" t="str">
        <f t="shared" si="7"/>
        <v/>
      </c>
    </row>
    <row r="220" spans="2:6" x14ac:dyDescent="0.3">
      <c r="B220" t="s">
        <v>329</v>
      </c>
      <c r="C220" s="12">
        <v>2.0178340133471417</v>
      </c>
      <c r="D220" s="12">
        <v>1.4820834567255137</v>
      </c>
      <c r="E220" t="str">
        <f t="shared" si="6"/>
        <v/>
      </c>
      <c r="F220" t="str">
        <f t="shared" si="7"/>
        <v/>
      </c>
    </row>
    <row r="221" spans="2:6" x14ac:dyDescent="0.3">
      <c r="B221" t="s">
        <v>330</v>
      </c>
      <c r="C221" s="12">
        <v>2.0662823459081991</v>
      </c>
      <c r="D221" s="12">
        <v>1.4537702437850353</v>
      </c>
      <c r="E221">
        <f t="shared" si="6"/>
        <v>2.0662823459081991</v>
      </c>
      <c r="F221">
        <f t="shared" si="7"/>
        <v>1.4537702437850353</v>
      </c>
    </row>
    <row r="222" spans="2:6" x14ac:dyDescent="0.3">
      <c r="B222" t="s">
        <v>331</v>
      </c>
      <c r="C222" s="12">
        <v>1.8570968294456369</v>
      </c>
      <c r="D222" s="12">
        <v>1.396709424011866</v>
      </c>
      <c r="E222" t="str">
        <f t="shared" si="6"/>
        <v/>
      </c>
      <c r="F222" t="str">
        <f t="shared" si="7"/>
        <v/>
      </c>
    </row>
    <row r="223" spans="2:6" x14ac:dyDescent="0.3">
      <c r="B223" t="s">
        <v>332</v>
      </c>
      <c r="C223" s="12">
        <v>2.0739866781054994</v>
      </c>
      <c r="D223" s="12">
        <v>1.5402762347583865</v>
      </c>
      <c r="E223" t="str">
        <f t="shared" si="6"/>
        <v/>
      </c>
      <c r="F223" t="str">
        <f t="shared" si="7"/>
        <v/>
      </c>
    </row>
    <row r="224" spans="2:6" x14ac:dyDescent="0.3">
      <c r="B224" t="s">
        <v>333</v>
      </c>
      <c r="C224" s="12">
        <v>2.0925420323022248</v>
      </c>
      <c r="D224" s="12">
        <v>1.5956426418196834</v>
      </c>
      <c r="E224" t="str">
        <f t="shared" si="6"/>
        <v/>
      </c>
      <c r="F224" t="str">
        <f t="shared" si="7"/>
        <v/>
      </c>
    </row>
    <row r="225" spans="2:6" x14ac:dyDescent="0.3">
      <c r="B225" t="s">
        <v>334</v>
      </c>
      <c r="C225" s="12">
        <v>2.1305283611899428</v>
      </c>
      <c r="D225" s="12">
        <v>1.5756165976807068</v>
      </c>
      <c r="E225" t="str">
        <f t="shared" si="6"/>
        <v/>
      </c>
      <c r="F225" t="str">
        <f t="shared" si="7"/>
        <v/>
      </c>
    </row>
    <row r="226" spans="2:6" x14ac:dyDescent="0.3">
      <c r="B226" t="s">
        <v>335</v>
      </c>
      <c r="C226" s="12">
        <v>2.2330183261193515</v>
      </c>
      <c r="D226" s="12">
        <v>1.6483591551220034</v>
      </c>
      <c r="E226" t="str">
        <f t="shared" si="6"/>
        <v/>
      </c>
      <c r="F226" t="str">
        <f t="shared" si="7"/>
        <v/>
      </c>
    </row>
    <row r="227" spans="2:6" x14ac:dyDescent="0.3">
      <c r="B227" t="s">
        <v>336</v>
      </c>
      <c r="C227" s="12">
        <v>2.3032059659266135</v>
      </c>
      <c r="D227" s="12">
        <v>1.6365931029777903</v>
      </c>
      <c r="E227" t="str">
        <f t="shared" si="6"/>
        <v/>
      </c>
      <c r="F227" t="str">
        <f t="shared" si="7"/>
        <v/>
      </c>
    </row>
    <row r="228" spans="2:6" x14ac:dyDescent="0.3">
      <c r="B228" t="s">
        <v>337</v>
      </c>
      <c r="C228" s="12">
        <v>2.5980158171026169</v>
      </c>
      <c r="D228" s="12">
        <v>1.5548348413823243</v>
      </c>
      <c r="E228" t="str">
        <f t="shared" si="6"/>
        <v/>
      </c>
      <c r="F228" t="str">
        <f t="shared" si="7"/>
        <v/>
      </c>
    </row>
    <row r="229" spans="2:6" x14ac:dyDescent="0.3">
      <c r="B229" t="s">
        <v>338</v>
      </c>
      <c r="C229" s="12">
        <v>2.788406813849087</v>
      </c>
      <c r="D229" s="12">
        <v>1.6036701993696889</v>
      </c>
      <c r="E229" t="str">
        <f t="shared" si="6"/>
        <v/>
      </c>
      <c r="F229" t="str">
        <f t="shared" si="7"/>
        <v/>
      </c>
    </row>
    <row r="230" spans="2:6" x14ac:dyDescent="0.3">
      <c r="B230" t="s">
        <v>339</v>
      </c>
      <c r="C230" s="12">
        <v>2.7061832133767005</v>
      </c>
      <c r="D230" s="12">
        <v>1.5740211683400007</v>
      </c>
      <c r="E230" t="str">
        <f t="shared" si="6"/>
        <v/>
      </c>
      <c r="F230" t="str">
        <f t="shared" si="7"/>
        <v/>
      </c>
    </row>
    <row r="231" spans="2:6" x14ac:dyDescent="0.3">
      <c r="B231" t="s">
        <v>340</v>
      </c>
      <c r="C231" s="12">
        <v>2.6132673737054413</v>
      </c>
      <c r="D231" s="12">
        <v>1.5752312219254883</v>
      </c>
      <c r="E231" t="str">
        <f t="shared" si="6"/>
        <v/>
      </c>
      <c r="F231" t="str">
        <f t="shared" si="7"/>
        <v/>
      </c>
    </row>
    <row r="232" spans="2:6" x14ac:dyDescent="0.3">
      <c r="B232" t="s">
        <v>341</v>
      </c>
      <c r="C232" s="12">
        <v>2.5713629897257562</v>
      </c>
      <c r="D232" s="12">
        <v>1.5065862249156847</v>
      </c>
      <c r="E232" t="str">
        <f t="shared" si="6"/>
        <v/>
      </c>
      <c r="F232" t="str">
        <f t="shared" si="7"/>
        <v/>
      </c>
    </row>
    <row r="233" spans="2:6" x14ac:dyDescent="0.3">
      <c r="B233" t="s">
        <v>342</v>
      </c>
      <c r="C233" s="12">
        <v>2.5495967635744243</v>
      </c>
      <c r="D233" s="12">
        <v>1.5535928529306187</v>
      </c>
      <c r="E233">
        <f t="shared" si="6"/>
        <v>2.5495967635744243</v>
      </c>
      <c r="F233">
        <f t="shared" si="7"/>
        <v>1.5535928529306187</v>
      </c>
    </row>
    <row r="234" spans="2:6" x14ac:dyDescent="0.3">
      <c r="B234" t="s">
        <v>343</v>
      </c>
      <c r="C234" s="12">
        <v>2.6200356476798081</v>
      </c>
      <c r="D234" s="12">
        <v>1.6510679795749716</v>
      </c>
      <c r="E234" t="str">
        <f t="shared" si="6"/>
        <v/>
      </c>
      <c r="F234" t="str">
        <f t="shared" si="7"/>
        <v/>
      </c>
    </row>
    <row r="235" spans="2:6" x14ac:dyDescent="0.3">
      <c r="B235" t="s">
        <v>344</v>
      </c>
      <c r="C235" s="12">
        <v>2.5659152551343878</v>
      </c>
      <c r="D235" s="12">
        <v>1.3912902528636195</v>
      </c>
      <c r="E235" t="str">
        <f t="shared" si="6"/>
        <v/>
      </c>
      <c r="F235" t="str">
        <f t="shared" si="7"/>
        <v/>
      </c>
    </row>
    <row r="236" spans="2:6" x14ac:dyDescent="0.3">
      <c r="B236" t="s">
        <v>345</v>
      </c>
      <c r="C236" s="12">
        <v>2.3381164662318987</v>
      </c>
      <c r="D236" s="12">
        <v>1.3885048789862964</v>
      </c>
      <c r="E236" t="str">
        <f t="shared" si="6"/>
        <v/>
      </c>
      <c r="F236" t="str">
        <f t="shared" si="7"/>
        <v/>
      </c>
    </row>
    <row r="237" spans="2:6" x14ac:dyDescent="0.3">
      <c r="B237" t="s">
        <v>346</v>
      </c>
      <c r="C237" s="12">
        <v>2.4728515947687768</v>
      </c>
      <c r="D237" s="12">
        <v>1.460247326023123</v>
      </c>
      <c r="E237" t="str">
        <f t="shared" si="6"/>
        <v/>
      </c>
      <c r="F237" t="str">
        <f t="shared" si="7"/>
        <v/>
      </c>
    </row>
    <row r="238" spans="2:6" x14ac:dyDescent="0.3">
      <c r="B238" t="s">
        <v>347</v>
      </c>
      <c r="C238" s="12">
        <v>2.3907063177077248</v>
      </c>
      <c r="D238" s="12">
        <v>1.2849376012257885</v>
      </c>
      <c r="E238" t="str">
        <f t="shared" si="6"/>
        <v/>
      </c>
      <c r="F238" t="str">
        <f t="shared" si="7"/>
        <v/>
      </c>
    </row>
    <row r="239" spans="2:6" x14ac:dyDescent="0.3">
      <c r="B239" t="s">
        <v>348</v>
      </c>
      <c r="C239" s="12">
        <v>2.2060252501791444</v>
      </c>
      <c r="D239" s="12">
        <v>1.2477849970466526</v>
      </c>
      <c r="E239" t="str">
        <f t="shared" si="6"/>
        <v/>
      </c>
      <c r="F239" t="str">
        <f t="shared" si="7"/>
        <v/>
      </c>
    </row>
    <row r="240" spans="2:6" x14ac:dyDescent="0.3">
      <c r="B240" t="s">
        <v>349</v>
      </c>
      <c r="C240" s="12">
        <v>2.3092744720373481</v>
      </c>
      <c r="D240" s="12">
        <v>1.2552834619255382</v>
      </c>
      <c r="E240" t="str">
        <f t="shared" si="6"/>
        <v/>
      </c>
      <c r="F240" t="str">
        <f t="shared" si="7"/>
        <v/>
      </c>
    </row>
    <row r="241" spans="2:6" x14ac:dyDescent="0.3">
      <c r="B241" t="s">
        <v>350</v>
      </c>
      <c r="C241" s="12">
        <v>2.2593080564095036</v>
      </c>
      <c r="D241" s="12">
        <v>1.2139158164119701</v>
      </c>
      <c r="E241" t="str">
        <f t="shared" si="6"/>
        <v/>
      </c>
      <c r="F241" t="str">
        <f t="shared" si="7"/>
        <v/>
      </c>
    </row>
    <row r="242" spans="2:6" x14ac:dyDescent="0.3">
      <c r="B242" t="s">
        <v>351</v>
      </c>
      <c r="C242" s="12">
        <v>2.2923819874518969</v>
      </c>
      <c r="D242" s="12">
        <v>1.2844380750840489</v>
      </c>
      <c r="E242" t="str">
        <f t="shared" si="6"/>
        <v/>
      </c>
      <c r="F242" t="str">
        <f t="shared" si="7"/>
        <v/>
      </c>
    </row>
    <row r="243" spans="2:6" x14ac:dyDescent="0.3">
      <c r="B243" t="s">
        <v>352</v>
      </c>
      <c r="C243" s="12">
        <v>2.1357117460221842</v>
      </c>
      <c r="D243" s="12">
        <v>1.2484027001893327</v>
      </c>
      <c r="E243" t="str">
        <f t="shared" si="6"/>
        <v/>
      </c>
      <c r="F243" t="str">
        <f t="shared" si="7"/>
        <v/>
      </c>
    </row>
    <row r="244" spans="2:6" x14ac:dyDescent="0.3">
      <c r="B244" t="s">
        <v>353</v>
      </c>
      <c r="C244" s="12">
        <v>2.1963221905816122</v>
      </c>
      <c r="D244" s="12">
        <v>1.3478368422108256</v>
      </c>
      <c r="E244" t="str">
        <f t="shared" si="6"/>
        <v/>
      </c>
      <c r="F244" t="str">
        <f t="shared" si="7"/>
        <v/>
      </c>
    </row>
    <row r="245" spans="2:6" x14ac:dyDescent="0.3">
      <c r="B245" t="s">
        <v>354</v>
      </c>
      <c r="C245" s="12">
        <v>2.0415608654477113</v>
      </c>
      <c r="D245" s="12">
        <v>1.3135675239118738</v>
      </c>
      <c r="E245">
        <f t="shared" si="6"/>
        <v>2.0415608654477113</v>
      </c>
      <c r="F245">
        <f t="shared" si="7"/>
        <v>1.3135675239118738</v>
      </c>
    </row>
  </sheetData>
  <pageMargins left="0.7" right="0.7" top="0.75" bottom="0.75" header="0.3" footer="0.3"/>
  <pageSetup orientation="portrait" verticalDpi="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8763F8-747B-4AA7-A5B5-CC282623B8B0}">
  <dimension ref="A1:N23"/>
  <sheetViews>
    <sheetView workbookViewId="0">
      <selection activeCell="K18" sqref="K18"/>
    </sheetView>
  </sheetViews>
  <sheetFormatPr defaultRowHeight="14.4" x14ac:dyDescent="0.3"/>
  <sheetData>
    <row r="1" spans="1:14" x14ac:dyDescent="0.3">
      <c r="A1" t="s">
        <v>355</v>
      </c>
      <c r="B1" t="s">
        <v>356</v>
      </c>
      <c r="C1" t="s">
        <v>357</v>
      </c>
      <c r="D1" t="s">
        <v>358</v>
      </c>
      <c r="E1" t="s">
        <v>359</v>
      </c>
      <c r="F1" t="s">
        <v>360</v>
      </c>
    </row>
    <row r="2" spans="1:14" x14ac:dyDescent="0.3">
      <c r="A2">
        <v>2000</v>
      </c>
      <c r="B2">
        <v>456252</v>
      </c>
      <c r="C2">
        <v>347012</v>
      </c>
      <c r="D2">
        <v>182582</v>
      </c>
      <c r="E2">
        <v>21723</v>
      </c>
      <c r="F2">
        <v>109240</v>
      </c>
    </row>
    <row r="3" spans="1:14" x14ac:dyDescent="0.3">
      <c r="A3">
        <v>2001</v>
      </c>
      <c r="B3">
        <v>418737</v>
      </c>
      <c r="C3">
        <v>394664</v>
      </c>
      <c r="D3">
        <v>171409</v>
      </c>
      <c r="E3">
        <v>62121</v>
      </c>
      <c r="F3">
        <v>24073</v>
      </c>
    </row>
    <row r="4" spans="1:14" x14ac:dyDescent="0.3">
      <c r="A4">
        <v>2002</v>
      </c>
      <c r="B4">
        <v>351927</v>
      </c>
      <c r="C4">
        <v>371270</v>
      </c>
      <c r="D4">
        <v>178797</v>
      </c>
      <c r="E4">
        <v>56348</v>
      </c>
      <c r="F4">
        <v>-19343</v>
      </c>
      <c r="K4" s="2"/>
      <c r="L4" s="2"/>
      <c r="M4" s="2"/>
      <c r="N4" s="2"/>
    </row>
    <row r="5" spans="1:14" x14ac:dyDescent="0.3">
      <c r="A5">
        <v>2003</v>
      </c>
      <c r="B5">
        <v>361306</v>
      </c>
      <c r="C5">
        <v>330175</v>
      </c>
      <c r="D5">
        <v>129906</v>
      </c>
      <c r="E5">
        <v>63575</v>
      </c>
      <c r="F5">
        <v>31131</v>
      </c>
    </row>
    <row r="6" spans="1:14" x14ac:dyDescent="0.3">
      <c r="A6">
        <v>2004</v>
      </c>
      <c r="B6">
        <v>399941</v>
      </c>
      <c r="C6">
        <v>369742</v>
      </c>
      <c r="D6">
        <v>129452</v>
      </c>
      <c r="E6">
        <v>63869</v>
      </c>
      <c r="F6">
        <v>30199</v>
      </c>
    </row>
    <row r="7" spans="1:14" x14ac:dyDescent="0.3">
      <c r="A7">
        <v>2005</v>
      </c>
      <c r="B7">
        <v>492273</v>
      </c>
      <c r="C7">
        <v>381635</v>
      </c>
      <c r="D7">
        <v>173840</v>
      </c>
      <c r="E7">
        <v>208589</v>
      </c>
      <c r="F7">
        <v>110638</v>
      </c>
    </row>
    <row r="8" spans="1:14" x14ac:dyDescent="0.3">
      <c r="A8">
        <v>2006</v>
      </c>
      <c r="B8">
        <v>571974</v>
      </c>
      <c r="C8">
        <v>401801</v>
      </c>
      <c r="D8">
        <v>167566</v>
      </c>
      <c r="E8">
        <v>211108</v>
      </c>
      <c r="F8">
        <v>170173</v>
      </c>
    </row>
    <row r="9" spans="1:14" x14ac:dyDescent="0.3">
      <c r="A9">
        <v>2007</v>
      </c>
      <c r="B9">
        <v>507530</v>
      </c>
      <c r="C9">
        <v>359388</v>
      </c>
      <c r="D9">
        <v>161849</v>
      </c>
      <c r="E9">
        <v>215702</v>
      </c>
      <c r="F9">
        <v>148142</v>
      </c>
    </row>
    <row r="10" spans="1:14" x14ac:dyDescent="0.3">
      <c r="A10">
        <v>2008</v>
      </c>
      <c r="B10">
        <v>496045</v>
      </c>
      <c r="C10">
        <v>359735</v>
      </c>
      <c r="D10">
        <v>155566</v>
      </c>
      <c r="E10">
        <v>218844</v>
      </c>
      <c r="F10">
        <v>136310</v>
      </c>
    </row>
    <row r="11" spans="1:14" x14ac:dyDescent="0.3">
      <c r="A11">
        <v>2009</v>
      </c>
      <c r="B11">
        <v>451010</v>
      </c>
      <c r="C11">
        <v>321202</v>
      </c>
      <c r="D11">
        <v>152075</v>
      </c>
      <c r="E11">
        <v>223438</v>
      </c>
      <c r="F11">
        <v>129808</v>
      </c>
    </row>
    <row r="12" spans="1:14" x14ac:dyDescent="0.3">
      <c r="A12">
        <v>2010</v>
      </c>
      <c r="B12">
        <v>429083</v>
      </c>
      <c r="C12">
        <v>345894</v>
      </c>
      <c r="D12">
        <v>148828</v>
      </c>
      <c r="E12">
        <v>229624</v>
      </c>
      <c r="F12">
        <v>83189</v>
      </c>
    </row>
    <row r="13" spans="1:14" x14ac:dyDescent="0.3">
      <c r="A13">
        <v>2011</v>
      </c>
      <c r="B13">
        <v>469000</v>
      </c>
      <c r="C13">
        <v>351023</v>
      </c>
      <c r="D13">
        <v>158312</v>
      </c>
      <c r="E13">
        <v>226535</v>
      </c>
      <c r="F13">
        <v>117977</v>
      </c>
    </row>
    <row r="14" spans="1:14" x14ac:dyDescent="0.3">
      <c r="A14">
        <v>2012</v>
      </c>
      <c r="B14">
        <v>458555</v>
      </c>
      <c r="C14">
        <v>338354</v>
      </c>
      <c r="D14">
        <v>172839</v>
      </c>
      <c r="E14">
        <v>230192</v>
      </c>
      <c r="F14">
        <v>120201</v>
      </c>
    </row>
    <row r="15" spans="1:14" x14ac:dyDescent="0.3">
      <c r="A15">
        <v>2013</v>
      </c>
      <c r="B15">
        <v>497220</v>
      </c>
      <c r="C15">
        <v>361109</v>
      </c>
      <c r="D15">
        <v>172289</v>
      </c>
      <c r="E15">
        <v>234120</v>
      </c>
      <c r="F15">
        <v>136111</v>
      </c>
      <c r="I15" s="2"/>
      <c r="J15" s="2"/>
    </row>
    <row r="16" spans="1:14" x14ac:dyDescent="0.3">
      <c r="A16">
        <v>2014</v>
      </c>
      <c r="B16">
        <v>490761</v>
      </c>
      <c r="C16">
        <v>379355</v>
      </c>
      <c r="D16">
        <v>195835</v>
      </c>
      <c r="E16">
        <v>235332</v>
      </c>
      <c r="F16">
        <v>111406</v>
      </c>
      <c r="H16">
        <f>AVERAGE(D2:D12)</f>
        <v>159260.90909090909</v>
      </c>
    </row>
    <row r="17" spans="1:8" x14ac:dyDescent="0.3">
      <c r="A17">
        <v>2015</v>
      </c>
      <c r="B17">
        <v>490596</v>
      </c>
      <c r="C17">
        <v>393493</v>
      </c>
      <c r="D17">
        <v>191682</v>
      </c>
      <c r="E17">
        <v>239720</v>
      </c>
      <c r="F17">
        <v>97103</v>
      </c>
      <c r="H17">
        <f>AVERAGE(D12:D22)</f>
        <v>174872.18181818182</v>
      </c>
    </row>
    <row r="18" spans="1:8" x14ac:dyDescent="0.3">
      <c r="A18">
        <v>2016</v>
      </c>
      <c r="B18">
        <v>477898</v>
      </c>
      <c r="C18">
        <v>395634</v>
      </c>
      <c r="D18">
        <v>210852</v>
      </c>
      <c r="E18">
        <v>242159</v>
      </c>
      <c r="F18">
        <v>82264</v>
      </c>
    </row>
    <row r="19" spans="1:8" x14ac:dyDescent="0.3">
      <c r="A19">
        <v>2017</v>
      </c>
      <c r="B19">
        <v>485807</v>
      </c>
      <c r="C19">
        <v>419392</v>
      </c>
      <c r="D19">
        <v>191734</v>
      </c>
      <c r="E19">
        <v>245726</v>
      </c>
      <c r="F19">
        <v>66415</v>
      </c>
    </row>
    <row r="20" spans="1:8" x14ac:dyDescent="0.3">
      <c r="A20">
        <v>2018</v>
      </c>
      <c r="B20">
        <v>522344</v>
      </c>
      <c r="C20">
        <v>403317</v>
      </c>
      <c r="D20">
        <v>163356</v>
      </c>
      <c r="E20">
        <v>248158</v>
      </c>
      <c r="F20">
        <v>119027</v>
      </c>
    </row>
    <row r="21" spans="1:8" x14ac:dyDescent="0.3">
      <c r="A21">
        <v>2019</v>
      </c>
      <c r="B21">
        <v>510278</v>
      </c>
      <c r="C21">
        <v>406925</v>
      </c>
      <c r="D21">
        <v>182656</v>
      </c>
      <c r="E21">
        <v>252800</v>
      </c>
      <c r="F21">
        <v>103353</v>
      </c>
    </row>
    <row r="22" spans="1:8" x14ac:dyDescent="0.3">
      <c r="A22">
        <v>2020</v>
      </c>
      <c r="B22">
        <v>481903</v>
      </c>
      <c r="C22">
        <v>384297</v>
      </c>
      <c r="D22">
        <v>135211</v>
      </c>
      <c r="E22">
        <v>160172</v>
      </c>
      <c r="F22">
        <v>97606</v>
      </c>
      <c r="H22">
        <f>AVERAGE(F12:F22)</f>
        <v>103150.18181818182</v>
      </c>
    </row>
    <row r="23" spans="1:8" x14ac:dyDescent="0.3">
      <c r="H23">
        <f>AVERAGE(F2:F12)</f>
        <v>86687.272727272721</v>
      </c>
    </row>
  </sheetData>
  <pageMargins left="0.7" right="0.7" top="0.75" bottom="0.75" header="0.3" footer="0.3"/>
  <pageSetup orientation="portrait" verticalDpi="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FA374-9CAA-4061-8D51-9ACFB3655DA7}">
  <dimension ref="A1:C8"/>
  <sheetViews>
    <sheetView workbookViewId="0">
      <selection activeCell="C16" sqref="C16"/>
    </sheetView>
  </sheetViews>
  <sheetFormatPr defaultRowHeight="14.4" x14ac:dyDescent="0.3"/>
  <cols>
    <col min="1" max="1" width="17.44140625" bestFit="1" customWidth="1"/>
    <col min="2" max="2" width="15.44140625" bestFit="1" customWidth="1"/>
    <col min="3" max="3" width="14.109375" bestFit="1" customWidth="1"/>
  </cols>
  <sheetData>
    <row r="1" spans="1:3" x14ac:dyDescent="0.3">
      <c r="B1" t="s">
        <v>361</v>
      </c>
      <c r="C1" t="s">
        <v>362</v>
      </c>
    </row>
    <row r="2" spans="1:3" x14ac:dyDescent="0.3">
      <c r="A2" t="s">
        <v>363</v>
      </c>
      <c r="B2" s="71">
        <v>848702</v>
      </c>
      <c r="C2" s="71">
        <v>933083</v>
      </c>
    </row>
    <row r="3" spans="1:3" x14ac:dyDescent="0.3">
      <c r="A3" t="s">
        <v>364</v>
      </c>
      <c r="B3" s="72">
        <v>1145629</v>
      </c>
      <c r="C3" s="73">
        <v>818757</v>
      </c>
    </row>
    <row r="4" spans="1:3" x14ac:dyDescent="0.3">
      <c r="A4" t="s">
        <v>365</v>
      </c>
      <c r="B4" s="71">
        <v>162299</v>
      </c>
      <c r="C4" s="71">
        <v>54650</v>
      </c>
    </row>
    <row r="5" spans="1:3" x14ac:dyDescent="0.3">
      <c r="A5" t="s">
        <v>366</v>
      </c>
      <c r="B5" s="70">
        <v>211289</v>
      </c>
      <c r="C5" s="70">
        <v>28503</v>
      </c>
    </row>
    <row r="6" spans="1:3" x14ac:dyDescent="0.3">
      <c r="B6" s="71"/>
      <c r="C6" s="71"/>
    </row>
    <row r="7" spans="1:3" x14ac:dyDescent="0.3">
      <c r="A7" t="s">
        <v>367</v>
      </c>
      <c r="B7" s="71">
        <f>SUM(B2:B3)/20</f>
        <v>99716.55</v>
      </c>
      <c r="C7" s="71">
        <f>SUM(C2:C3)/20</f>
        <v>87592</v>
      </c>
    </row>
    <row r="8" spans="1:3" x14ac:dyDescent="0.3">
      <c r="A8" t="s">
        <v>368</v>
      </c>
      <c r="B8" s="9">
        <f>SUM(B2:B5)/22</f>
        <v>107632.68181818182</v>
      </c>
      <c r="C8" s="9">
        <f>SUM(C2:C5)/22</f>
        <v>83408.772727272721</v>
      </c>
    </row>
  </sheetData>
  <pageMargins left="0.7" right="0.7" top="0.75" bottom="0.75" header="0.3" footer="0.3"/>
  <pageSetup orientation="portrait"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32"/>
  <sheetViews>
    <sheetView topLeftCell="B1" zoomScaleNormal="100" workbookViewId="0">
      <selection activeCell="P37" sqref="P37"/>
    </sheetView>
  </sheetViews>
  <sheetFormatPr defaultRowHeight="14.4" x14ac:dyDescent="0.3"/>
  <cols>
    <col min="2" max="2" width="15.5546875" bestFit="1" customWidth="1"/>
  </cols>
  <sheetData>
    <row r="1" spans="1:24" x14ac:dyDescent="0.3">
      <c r="A1" s="1" t="s">
        <v>16</v>
      </c>
      <c r="B1" s="1" t="s">
        <v>17</v>
      </c>
      <c r="C1" s="1" t="s">
        <v>18</v>
      </c>
    </row>
    <row r="2" spans="1:24" x14ac:dyDescent="0.3">
      <c r="A2" t="s">
        <v>19</v>
      </c>
      <c r="B2" s="3">
        <v>-5.8500000000000003E-2</v>
      </c>
      <c r="C2" s="3">
        <v>7.3300000000000004E-2</v>
      </c>
      <c r="I2">
        <v>1</v>
      </c>
      <c r="J2">
        <v>2</v>
      </c>
      <c r="K2">
        <v>3</v>
      </c>
      <c r="L2">
        <v>4</v>
      </c>
      <c r="M2">
        <v>5</v>
      </c>
      <c r="N2">
        <v>6</v>
      </c>
      <c r="O2">
        <v>7</v>
      </c>
      <c r="P2">
        <v>8</v>
      </c>
      <c r="Q2">
        <v>9</v>
      </c>
      <c r="R2">
        <v>10</v>
      </c>
      <c r="S2">
        <v>11</v>
      </c>
      <c r="T2">
        <v>12</v>
      </c>
      <c r="U2">
        <v>13</v>
      </c>
      <c r="V2">
        <v>14</v>
      </c>
      <c r="W2">
        <v>15</v>
      </c>
      <c r="X2">
        <v>16</v>
      </c>
    </row>
    <row r="3" spans="1:24" x14ac:dyDescent="0.3">
      <c r="A3" t="s">
        <v>20</v>
      </c>
      <c r="B3" s="3">
        <v>-7.3300000000000004E-2</v>
      </c>
      <c r="C3" s="3">
        <v>7.2900000000000006E-2</v>
      </c>
      <c r="H3">
        <v>1</v>
      </c>
    </row>
    <row r="4" spans="1:24" x14ac:dyDescent="0.3">
      <c r="A4" t="s">
        <v>21</v>
      </c>
      <c r="B4" s="3">
        <v>-7.7899999999999997E-2</v>
      </c>
      <c r="C4" s="3">
        <v>5.8400000000000001E-2</v>
      </c>
      <c r="H4">
        <v>2</v>
      </c>
    </row>
    <row r="5" spans="1:24" x14ac:dyDescent="0.3">
      <c r="A5" t="s">
        <v>22</v>
      </c>
      <c r="B5" s="3">
        <v>-7.0300000000000001E-2</v>
      </c>
      <c r="C5" s="3">
        <v>5.1499999999999997E-2</v>
      </c>
      <c r="H5">
        <v>3</v>
      </c>
    </row>
    <row r="6" spans="1:24" x14ac:dyDescent="0.3">
      <c r="A6" t="s">
        <v>23</v>
      </c>
      <c r="B6" s="3">
        <v>-6.7699999999999996E-2</v>
      </c>
      <c r="C6" s="3">
        <v>0.1157</v>
      </c>
      <c r="H6">
        <v>4</v>
      </c>
    </row>
    <row r="7" spans="1:24" x14ac:dyDescent="0.3">
      <c r="A7" t="s">
        <v>24</v>
      </c>
      <c r="B7" s="3">
        <v>-7.1999999999999995E-2</v>
      </c>
      <c r="C7" s="3">
        <v>0.14380000000000001</v>
      </c>
      <c r="H7">
        <v>5</v>
      </c>
    </row>
    <row r="8" spans="1:24" x14ac:dyDescent="0.3">
      <c r="A8" t="s">
        <v>25</v>
      </c>
      <c r="B8" s="3">
        <v>-7.2099999999999997E-2</v>
      </c>
      <c r="C8" s="3">
        <v>0.1085</v>
      </c>
      <c r="H8">
        <v>6</v>
      </c>
    </row>
    <row r="9" spans="1:24" x14ac:dyDescent="0.3">
      <c r="A9" t="s">
        <v>26</v>
      </c>
      <c r="B9" s="3">
        <v>-7.0800000000000002E-2</v>
      </c>
      <c r="C9" s="3">
        <v>8.1600000000000006E-2</v>
      </c>
      <c r="H9">
        <v>7</v>
      </c>
    </row>
    <row r="10" spans="1:24" x14ac:dyDescent="0.3">
      <c r="A10" t="s">
        <v>27</v>
      </c>
      <c r="B10" s="3">
        <v>-6.7299999999999999E-2</v>
      </c>
      <c r="C10" s="3">
        <v>5.91E-2</v>
      </c>
      <c r="H10">
        <v>8</v>
      </c>
    </row>
    <row r="11" spans="1:24" x14ac:dyDescent="0.3">
      <c r="A11" t="s">
        <v>28</v>
      </c>
      <c r="B11" s="3">
        <v>-6.5115386369219166E-2</v>
      </c>
      <c r="C11" s="3">
        <v>5.16E-2</v>
      </c>
      <c r="H11">
        <v>9</v>
      </c>
    </row>
    <row r="12" spans="1:24" x14ac:dyDescent="0.3">
      <c r="A12" t="s">
        <v>29</v>
      </c>
      <c r="B12" s="3">
        <v>-6.2179304597069933E-2</v>
      </c>
      <c r="C12" s="3">
        <v>4.2000000000000003E-2</v>
      </c>
      <c r="H12">
        <v>10</v>
      </c>
    </row>
    <row r="13" spans="1:24" x14ac:dyDescent="0.3">
      <c r="A13" t="s">
        <v>30</v>
      </c>
      <c r="B13" s="3">
        <v>-6.0671223206218518E-2</v>
      </c>
      <c r="C13" s="3">
        <v>3.95E-2</v>
      </c>
      <c r="H13">
        <v>11</v>
      </c>
    </row>
    <row r="14" spans="1:24" x14ac:dyDescent="0.3">
      <c r="A14" t="s">
        <v>31</v>
      </c>
      <c r="B14" s="3">
        <v>-5.5100000000000003E-2</v>
      </c>
      <c r="C14" s="3">
        <v>3.5000000000000003E-2</v>
      </c>
      <c r="H14">
        <v>12</v>
      </c>
    </row>
    <row r="15" spans="1:24" x14ac:dyDescent="0.3">
      <c r="A15" t="s">
        <v>32</v>
      </c>
      <c r="B15" s="3">
        <v>-4.4200000000000003E-2</v>
      </c>
      <c r="C15" s="3">
        <v>2.58E-2</v>
      </c>
      <c r="H15">
        <v>13</v>
      </c>
    </row>
    <row r="16" spans="1:24" x14ac:dyDescent="0.3">
      <c r="A16" t="s">
        <v>33</v>
      </c>
      <c r="B16" s="3">
        <v>-3.3399999999999999E-2</v>
      </c>
      <c r="C16" s="3">
        <v>1.6899999999999998E-2</v>
      </c>
      <c r="H16">
        <v>14</v>
      </c>
    </row>
    <row r="17" spans="1:8" x14ac:dyDescent="0.3">
      <c r="A17" t="s">
        <v>34</v>
      </c>
      <c r="B17" s="3">
        <v>-2.229988889016574E-2</v>
      </c>
      <c r="C17" s="3">
        <v>1.04E-2</v>
      </c>
      <c r="H17">
        <v>15</v>
      </c>
    </row>
    <row r="18" spans="1:8" x14ac:dyDescent="0.3">
      <c r="A18" t="s">
        <v>35</v>
      </c>
      <c r="B18" s="3">
        <v>-1.4424878827154101E-2</v>
      </c>
      <c r="C18" s="3">
        <v>6.4562545252423468E-3</v>
      </c>
      <c r="H18">
        <v>16</v>
      </c>
    </row>
    <row r="19" spans="1:8" x14ac:dyDescent="0.3">
      <c r="A19" t="s">
        <v>36</v>
      </c>
      <c r="B19" s="3">
        <v>-7.0946884116109389E-3</v>
      </c>
      <c r="C19" s="3">
        <v>4.8999999999999998E-3</v>
      </c>
      <c r="H19">
        <v>17</v>
      </c>
    </row>
    <row r="20" spans="1:8" x14ac:dyDescent="0.3">
      <c r="A20" t="s">
        <v>37</v>
      </c>
      <c r="B20" s="3">
        <v>-5.5810073852534982E-3</v>
      </c>
      <c r="C20" s="3">
        <v>2.7000000000000001E-3</v>
      </c>
      <c r="H20">
        <v>18</v>
      </c>
    </row>
    <row r="21" spans="1:8" x14ac:dyDescent="0.3">
      <c r="H21">
        <v>19</v>
      </c>
    </row>
    <row r="22" spans="1:8" x14ac:dyDescent="0.3">
      <c r="H22">
        <v>20</v>
      </c>
    </row>
    <row r="23" spans="1:8" x14ac:dyDescent="0.3">
      <c r="H23">
        <v>21</v>
      </c>
    </row>
    <row r="24" spans="1:8" x14ac:dyDescent="0.3">
      <c r="H24">
        <v>22</v>
      </c>
    </row>
    <row r="25" spans="1:8" x14ac:dyDescent="0.3">
      <c r="H25">
        <v>23</v>
      </c>
    </row>
    <row r="26" spans="1:8" x14ac:dyDescent="0.3">
      <c r="H26">
        <f>H25+1</f>
        <v>24</v>
      </c>
    </row>
    <row r="27" spans="1:8" x14ac:dyDescent="0.3">
      <c r="H27">
        <f t="shared" ref="H27:H32" si="0">H26+1</f>
        <v>25</v>
      </c>
    </row>
    <row r="28" spans="1:8" x14ac:dyDescent="0.3">
      <c r="H28">
        <f t="shared" si="0"/>
        <v>26</v>
      </c>
    </row>
    <row r="29" spans="1:8" x14ac:dyDescent="0.3">
      <c r="H29">
        <f t="shared" si="0"/>
        <v>27</v>
      </c>
    </row>
    <row r="30" spans="1:8" x14ac:dyDescent="0.3">
      <c r="H30">
        <f t="shared" si="0"/>
        <v>28</v>
      </c>
    </row>
    <row r="31" spans="1:8" x14ac:dyDescent="0.3">
      <c r="H31">
        <f t="shared" si="0"/>
        <v>29</v>
      </c>
    </row>
    <row r="32" spans="1:8" x14ac:dyDescent="0.3">
      <c r="H32">
        <f t="shared" si="0"/>
        <v>30</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6"/>
  <sheetViews>
    <sheetView zoomScale="72" zoomScaleNormal="72" workbookViewId="0">
      <selection activeCell="I7" sqref="I7"/>
    </sheetView>
  </sheetViews>
  <sheetFormatPr defaultRowHeight="14.4" x14ac:dyDescent="0.3"/>
  <cols>
    <col min="1" max="1" width="4.33203125" customWidth="1"/>
    <col min="2" max="2" width="32.44140625" customWidth="1"/>
    <col min="3" max="6" width="16.6640625" customWidth="1"/>
  </cols>
  <sheetData>
    <row r="1" spans="1:10" x14ac:dyDescent="0.3">
      <c r="B1" s="77"/>
      <c r="C1" s="77"/>
      <c r="D1" s="77"/>
      <c r="E1" s="77"/>
      <c r="F1" s="77"/>
    </row>
    <row r="2" spans="1:10" ht="27.6" x14ac:dyDescent="0.3">
      <c r="B2" s="23" t="s">
        <v>38</v>
      </c>
      <c r="C2" s="37" t="s">
        <v>53</v>
      </c>
      <c r="D2" s="37" t="s">
        <v>68</v>
      </c>
      <c r="E2" s="37" t="s">
        <v>69</v>
      </c>
      <c r="F2" s="38" t="s">
        <v>369</v>
      </c>
      <c r="G2" s="9"/>
      <c r="H2" s="9"/>
      <c r="I2" s="9"/>
      <c r="J2" s="8"/>
    </row>
    <row r="3" spans="1:10" x14ac:dyDescent="0.3">
      <c r="B3" s="30" t="s">
        <v>39</v>
      </c>
      <c r="C3" s="31">
        <v>14.98117353936809</v>
      </c>
      <c r="D3" s="31">
        <v>6.3650903419711957</v>
      </c>
      <c r="E3" s="31">
        <v>6.3679253822674271</v>
      </c>
      <c r="F3" s="32">
        <v>17.75845232125419</v>
      </c>
      <c r="G3" s="9"/>
      <c r="H3" s="9"/>
      <c r="I3" s="9"/>
    </row>
    <row r="4" spans="1:10" x14ac:dyDescent="0.3">
      <c r="B4" s="27" t="s">
        <v>40</v>
      </c>
      <c r="C4" s="28">
        <v>24.576118146669039</v>
      </c>
      <c r="D4" s="28">
        <v>17.065337948242039</v>
      </c>
      <c r="E4" s="28">
        <v>17.889210336699477</v>
      </c>
      <c r="F4" s="29">
        <v>18.084569400089741</v>
      </c>
      <c r="G4" s="9"/>
      <c r="H4" s="9"/>
      <c r="I4" s="9"/>
    </row>
    <row r="5" spans="1:10" x14ac:dyDescent="0.3">
      <c r="B5" s="30" t="s">
        <v>41</v>
      </c>
      <c r="C5" s="31">
        <v>29.397943768265574</v>
      </c>
      <c r="D5" s="31">
        <v>28.87292140216784</v>
      </c>
      <c r="E5" s="31">
        <v>28.534692828253931</v>
      </c>
      <c r="F5" s="32">
        <v>15.500541054131812</v>
      </c>
      <c r="G5" s="9"/>
      <c r="H5" s="9"/>
      <c r="I5" s="9"/>
    </row>
    <row r="6" spans="1:10" x14ac:dyDescent="0.3">
      <c r="B6" s="27" t="s">
        <v>42</v>
      </c>
      <c r="C6" s="28">
        <v>20.54250252528821</v>
      </c>
      <c r="D6" s="28">
        <v>27.947094274371743</v>
      </c>
      <c r="E6" s="28">
        <v>28.07694953671686</v>
      </c>
      <c r="F6" s="29">
        <v>29.857775343767319</v>
      </c>
      <c r="G6" s="9"/>
      <c r="H6" s="9"/>
      <c r="I6" s="9"/>
    </row>
    <row r="7" spans="1:10" x14ac:dyDescent="0.3">
      <c r="B7" s="33" t="s">
        <v>43</v>
      </c>
      <c r="C7" s="34">
        <v>10.50226202040909</v>
      </c>
      <c r="D7" s="34">
        <v>19.749556033247178</v>
      </c>
      <c r="E7" s="34">
        <v>19.131221916062291</v>
      </c>
      <c r="F7" s="35">
        <v>18.798661880756949</v>
      </c>
    </row>
    <row r="8" spans="1:10" x14ac:dyDescent="0.3">
      <c r="B8" s="43" t="s">
        <v>44</v>
      </c>
      <c r="C8" s="44"/>
      <c r="D8" s="44"/>
      <c r="E8" s="44"/>
      <c r="F8" s="45"/>
    </row>
    <row r="9" spans="1:10" x14ac:dyDescent="0.3">
      <c r="B9" s="21" t="s">
        <v>45</v>
      </c>
      <c r="C9" s="39">
        <v>33434.510927982803</v>
      </c>
      <c r="D9" s="39">
        <v>31681.63453768902</v>
      </c>
      <c r="E9" s="39">
        <v>33793.74350686829</v>
      </c>
      <c r="F9" s="40">
        <v>21543.51148562854</v>
      </c>
    </row>
    <row r="10" spans="1:10" x14ac:dyDescent="0.3">
      <c r="B10" s="36" t="s">
        <v>46</v>
      </c>
      <c r="C10" s="41">
        <v>36079.798981385487</v>
      </c>
      <c r="D10" s="41">
        <v>32778.932282336093</v>
      </c>
      <c r="E10" s="41">
        <v>35440.066408411738</v>
      </c>
      <c r="F10" s="42">
        <v>23233.19866097195</v>
      </c>
    </row>
    <row r="11" spans="1:10" x14ac:dyDescent="0.3">
      <c r="B11" s="21" t="s">
        <v>47</v>
      </c>
      <c r="C11" s="15">
        <v>18.636255610405311</v>
      </c>
      <c r="D11" s="15">
        <v>18.853242097029899</v>
      </c>
      <c r="E11" s="15">
        <v>19.85437894028669</v>
      </c>
      <c r="F11" s="20">
        <v>15.88350315222935</v>
      </c>
    </row>
    <row r="12" spans="1:10" x14ac:dyDescent="0.3">
      <c r="B12" s="46" t="s">
        <v>48</v>
      </c>
      <c r="C12" s="47"/>
      <c r="D12" s="47"/>
      <c r="E12" s="47"/>
      <c r="F12" s="48"/>
      <c r="G12" s="9"/>
      <c r="H12" s="9"/>
      <c r="I12" s="9"/>
    </row>
    <row r="13" spans="1:10" x14ac:dyDescent="0.3">
      <c r="B13" s="24" t="s">
        <v>49</v>
      </c>
      <c r="C13" s="25">
        <v>72.81059434932466</v>
      </c>
      <c r="D13" s="25">
        <v>71.528073046081786</v>
      </c>
      <c r="E13" s="25">
        <v>69.654813352262224</v>
      </c>
      <c r="F13" s="26">
        <v>52.771323819369684</v>
      </c>
      <c r="G13" s="9"/>
      <c r="H13" s="9"/>
      <c r="I13" s="9"/>
    </row>
    <row r="14" spans="1:10" x14ac:dyDescent="0.3">
      <c r="B14" s="27" t="s">
        <v>50</v>
      </c>
      <c r="C14" s="28">
        <v>3.8942170297156706</v>
      </c>
      <c r="D14" s="28">
        <v>6.7946648924091617</v>
      </c>
      <c r="E14" s="28">
        <v>6.8752827241664791</v>
      </c>
      <c r="F14" s="29">
        <v>6.6947680305242629</v>
      </c>
      <c r="G14" s="9"/>
      <c r="H14" s="9"/>
      <c r="I14" s="9"/>
    </row>
    <row r="15" spans="1:10" x14ac:dyDescent="0.3">
      <c r="B15" s="33" t="s">
        <v>51</v>
      </c>
      <c r="C15" s="34">
        <v>23.295188620959681</v>
      </c>
      <c r="D15" s="34">
        <v>21.677262061509051</v>
      </c>
      <c r="E15" s="34">
        <v>23.469903923571302</v>
      </c>
      <c r="F15" s="35">
        <v>40.533908150106051</v>
      </c>
    </row>
    <row r="16" spans="1:10" ht="45" customHeight="1" x14ac:dyDescent="0.3">
      <c r="A16" s="14"/>
      <c r="B16" s="74" t="s">
        <v>52</v>
      </c>
      <c r="C16" s="75"/>
      <c r="D16" s="75"/>
      <c r="E16" s="75"/>
      <c r="F16" s="76"/>
    </row>
  </sheetData>
  <mergeCells count="2">
    <mergeCell ref="B16:F16"/>
    <mergeCell ref="B1:F1"/>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33"/>
  <sheetViews>
    <sheetView zoomScaleNormal="100" workbookViewId="0">
      <selection activeCell="A6" sqref="A6"/>
    </sheetView>
  </sheetViews>
  <sheetFormatPr defaultRowHeight="14.4" x14ac:dyDescent="0.3"/>
  <cols>
    <col min="1" max="1" width="19.5546875" bestFit="1" customWidth="1"/>
    <col min="2" max="2" width="15.44140625" bestFit="1" customWidth="1"/>
    <col min="3" max="3" width="19.44140625" bestFit="1" customWidth="1"/>
    <col min="4" max="4" width="21" bestFit="1" customWidth="1"/>
    <col min="5" max="5" width="22.44140625" bestFit="1" customWidth="1"/>
  </cols>
  <sheetData>
    <row r="1" spans="1:28" x14ac:dyDescent="0.3">
      <c r="B1" s="1" t="s">
        <v>53</v>
      </c>
      <c r="C1" s="1" t="s">
        <v>54</v>
      </c>
      <c r="D1" s="1" t="s">
        <v>55</v>
      </c>
      <c r="E1" s="1" t="s">
        <v>56</v>
      </c>
    </row>
    <row r="2" spans="1:28" x14ac:dyDescent="0.3">
      <c r="A2" s="7" t="s">
        <v>57</v>
      </c>
      <c r="B2" s="6">
        <v>14.782600000000002</v>
      </c>
      <c r="C2" s="6">
        <v>17.341200000000001</v>
      </c>
      <c r="D2" s="6">
        <v>16.044599999999999</v>
      </c>
      <c r="E2" s="6">
        <v>15.8249</v>
      </c>
      <c r="F2" s="6">
        <v>0</v>
      </c>
    </row>
    <row r="3" spans="1:28" x14ac:dyDescent="0.3">
      <c r="A3" s="7" t="s">
        <v>58</v>
      </c>
      <c r="B3" s="6">
        <v>5.4916399999999994</v>
      </c>
      <c r="C3" s="6">
        <v>9.6699599999999997</v>
      </c>
      <c r="D3" s="6">
        <v>9.5580099999999995</v>
      </c>
      <c r="E3" s="6">
        <v>10.598599999999999</v>
      </c>
      <c r="F3" s="6">
        <v>0</v>
      </c>
      <c r="M3">
        <v>1</v>
      </c>
      <c r="N3">
        <v>2</v>
      </c>
      <c r="O3">
        <v>3</v>
      </c>
      <c r="P3">
        <v>4</v>
      </c>
      <c r="Q3">
        <v>5</v>
      </c>
      <c r="R3">
        <v>6</v>
      </c>
      <c r="S3">
        <v>7</v>
      </c>
      <c r="T3">
        <v>8</v>
      </c>
      <c r="U3">
        <v>9</v>
      </c>
      <c r="V3">
        <v>10</v>
      </c>
      <c r="W3">
        <v>11</v>
      </c>
      <c r="X3">
        <v>12</v>
      </c>
      <c r="Y3">
        <v>13</v>
      </c>
      <c r="Z3">
        <v>14</v>
      </c>
      <c r="AA3">
        <v>15</v>
      </c>
      <c r="AB3">
        <v>16</v>
      </c>
    </row>
    <row r="4" spans="1:28" x14ac:dyDescent="0.3">
      <c r="A4" s="7" t="s">
        <v>59</v>
      </c>
      <c r="B4" s="6">
        <v>27.528000000000002</v>
      </c>
      <c r="C4" s="6">
        <v>27.125700000000002</v>
      </c>
      <c r="D4" s="6">
        <v>26.574100000000001</v>
      </c>
      <c r="E4" s="6">
        <v>20.6615</v>
      </c>
      <c r="F4" s="6">
        <v>0</v>
      </c>
      <c r="L4">
        <v>1</v>
      </c>
    </row>
    <row r="5" spans="1:28" x14ac:dyDescent="0.3">
      <c r="A5" s="7" t="s">
        <v>60</v>
      </c>
      <c r="B5" s="6">
        <v>6.2915200000000002</v>
      </c>
      <c r="C5" s="6">
        <v>6.2754000000000003</v>
      </c>
      <c r="D5" s="6">
        <v>6.2539300000000004</v>
      </c>
      <c r="E5" s="6">
        <v>6.9962899999999992</v>
      </c>
      <c r="F5" s="6">
        <v>0</v>
      </c>
      <c r="L5">
        <v>2</v>
      </c>
    </row>
    <row r="6" spans="1:28" x14ac:dyDescent="0.3">
      <c r="A6" s="7" t="s">
        <v>61</v>
      </c>
      <c r="B6" s="6">
        <v>7.491200000000001</v>
      </c>
      <c r="C6" s="6">
        <v>8.4119899999999994</v>
      </c>
      <c r="D6" s="6">
        <v>8.2964699999999993</v>
      </c>
      <c r="E6" s="6">
        <v>5.6207099999999999</v>
      </c>
      <c r="F6" s="6">
        <v>0</v>
      </c>
      <c r="L6">
        <v>3</v>
      </c>
    </row>
    <row r="7" spans="1:28" x14ac:dyDescent="0.3">
      <c r="A7" s="7" t="s">
        <v>62</v>
      </c>
      <c r="B7" s="6">
        <v>12.0747</v>
      </c>
      <c r="C7" s="6">
        <v>7.8518400000000002</v>
      </c>
      <c r="D7" s="6">
        <v>8.4654499999999988</v>
      </c>
      <c r="E7" s="6">
        <v>13.415199999999999</v>
      </c>
      <c r="F7" s="6">
        <v>0</v>
      </c>
      <c r="L7">
        <v>4</v>
      </c>
    </row>
    <row r="8" spans="1:28" x14ac:dyDescent="0.3">
      <c r="A8" s="7" t="s">
        <v>63</v>
      </c>
      <c r="B8" s="6">
        <v>26.340299999999999</v>
      </c>
      <c r="C8" s="6">
        <v>23.324000000000002</v>
      </c>
      <c r="D8" s="6">
        <v>24.807499999999997</v>
      </c>
      <c r="E8" s="6">
        <v>26.8828</v>
      </c>
      <c r="F8" s="6">
        <v>0</v>
      </c>
      <c r="L8">
        <v>5</v>
      </c>
    </row>
    <row r="9" spans="1:28" x14ac:dyDescent="0.3">
      <c r="L9">
        <v>6</v>
      </c>
    </row>
    <row r="10" spans="1:28" x14ac:dyDescent="0.3">
      <c r="L10">
        <v>7</v>
      </c>
    </row>
    <row r="11" spans="1:28" x14ac:dyDescent="0.3">
      <c r="L11">
        <v>8</v>
      </c>
    </row>
    <row r="12" spans="1:28" x14ac:dyDescent="0.3">
      <c r="L12">
        <v>9</v>
      </c>
    </row>
    <row r="13" spans="1:28" x14ac:dyDescent="0.3">
      <c r="L13">
        <v>10</v>
      </c>
    </row>
    <row r="14" spans="1:28" x14ac:dyDescent="0.3">
      <c r="L14">
        <v>11</v>
      </c>
    </row>
    <row r="15" spans="1:28" x14ac:dyDescent="0.3">
      <c r="L15">
        <v>12</v>
      </c>
    </row>
    <row r="16" spans="1:28" x14ac:dyDescent="0.3">
      <c r="L16">
        <v>13</v>
      </c>
    </row>
    <row r="17" spans="12:12" x14ac:dyDescent="0.3">
      <c r="L17">
        <v>14</v>
      </c>
    </row>
    <row r="18" spans="12:12" x14ac:dyDescent="0.3">
      <c r="L18">
        <v>15</v>
      </c>
    </row>
    <row r="19" spans="12:12" x14ac:dyDescent="0.3">
      <c r="L19">
        <v>16</v>
      </c>
    </row>
    <row r="20" spans="12:12" x14ac:dyDescent="0.3">
      <c r="L20">
        <v>17</v>
      </c>
    </row>
    <row r="21" spans="12:12" x14ac:dyDescent="0.3">
      <c r="L21">
        <v>18</v>
      </c>
    </row>
    <row r="22" spans="12:12" x14ac:dyDescent="0.3">
      <c r="L22">
        <v>19</v>
      </c>
    </row>
    <row r="23" spans="12:12" x14ac:dyDescent="0.3">
      <c r="L23">
        <v>20</v>
      </c>
    </row>
    <row r="24" spans="12:12" x14ac:dyDescent="0.3">
      <c r="L24">
        <v>21</v>
      </c>
    </row>
    <row r="25" spans="12:12" x14ac:dyDescent="0.3">
      <c r="L25">
        <v>22</v>
      </c>
    </row>
    <row r="26" spans="12:12" x14ac:dyDescent="0.3">
      <c r="L26">
        <v>23</v>
      </c>
    </row>
    <row r="27" spans="12:12" x14ac:dyDescent="0.3">
      <c r="L27">
        <f>L26+1</f>
        <v>24</v>
      </c>
    </row>
    <row r="28" spans="12:12" x14ac:dyDescent="0.3">
      <c r="L28">
        <f t="shared" ref="L28:L33" si="0">L27+1</f>
        <v>25</v>
      </c>
    </row>
    <row r="29" spans="12:12" x14ac:dyDescent="0.3">
      <c r="L29">
        <f t="shared" si="0"/>
        <v>26</v>
      </c>
    </row>
    <row r="30" spans="12:12" x14ac:dyDescent="0.3">
      <c r="L30">
        <f t="shared" si="0"/>
        <v>27</v>
      </c>
    </row>
    <row r="31" spans="12:12" x14ac:dyDescent="0.3">
      <c r="L31">
        <f t="shared" si="0"/>
        <v>28</v>
      </c>
    </row>
    <row r="32" spans="12:12" x14ac:dyDescent="0.3">
      <c r="L32">
        <f t="shared" si="0"/>
        <v>29</v>
      </c>
    </row>
    <row r="33" spans="12:12" x14ac:dyDescent="0.3">
      <c r="L33">
        <f t="shared" si="0"/>
        <v>30</v>
      </c>
    </row>
  </sheetData>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0"/>
  <sheetViews>
    <sheetView topLeftCell="F1" zoomScale="75" zoomScaleNormal="75" workbookViewId="0">
      <selection activeCell="K1" sqref="K1"/>
    </sheetView>
  </sheetViews>
  <sheetFormatPr defaultRowHeight="14.4" x14ac:dyDescent="0.3"/>
  <cols>
    <col min="1" max="1" width="12.5546875" customWidth="1"/>
    <col min="2" max="2" width="15.33203125" bestFit="1" customWidth="1"/>
    <col min="3" max="3" width="19" bestFit="1" customWidth="1"/>
    <col min="4" max="4" width="20.5546875" bestFit="1" customWidth="1"/>
    <col min="5" max="5" width="22.33203125" bestFit="1" customWidth="1"/>
    <col min="7" max="7" width="11.5546875" customWidth="1"/>
    <col min="8" max="11" width="16.6640625" customWidth="1"/>
  </cols>
  <sheetData>
    <row r="1" spans="1:11" ht="27.6" x14ac:dyDescent="0.3">
      <c r="A1" s="16" t="s">
        <v>64</v>
      </c>
      <c r="B1" s="17" t="s">
        <v>17</v>
      </c>
      <c r="C1" s="17" t="s">
        <v>65</v>
      </c>
      <c r="D1" s="17" t="s">
        <v>66</v>
      </c>
      <c r="E1" s="18" t="s">
        <v>67</v>
      </c>
      <c r="G1" s="66" t="s">
        <v>64</v>
      </c>
      <c r="H1" s="69" t="s">
        <v>53</v>
      </c>
      <c r="I1" s="67" t="s">
        <v>68</v>
      </c>
      <c r="J1" s="67" t="s">
        <v>69</v>
      </c>
      <c r="K1" s="68" t="s">
        <v>70</v>
      </c>
    </row>
    <row r="2" spans="1:11" x14ac:dyDescent="0.3">
      <c r="A2" s="49" t="s">
        <v>71</v>
      </c>
      <c r="B2" s="50">
        <v>0.4194512977358596</v>
      </c>
      <c r="C2" s="50">
        <v>0.53461811256505121</v>
      </c>
      <c r="D2" s="50">
        <v>0.58684006133869715</v>
      </c>
      <c r="E2" s="51">
        <v>0.22704818442452601</v>
      </c>
      <c r="G2" s="61" t="s">
        <v>71</v>
      </c>
      <c r="H2" s="62">
        <f>B2*100</f>
        <v>41.945129773585961</v>
      </c>
      <c r="I2" s="62">
        <f t="shared" ref="I2:K5" si="0">C2*100</f>
        <v>53.461811256505122</v>
      </c>
      <c r="J2" s="62">
        <f t="shared" si="0"/>
        <v>58.684006133869715</v>
      </c>
      <c r="K2" s="63">
        <f t="shared" si="0"/>
        <v>22.704818442452602</v>
      </c>
    </row>
    <row r="3" spans="1:11" x14ac:dyDescent="0.3">
      <c r="A3" s="22" t="s">
        <v>72</v>
      </c>
      <c r="B3" s="52">
        <v>0.38953258924260142</v>
      </c>
      <c r="C3" s="52">
        <v>0.1983914873018795</v>
      </c>
      <c r="D3" s="52">
        <v>0.1825207473306571</v>
      </c>
      <c r="E3" s="53">
        <v>0.40459036311509478</v>
      </c>
      <c r="G3" s="60" t="s">
        <v>72</v>
      </c>
      <c r="H3" s="56">
        <f t="shared" ref="H3:H5" si="1">B3*100</f>
        <v>38.95325892426014</v>
      </c>
      <c r="I3" s="56">
        <f t="shared" si="0"/>
        <v>19.839148730187951</v>
      </c>
      <c r="J3" s="56">
        <f t="shared" si="0"/>
        <v>18.252074733065708</v>
      </c>
      <c r="K3" s="57">
        <f t="shared" si="0"/>
        <v>40.459036311509479</v>
      </c>
    </row>
    <row r="4" spans="1:11" x14ac:dyDescent="0.3">
      <c r="A4" s="19" t="s">
        <v>73</v>
      </c>
      <c r="B4" s="54">
        <v>0.11951141273451769</v>
      </c>
      <c r="C4" s="54">
        <v>0.1401358166708562</v>
      </c>
      <c r="D4" s="54">
        <v>0.11191182704535819</v>
      </c>
      <c r="E4" s="55">
        <v>0.101326110820979</v>
      </c>
      <c r="G4" s="64" t="s">
        <v>73</v>
      </c>
      <c r="H4" s="62">
        <f t="shared" si="1"/>
        <v>11.951141273451769</v>
      </c>
      <c r="I4" s="62">
        <f t="shared" si="0"/>
        <v>14.013581667085621</v>
      </c>
      <c r="J4" s="62">
        <f t="shared" si="0"/>
        <v>11.191182704535819</v>
      </c>
      <c r="K4" s="63">
        <f t="shared" si="0"/>
        <v>10.132611082097901</v>
      </c>
    </row>
    <row r="5" spans="1:11" x14ac:dyDescent="0.3">
      <c r="A5" s="22" t="s">
        <v>74</v>
      </c>
      <c r="B5" s="52">
        <v>7.1504700287021342E-2</v>
      </c>
      <c r="C5" s="52">
        <v>0.12685458346221309</v>
      </c>
      <c r="D5" s="52">
        <v>0.1187273642852875</v>
      </c>
      <c r="E5" s="53">
        <v>0.26703534163940018</v>
      </c>
      <c r="G5" s="60" t="s">
        <v>74</v>
      </c>
      <c r="H5" s="58">
        <f t="shared" si="1"/>
        <v>7.1504700287021343</v>
      </c>
      <c r="I5" s="58">
        <f t="shared" si="0"/>
        <v>12.68545834622131</v>
      </c>
      <c r="J5" s="58">
        <f t="shared" si="0"/>
        <v>11.87273642852875</v>
      </c>
      <c r="K5" s="59">
        <f t="shared" si="0"/>
        <v>26.703534163940017</v>
      </c>
    </row>
    <row r="6" spans="1:11" ht="40.5" customHeight="1" x14ac:dyDescent="0.3">
      <c r="G6" s="78" t="s">
        <v>75</v>
      </c>
      <c r="H6" s="79"/>
      <c r="I6" s="79"/>
      <c r="J6" s="79"/>
      <c r="K6" s="80"/>
    </row>
    <row r="10" spans="1:11" x14ac:dyDescent="0.3">
      <c r="H10" s="65"/>
      <c r="I10" s="65"/>
      <c r="J10" s="65"/>
    </row>
  </sheetData>
  <mergeCells count="1">
    <mergeCell ref="G6:K6"/>
  </mergeCell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20"/>
  <sheetViews>
    <sheetView zoomScale="85" zoomScaleNormal="85" workbookViewId="0">
      <selection activeCell="T23" sqref="T23"/>
    </sheetView>
  </sheetViews>
  <sheetFormatPr defaultRowHeight="14.4" x14ac:dyDescent="0.3"/>
  <cols>
    <col min="1" max="1" width="5.44140625" bestFit="1" customWidth="1"/>
    <col min="2" max="2" width="11.88671875" bestFit="1" customWidth="1"/>
    <col min="3" max="3" width="12.33203125" bestFit="1" customWidth="1"/>
  </cols>
  <sheetData>
    <row r="1" spans="1:3" x14ac:dyDescent="0.3">
      <c r="A1" s="1" t="s">
        <v>16</v>
      </c>
      <c r="B1" s="1" t="s">
        <v>76</v>
      </c>
      <c r="C1" s="1" t="s">
        <v>77</v>
      </c>
    </row>
    <row r="2" spans="1:3" x14ac:dyDescent="0.3">
      <c r="A2" t="s">
        <v>19</v>
      </c>
      <c r="B2" s="3">
        <v>-7.2697659922248178E-2</v>
      </c>
      <c r="C2" s="3">
        <v>7.1460669195507295E-2</v>
      </c>
    </row>
    <row r="3" spans="1:3" x14ac:dyDescent="0.3">
      <c r="A3" t="s">
        <v>20</v>
      </c>
      <c r="B3" s="3">
        <v>-7.2952175497526653E-2</v>
      </c>
      <c r="C3" s="3">
        <v>7.0104385209185438E-2</v>
      </c>
    </row>
    <row r="4" spans="1:3" x14ac:dyDescent="0.3">
      <c r="A4" t="s">
        <v>21</v>
      </c>
      <c r="B4" s="3">
        <v>-5.8748643153531017E-2</v>
      </c>
      <c r="C4" s="3">
        <v>5.5683287858089431E-2</v>
      </c>
    </row>
    <row r="5" spans="1:3" x14ac:dyDescent="0.3">
      <c r="A5" t="s">
        <v>22</v>
      </c>
      <c r="B5" s="3">
        <v>-5.1796117880280948E-2</v>
      </c>
      <c r="C5" s="3">
        <v>4.9669761000436283E-2</v>
      </c>
    </row>
    <row r="6" spans="1:3" x14ac:dyDescent="0.3">
      <c r="A6" t="s">
        <v>23</v>
      </c>
      <c r="B6" s="3">
        <v>-0.1113427479670507</v>
      </c>
      <c r="C6" s="3">
        <v>0.1288334853718005</v>
      </c>
    </row>
    <row r="7" spans="1:3" x14ac:dyDescent="0.3">
      <c r="A7" t="s">
        <v>24</v>
      </c>
      <c r="B7" s="3">
        <v>-0.1451674282593382</v>
      </c>
      <c r="C7" s="3">
        <v>0.14626073281859689</v>
      </c>
    </row>
    <row r="8" spans="1:3" x14ac:dyDescent="0.3">
      <c r="A8" t="s">
        <v>25</v>
      </c>
      <c r="B8" s="3">
        <v>-0.1115313142090037</v>
      </c>
      <c r="C8" s="3">
        <v>0.1055407287951316</v>
      </c>
    </row>
    <row r="9" spans="1:3" x14ac:dyDescent="0.3">
      <c r="A9" t="s">
        <v>26</v>
      </c>
      <c r="B9" s="3">
        <v>-8.2741499130934329E-2</v>
      </c>
      <c r="C9" s="3">
        <v>8.1295261429156135E-2</v>
      </c>
    </row>
    <row r="10" spans="1:3" x14ac:dyDescent="0.3">
      <c r="A10" t="s">
        <v>27</v>
      </c>
      <c r="B10" s="3">
        <v>-6.1168250916207222E-2</v>
      </c>
      <c r="C10" s="3">
        <v>5.6579571999789018E-2</v>
      </c>
    </row>
    <row r="11" spans="1:3" x14ac:dyDescent="0.3">
      <c r="A11" t="s">
        <v>28</v>
      </c>
      <c r="B11" s="3">
        <v>-5.2819798087567038E-2</v>
      </c>
      <c r="C11" s="3">
        <v>4.8930899027785218E-2</v>
      </c>
    </row>
    <row r="12" spans="1:3" x14ac:dyDescent="0.3">
      <c r="A12" t="s">
        <v>29</v>
      </c>
      <c r="B12" s="3">
        <v>-4.1539042493842278E-2</v>
      </c>
      <c r="C12" s="3">
        <v>4.2005141367152249E-2</v>
      </c>
    </row>
    <row r="13" spans="1:3" x14ac:dyDescent="0.3">
      <c r="A13" t="s">
        <v>30</v>
      </c>
      <c r="B13" s="3">
        <v>-3.7333917595575243E-2</v>
      </c>
      <c r="C13" s="3">
        <v>4.1831772536823492E-2</v>
      </c>
    </row>
    <row r="14" spans="1:3" x14ac:dyDescent="0.3">
      <c r="A14" t="s">
        <v>31</v>
      </c>
      <c r="B14" s="3">
        <v>-3.3234067373838917E-2</v>
      </c>
      <c r="C14" s="3">
        <v>3.6804894234791281E-2</v>
      </c>
    </row>
    <row r="15" spans="1:3" x14ac:dyDescent="0.3">
      <c r="A15" t="s">
        <v>32</v>
      </c>
      <c r="B15" s="3">
        <v>-2.5204613913062172E-2</v>
      </c>
      <c r="C15" s="3">
        <v>2.5952986789213352E-2</v>
      </c>
    </row>
    <row r="16" spans="1:3" x14ac:dyDescent="0.3">
      <c r="A16" t="s">
        <v>33</v>
      </c>
      <c r="B16" s="3">
        <v>-1.7089182062172151E-2</v>
      </c>
      <c r="C16" s="3">
        <v>1.5867745751339209E-2</v>
      </c>
    </row>
    <row r="17" spans="1:3" x14ac:dyDescent="0.3">
      <c r="A17" t="s">
        <v>34</v>
      </c>
      <c r="B17" s="3">
        <v>-1.017842470002824E-2</v>
      </c>
      <c r="C17" s="3">
        <v>1.028436985950174E-2</v>
      </c>
    </row>
    <row r="18" spans="1:3" x14ac:dyDescent="0.3">
      <c r="A18" t="s">
        <v>35</v>
      </c>
      <c r="B18" s="3">
        <v>-6.6105657671177596E-3</v>
      </c>
      <c r="C18" s="3">
        <v>6.1979356842528357E-3</v>
      </c>
    </row>
    <row r="19" spans="1:3" x14ac:dyDescent="0.3">
      <c r="A19" t="s">
        <v>36</v>
      </c>
      <c r="B19" s="3">
        <v>-4.847031742635414E-3</v>
      </c>
      <c r="C19" s="3">
        <v>4.7083539651782162E-3</v>
      </c>
    </row>
    <row r="20" spans="1:3" x14ac:dyDescent="0.3">
      <c r="A20" t="s">
        <v>37</v>
      </c>
      <c r="B20" s="3">
        <v>-2.9975193280397999E-3</v>
      </c>
      <c r="C20" s="3">
        <v>1.988017106269778E-3</v>
      </c>
    </row>
  </sheetData>
  <pageMargins left="0.7" right="0.7" top="0.75" bottom="0.75" header="0.3" footer="0.3"/>
  <pageSetup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35"/>
  <sheetViews>
    <sheetView zoomScale="85" zoomScaleNormal="85" workbookViewId="0">
      <selection activeCell="B8" sqref="B8"/>
    </sheetView>
  </sheetViews>
  <sheetFormatPr defaultRowHeight="14.4" x14ac:dyDescent="0.3"/>
  <cols>
    <col min="2" max="2" width="19.44140625" bestFit="1" customWidth="1"/>
    <col min="3" max="3" width="21" bestFit="1" customWidth="1"/>
    <col min="4" max="4" width="22.5546875" bestFit="1" customWidth="1"/>
  </cols>
  <sheetData>
    <row r="1" spans="1:4" x14ac:dyDescent="0.3">
      <c r="A1" t="s">
        <v>78</v>
      </c>
    </row>
    <row r="2" spans="1:4" x14ac:dyDescent="0.3">
      <c r="A2" s="2" t="s">
        <v>79</v>
      </c>
      <c r="B2" s="2" t="s">
        <v>65</v>
      </c>
      <c r="C2" s="2" t="s">
        <v>66</v>
      </c>
      <c r="D2" s="2" t="s">
        <v>67</v>
      </c>
    </row>
    <row r="3" spans="1:4" x14ac:dyDescent="0.3">
      <c r="A3" t="s">
        <v>80</v>
      </c>
      <c r="B3">
        <v>499005</v>
      </c>
      <c r="C3">
        <v>398278</v>
      </c>
      <c r="D3">
        <v>193546</v>
      </c>
    </row>
    <row r="4" spans="1:4" x14ac:dyDescent="0.3">
      <c r="A4" t="s">
        <v>81</v>
      </c>
      <c r="B4">
        <v>485727</v>
      </c>
      <c r="C4">
        <v>403317</v>
      </c>
      <c r="D4">
        <v>211745</v>
      </c>
    </row>
    <row r="5" spans="1:4" x14ac:dyDescent="0.3">
      <c r="A5" t="s">
        <v>82</v>
      </c>
      <c r="B5">
        <v>491385</v>
      </c>
      <c r="C5">
        <v>426310</v>
      </c>
      <c r="D5">
        <v>194304</v>
      </c>
    </row>
    <row r="6" spans="1:4" x14ac:dyDescent="0.3">
      <c r="A6" t="s">
        <v>83</v>
      </c>
      <c r="B6">
        <v>526395</v>
      </c>
      <c r="C6">
        <v>408785</v>
      </c>
      <c r="D6">
        <v>165779</v>
      </c>
    </row>
    <row r="7" spans="1:4" x14ac:dyDescent="0.3">
      <c r="A7" t="s">
        <v>84</v>
      </c>
      <c r="B7">
        <v>517683</v>
      </c>
      <c r="C7">
        <v>414855</v>
      </c>
      <c r="D7">
        <v>185077</v>
      </c>
    </row>
    <row r="8" spans="1:4" x14ac:dyDescent="0.3">
      <c r="A8" t="s">
        <v>85</v>
      </c>
      <c r="B8">
        <v>486193</v>
      </c>
      <c r="C8">
        <v>394108</v>
      </c>
      <c r="D8">
        <v>137213</v>
      </c>
    </row>
    <row r="10" spans="1:4" x14ac:dyDescent="0.3">
      <c r="A10" t="s">
        <v>86</v>
      </c>
    </row>
    <row r="11" spans="1:4" x14ac:dyDescent="0.3">
      <c r="A11" s="2" t="s">
        <v>79</v>
      </c>
      <c r="B11" s="2" t="s">
        <v>65</v>
      </c>
      <c r="C11" s="2" t="s">
        <v>66</v>
      </c>
      <c r="D11" s="2" t="s">
        <v>67</v>
      </c>
    </row>
    <row r="12" spans="1:4" x14ac:dyDescent="0.3">
      <c r="A12" t="s">
        <v>80</v>
      </c>
      <c r="B12">
        <v>352803</v>
      </c>
      <c r="C12">
        <v>282945</v>
      </c>
      <c r="D12">
        <v>134568</v>
      </c>
    </row>
    <row r="13" spans="1:4" x14ac:dyDescent="0.3">
      <c r="A13" t="s">
        <v>81</v>
      </c>
      <c r="B13">
        <v>349161</v>
      </c>
      <c r="C13">
        <v>287338</v>
      </c>
      <c r="D13">
        <v>146896</v>
      </c>
    </row>
    <row r="14" spans="1:4" x14ac:dyDescent="0.3">
      <c r="A14" t="s">
        <v>82</v>
      </c>
      <c r="B14">
        <v>351924</v>
      </c>
      <c r="C14">
        <v>300086</v>
      </c>
      <c r="D14">
        <v>137166</v>
      </c>
    </row>
    <row r="15" spans="1:4" x14ac:dyDescent="0.3">
      <c r="A15" t="s">
        <v>83</v>
      </c>
      <c r="B15">
        <v>368526</v>
      </c>
      <c r="C15">
        <v>295975</v>
      </c>
      <c r="D15">
        <v>113635</v>
      </c>
    </row>
    <row r="16" spans="1:4" x14ac:dyDescent="0.3">
      <c r="A16" t="s">
        <v>84</v>
      </c>
      <c r="B16">
        <v>366856</v>
      </c>
      <c r="C16">
        <v>302525</v>
      </c>
      <c r="D16">
        <v>125365</v>
      </c>
    </row>
    <row r="17" spans="1:4" x14ac:dyDescent="0.3">
      <c r="A17" t="s">
        <v>85</v>
      </c>
      <c r="B17">
        <v>350968</v>
      </c>
      <c r="C17">
        <v>288586</v>
      </c>
      <c r="D17">
        <v>92986</v>
      </c>
    </row>
    <row r="19" spans="1:4" x14ac:dyDescent="0.3">
      <c r="A19" t="s">
        <v>87</v>
      </c>
      <c r="B19" s="4"/>
      <c r="C19" s="4"/>
      <c r="D19" s="4"/>
    </row>
    <row r="20" spans="1:4" x14ac:dyDescent="0.3">
      <c r="A20" s="2" t="s">
        <v>79</v>
      </c>
      <c r="B20" s="2" t="s">
        <v>65</v>
      </c>
      <c r="C20" s="2" t="s">
        <v>66</v>
      </c>
      <c r="D20" s="2" t="s">
        <v>67</v>
      </c>
    </row>
    <row r="21" spans="1:4" x14ac:dyDescent="0.3">
      <c r="A21" t="s">
        <v>80</v>
      </c>
      <c r="B21">
        <v>19.124137000000001</v>
      </c>
      <c r="C21">
        <v>15.263821</v>
      </c>
      <c r="D21">
        <v>7.4175610000000001</v>
      </c>
    </row>
    <row r="22" spans="1:4" x14ac:dyDescent="0.3">
      <c r="A22" t="s">
        <v>81</v>
      </c>
      <c r="B22">
        <v>18.306526999999999</v>
      </c>
      <c r="C22">
        <v>15.200583</v>
      </c>
      <c r="D22">
        <v>7.9804409999999999</v>
      </c>
    </row>
    <row r="23" spans="1:4" x14ac:dyDescent="0.3">
      <c r="A23" t="s">
        <v>82</v>
      </c>
      <c r="B23">
        <v>18.233577</v>
      </c>
      <c r="C23">
        <v>15.818872000000001</v>
      </c>
      <c r="D23">
        <v>7.2099409999999997</v>
      </c>
    </row>
    <row r="24" spans="1:4" x14ac:dyDescent="0.3">
      <c r="A24" t="s">
        <v>83</v>
      </c>
      <c r="B24">
        <v>19.226315</v>
      </c>
      <c r="C24">
        <v>14.930669</v>
      </c>
      <c r="D24">
        <v>6.0549949999999999</v>
      </c>
    </row>
    <row r="25" spans="1:4" x14ac:dyDescent="0.3">
      <c r="A25" t="s">
        <v>84</v>
      </c>
      <c r="B25">
        <v>18.671199000000001</v>
      </c>
      <c r="C25">
        <v>14.962516000000001</v>
      </c>
      <c r="D25">
        <v>6.6751459999999998</v>
      </c>
    </row>
    <row r="26" spans="1:4" x14ac:dyDescent="0.3">
      <c r="A26" t="s">
        <v>85</v>
      </c>
      <c r="B26">
        <v>17.302129999999998</v>
      </c>
      <c r="C26">
        <v>14.025105</v>
      </c>
      <c r="D26">
        <v>4.8829929999999999</v>
      </c>
    </row>
    <row r="28" spans="1:4" x14ac:dyDescent="0.3">
      <c r="A28" t="s">
        <v>88</v>
      </c>
    </row>
    <row r="29" spans="1:4" x14ac:dyDescent="0.3">
      <c r="A29" s="2" t="s">
        <v>79</v>
      </c>
      <c r="B29" s="2" t="s">
        <v>65</v>
      </c>
      <c r="C29" s="2" t="s">
        <v>66</v>
      </c>
      <c r="D29" s="2" t="s">
        <v>67</v>
      </c>
    </row>
    <row r="30" spans="1:4" x14ac:dyDescent="0.3">
      <c r="A30" t="s">
        <v>80</v>
      </c>
      <c r="B30">
        <v>21.252365999999999</v>
      </c>
      <c r="C30">
        <v>17.044215999999999</v>
      </c>
      <c r="D30">
        <v>8.1061910000000008</v>
      </c>
    </row>
    <row r="31" spans="1:4" x14ac:dyDescent="0.3">
      <c r="A31" t="s">
        <v>81</v>
      </c>
      <c r="B31">
        <v>20.729295</v>
      </c>
      <c r="C31">
        <v>17.058933</v>
      </c>
      <c r="D31">
        <v>8.72105</v>
      </c>
    </row>
    <row r="32" spans="1:4" x14ac:dyDescent="0.3">
      <c r="A32" t="s">
        <v>82</v>
      </c>
      <c r="B32">
        <v>20.617259000000001</v>
      </c>
      <c r="C32">
        <v>17.580361</v>
      </c>
      <c r="D32">
        <v>8.0357889999999994</v>
      </c>
    </row>
    <row r="33" spans="1:4" x14ac:dyDescent="0.3">
      <c r="A33" t="s">
        <v>83</v>
      </c>
      <c r="B33">
        <v>21.267893999999998</v>
      </c>
      <c r="C33">
        <v>17.080925000000001</v>
      </c>
      <c r="D33">
        <v>6.5579549999999998</v>
      </c>
    </row>
    <row r="34" spans="1:4" x14ac:dyDescent="0.3">
      <c r="A34" t="s">
        <v>84</v>
      </c>
      <c r="B34">
        <v>20.940536999999999</v>
      </c>
      <c r="C34">
        <v>17.268453999999998</v>
      </c>
      <c r="D34">
        <v>7.1559699999999999</v>
      </c>
    </row>
    <row r="35" spans="1:4" x14ac:dyDescent="0.3">
      <c r="A35" t="s">
        <v>85</v>
      </c>
      <c r="B35">
        <v>19.804735000000001</v>
      </c>
      <c r="C35">
        <v>16.284587999999999</v>
      </c>
      <c r="D35">
        <v>5.2470970000000001</v>
      </c>
    </row>
  </sheetData>
  <pageMargins left="0.7" right="0.7" top="0.75" bottom="0.75" header="0.3" footer="0.3"/>
  <pageSetup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56"/>
  <sheetViews>
    <sheetView topLeftCell="A19" zoomScale="70" zoomScaleNormal="70" workbookViewId="0">
      <selection activeCell="C17" sqref="C17"/>
    </sheetView>
  </sheetViews>
  <sheetFormatPr defaultRowHeight="14.4" x14ac:dyDescent="0.3"/>
  <cols>
    <col min="2" max="2" width="28.109375" bestFit="1" customWidth="1"/>
    <col min="3" max="3" width="33.44140625" bestFit="1" customWidth="1"/>
    <col min="4" max="4" width="31.44140625" bestFit="1" customWidth="1"/>
  </cols>
  <sheetData>
    <row r="1" spans="1:4" x14ac:dyDescent="0.3">
      <c r="A1" s="2"/>
      <c r="B1" s="2" t="s">
        <v>89</v>
      </c>
      <c r="C1" s="2" t="s">
        <v>90</v>
      </c>
      <c r="D1" s="2" t="s">
        <v>91</v>
      </c>
    </row>
    <row r="2" spans="1:4" x14ac:dyDescent="0.3">
      <c r="A2" s="5">
        <v>2015</v>
      </c>
      <c r="B2">
        <v>100727</v>
      </c>
      <c r="C2">
        <v>172183</v>
      </c>
      <c r="D2">
        <v>117265</v>
      </c>
    </row>
    <row r="3" spans="1:4" x14ac:dyDescent="0.3">
      <c r="A3" s="5">
        <v>2016</v>
      </c>
      <c r="B3">
        <v>82410</v>
      </c>
      <c r="C3">
        <v>120979</v>
      </c>
      <c r="D3">
        <v>110382</v>
      </c>
    </row>
    <row r="4" spans="1:4" x14ac:dyDescent="0.3">
      <c r="A4" s="5">
        <v>2017</v>
      </c>
      <c r="B4">
        <v>65075</v>
      </c>
      <c r="C4">
        <v>84806</v>
      </c>
      <c r="D4">
        <v>96215</v>
      </c>
    </row>
    <row r="5" spans="1:4" x14ac:dyDescent="0.3">
      <c r="A5" s="5">
        <v>2018</v>
      </c>
      <c r="B5">
        <v>117610</v>
      </c>
      <c r="C5">
        <v>84638</v>
      </c>
      <c r="D5">
        <v>69138</v>
      </c>
    </row>
    <row r="6" spans="1:4" x14ac:dyDescent="0.3">
      <c r="A6" s="5">
        <v>2019</v>
      </c>
      <c r="B6">
        <v>102828</v>
      </c>
      <c r="C6">
        <v>121411</v>
      </c>
      <c r="D6">
        <v>66791</v>
      </c>
    </row>
    <row r="7" spans="1:4" x14ac:dyDescent="0.3">
      <c r="A7" s="5">
        <v>2020</v>
      </c>
      <c r="B7">
        <v>92085</v>
      </c>
      <c r="C7">
        <v>162299</v>
      </c>
      <c r="D7">
        <v>54650</v>
      </c>
    </row>
    <row r="9" spans="1:4" x14ac:dyDescent="0.3">
      <c r="A9" s="2"/>
      <c r="B9" s="2"/>
      <c r="C9" s="2"/>
    </row>
    <row r="10" spans="1:4" x14ac:dyDescent="0.3">
      <c r="A10" t="s">
        <v>92</v>
      </c>
    </row>
    <row r="11" spans="1:4" x14ac:dyDescent="0.3">
      <c r="A11" s="2"/>
      <c r="B11" s="2" t="s">
        <v>89</v>
      </c>
      <c r="C11" s="2" t="s">
        <v>90</v>
      </c>
      <c r="D11" s="2" t="s">
        <v>91</v>
      </c>
    </row>
    <row r="12" spans="1:4" x14ac:dyDescent="0.3">
      <c r="A12" s="5">
        <v>2015</v>
      </c>
      <c r="B12">
        <v>3.8603160000000001</v>
      </c>
      <c r="C12">
        <f t="shared" ref="C12:C17" si="0">C2*1000 / C23</f>
        <v>6.3265796796101412</v>
      </c>
      <c r="D12">
        <f t="shared" ref="D12:D17" si="1">D2*1000/C23</f>
        <v>4.3087085608305307</v>
      </c>
    </row>
    <row r="13" spans="1:4" x14ac:dyDescent="0.3">
      <c r="A13" s="5">
        <v>2016</v>
      </c>
      <c r="B13">
        <v>3.105944</v>
      </c>
      <c r="C13">
        <f t="shared" si="0"/>
        <v>4.368845482953625</v>
      </c>
      <c r="D13">
        <f t="shared" si="1"/>
        <v>3.98616207853749</v>
      </c>
    </row>
    <row r="14" spans="1:4" x14ac:dyDescent="0.3">
      <c r="A14" s="5">
        <v>2017</v>
      </c>
      <c r="B14">
        <v>2.4147050000000001</v>
      </c>
      <c r="C14">
        <f t="shared" si="0"/>
        <v>3.0177339104957901</v>
      </c>
      <c r="D14">
        <f t="shared" si="1"/>
        <v>3.4237113906840606</v>
      </c>
    </row>
    <row r="15" spans="1:4" x14ac:dyDescent="0.3">
      <c r="A15" s="5">
        <v>2018</v>
      </c>
      <c r="B15">
        <v>4.2956469999999998</v>
      </c>
      <c r="C15">
        <f t="shared" si="0"/>
        <v>2.9741588543370581</v>
      </c>
      <c r="D15">
        <f t="shared" si="1"/>
        <v>2.4294926022726848</v>
      </c>
    </row>
    <row r="16" spans="1:4" x14ac:dyDescent="0.3">
      <c r="A16" s="5">
        <v>2019</v>
      </c>
      <c r="B16">
        <v>3.7086830000000002</v>
      </c>
      <c r="C16">
        <f t="shared" si="0"/>
        <v>4.214828610705549</v>
      </c>
      <c r="D16">
        <f t="shared" si="1"/>
        <v>2.3186747307709705</v>
      </c>
    </row>
    <row r="17" spans="1:4" x14ac:dyDescent="0.3">
      <c r="A17" s="5">
        <v>2020</v>
      </c>
      <c r="B17">
        <v>3.2770250000000001</v>
      </c>
      <c r="C17">
        <f t="shared" si="0"/>
        <v>5.56318103005965</v>
      </c>
      <c r="D17">
        <f t="shared" si="1"/>
        <v>1.8732576497252593</v>
      </c>
    </row>
    <row r="21" spans="1:4" x14ac:dyDescent="0.3">
      <c r="B21" s="2" t="s">
        <v>93</v>
      </c>
      <c r="C21" s="2" t="s">
        <v>94</v>
      </c>
    </row>
    <row r="22" spans="1:4" x14ac:dyDescent="0.3">
      <c r="A22" s="5" t="s">
        <v>95</v>
      </c>
      <c r="B22">
        <v>26963092</v>
      </c>
    </row>
    <row r="23" spans="1:4" x14ac:dyDescent="0.3">
      <c r="A23" s="5">
        <v>2015</v>
      </c>
      <c r="B23">
        <v>27468531</v>
      </c>
      <c r="C23">
        <f>(B23+B22) / 2</f>
        <v>27215811.5</v>
      </c>
    </row>
    <row r="24" spans="1:4" x14ac:dyDescent="0.3">
      <c r="A24" s="5">
        <v>2016</v>
      </c>
      <c r="B24">
        <v>27914064</v>
      </c>
      <c r="C24">
        <f t="shared" ref="C24:C28" si="2">(B24+B23) / 2</f>
        <v>27691297.5</v>
      </c>
    </row>
    <row r="25" spans="1:4" x14ac:dyDescent="0.3">
      <c r="A25" s="5">
        <v>2017</v>
      </c>
      <c r="B25">
        <v>28291024</v>
      </c>
      <c r="C25">
        <f t="shared" si="2"/>
        <v>28102544</v>
      </c>
    </row>
    <row r="26" spans="1:4" x14ac:dyDescent="0.3">
      <c r="A26" s="5">
        <v>2018</v>
      </c>
      <c r="B26">
        <v>28624564</v>
      </c>
      <c r="C26">
        <f t="shared" si="2"/>
        <v>28457794</v>
      </c>
    </row>
    <row r="27" spans="1:4" x14ac:dyDescent="0.3">
      <c r="A27" s="5">
        <v>2019</v>
      </c>
      <c r="B27">
        <v>28986794</v>
      </c>
      <c r="C27">
        <f t="shared" si="2"/>
        <v>28805679</v>
      </c>
    </row>
    <row r="28" spans="1:4" x14ac:dyDescent="0.3">
      <c r="A28" s="5">
        <v>2020</v>
      </c>
      <c r="B28">
        <v>29360759</v>
      </c>
      <c r="C28">
        <f t="shared" si="2"/>
        <v>29173776.5</v>
      </c>
    </row>
    <row r="30" spans="1:4" x14ac:dyDescent="0.3">
      <c r="A30" s="2"/>
      <c r="B30" s="2" t="s">
        <v>89</v>
      </c>
      <c r="C30" s="2" t="s">
        <v>90</v>
      </c>
      <c r="D30" s="2" t="s">
        <v>91</v>
      </c>
    </row>
    <row r="31" spans="1:4" x14ac:dyDescent="0.3">
      <c r="A31" s="5">
        <v>2015</v>
      </c>
      <c r="B31">
        <v>100727</v>
      </c>
      <c r="C31">
        <v>172183</v>
      </c>
      <c r="D31">
        <v>117265</v>
      </c>
    </row>
    <row r="32" spans="1:4" x14ac:dyDescent="0.3">
      <c r="A32" s="5">
        <v>2016</v>
      </c>
      <c r="B32">
        <v>82410</v>
      </c>
      <c r="C32">
        <v>120979</v>
      </c>
      <c r="D32">
        <v>110382</v>
      </c>
    </row>
    <row r="33" spans="1:4" x14ac:dyDescent="0.3">
      <c r="A33" s="5">
        <v>2017</v>
      </c>
      <c r="B33">
        <v>65075</v>
      </c>
      <c r="C33">
        <v>84806</v>
      </c>
      <c r="D33">
        <v>96215</v>
      </c>
    </row>
    <row r="34" spans="1:4" x14ac:dyDescent="0.3">
      <c r="A34" s="5">
        <v>2018</v>
      </c>
      <c r="B34">
        <v>117610</v>
      </c>
      <c r="C34">
        <v>84638</v>
      </c>
      <c r="D34">
        <v>69138</v>
      </c>
    </row>
    <row r="35" spans="1:4" x14ac:dyDescent="0.3">
      <c r="A35" s="5">
        <v>2019</v>
      </c>
      <c r="B35">
        <v>102828</v>
      </c>
      <c r="C35">
        <v>121411</v>
      </c>
      <c r="D35">
        <v>66791</v>
      </c>
    </row>
    <row r="36" spans="1:4" x14ac:dyDescent="0.3">
      <c r="A36" s="5">
        <v>2020</v>
      </c>
      <c r="B36">
        <v>92085</v>
      </c>
      <c r="C36">
        <v>162299</v>
      </c>
      <c r="D36">
        <v>54650</v>
      </c>
    </row>
    <row r="38" spans="1:4" x14ac:dyDescent="0.3">
      <c r="A38" s="2"/>
      <c r="B38" s="2"/>
      <c r="C38" s="2"/>
    </row>
    <row r="41" spans="1:4" x14ac:dyDescent="0.3">
      <c r="A41" s="2"/>
      <c r="B41" s="2" t="s">
        <v>7</v>
      </c>
      <c r="C41" s="2" t="s">
        <v>8</v>
      </c>
    </row>
    <row r="42" spans="1:4" x14ac:dyDescent="0.3">
      <c r="A42" s="5">
        <v>2015</v>
      </c>
      <c r="B42">
        <v>172183</v>
      </c>
      <c r="C42">
        <v>117265</v>
      </c>
    </row>
    <row r="43" spans="1:4" x14ac:dyDescent="0.3">
      <c r="A43" s="5">
        <v>2016</v>
      </c>
      <c r="B43">
        <v>120979</v>
      </c>
      <c r="C43">
        <v>110382</v>
      </c>
    </row>
    <row r="44" spans="1:4" x14ac:dyDescent="0.3">
      <c r="A44" s="5">
        <v>2017</v>
      </c>
      <c r="B44">
        <v>84806</v>
      </c>
      <c r="C44">
        <v>96215</v>
      </c>
    </row>
    <row r="45" spans="1:4" x14ac:dyDescent="0.3">
      <c r="A45" s="5">
        <v>2018</v>
      </c>
      <c r="B45">
        <v>84638</v>
      </c>
      <c r="C45">
        <v>69138</v>
      </c>
    </row>
    <row r="46" spans="1:4" x14ac:dyDescent="0.3">
      <c r="A46" s="5">
        <v>2019</v>
      </c>
      <c r="B46">
        <v>121411</v>
      </c>
      <c r="C46">
        <v>66791</v>
      </c>
    </row>
    <row r="47" spans="1:4" x14ac:dyDescent="0.3">
      <c r="A47" s="5">
        <v>2020</v>
      </c>
      <c r="B47">
        <v>162299</v>
      </c>
      <c r="C47">
        <v>54650</v>
      </c>
    </row>
    <row r="49" spans="1:3" x14ac:dyDescent="0.3">
      <c r="A49" t="s">
        <v>92</v>
      </c>
    </row>
    <row r="50" spans="1:3" x14ac:dyDescent="0.3">
      <c r="A50" s="2"/>
      <c r="B50" s="2" t="s">
        <v>7</v>
      </c>
      <c r="C50" s="2" t="s">
        <v>8</v>
      </c>
    </row>
    <row r="51" spans="1:3" x14ac:dyDescent="0.3">
      <c r="A51" s="5">
        <v>2015</v>
      </c>
      <c r="B51">
        <f t="shared" ref="B51:B56" si="3">C31*1000 / C23</f>
        <v>6.3265796796101412</v>
      </c>
      <c r="C51">
        <f t="shared" ref="C51:C56" si="4">D31*1000/C23</f>
        <v>4.3087085608305307</v>
      </c>
    </row>
    <row r="52" spans="1:3" x14ac:dyDescent="0.3">
      <c r="A52" s="5">
        <v>2016</v>
      </c>
      <c r="B52">
        <f t="shared" si="3"/>
        <v>4.368845482953625</v>
      </c>
      <c r="C52">
        <f t="shared" si="4"/>
        <v>3.98616207853749</v>
      </c>
    </row>
    <row r="53" spans="1:3" x14ac:dyDescent="0.3">
      <c r="A53" s="5">
        <v>2017</v>
      </c>
      <c r="B53">
        <f t="shared" si="3"/>
        <v>3.0177339104957901</v>
      </c>
      <c r="C53">
        <f t="shared" si="4"/>
        <v>3.4237113906840606</v>
      </c>
    </row>
    <row r="54" spans="1:3" x14ac:dyDescent="0.3">
      <c r="A54" s="5">
        <v>2018</v>
      </c>
      <c r="B54">
        <f t="shared" si="3"/>
        <v>2.9741588543370581</v>
      </c>
      <c r="C54">
        <f t="shared" si="4"/>
        <v>2.4294926022726848</v>
      </c>
    </row>
    <row r="55" spans="1:3" x14ac:dyDescent="0.3">
      <c r="A55" s="5">
        <v>2019</v>
      </c>
      <c r="B55">
        <f t="shared" si="3"/>
        <v>4.214828610705549</v>
      </c>
      <c r="C55">
        <f t="shared" si="4"/>
        <v>2.3186747307709705</v>
      </c>
    </row>
    <row r="56" spans="1:3" x14ac:dyDescent="0.3">
      <c r="A56" s="5">
        <v>2020</v>
      </c>
      <c r="B56">
        <f t="shared" si="3"/>
        <v>5.56318103005965</v>
      </c>
      <c r="C56">
        <f t="shared" si="4"/>
        <v>1.8732576497252593</v>
      </c>
    </row>
  </sheetData>
  <pageMargins left="0.7" right="0.7" top="0.75" bottom="0.75" header="0.3" footer="0.3"/>
  <pageSetup orientation="portrait"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357D1-71E3-4296-A7C1-6715F567C357}">
  <dimension ref="A1:E31"/>
  <sheetViews>
    <sheetView zoomScale="85" zoomScaleNormal="85" workbookViewId="0">
      <selection activeCell="E35" sqref="E35"/>
    </sheetView>
  </sheetViews>
  <sheetFormatPr defaultRowHeight="14.4" x14ac:dyDescent="0.3"/>
  <cols>
    <col min="2" max="3" width="24.5546875" bestFit="1" customWidth="1"/>
    <col min="4" max="4" width="22.44140625" bestFit="1" customWidth="1"/>
    <col min="5" max="5" width="24.109375" bestFit="1" customWidth="1"/>
  </cols>
  <sheetData>
    <row r="1" spans="1:5" x14ac:dyDescent="0.3">
      <c r="B1" s="2" t="s">
        <v>65</v>
      </c>
      <c r="C1" s="2" t="s">
        <v>66</v>
      </c>
      <c r="D1" s="2" t="s">
        <v>67</v>
      </c>
      <c r="E1" s="2" t="s">
        <v>96</v>
      </c>
    </row>
    <row r="2" spans="1:5" x14ac:dyDescent="0.3">
      <c r="A2" s="6">
        <v>2015</v>
      </c>
      <c r="B2">
        <v>215858</v>
      </c>
      <c r="C2">
        <v>187832</v>
      </c>
      <c r="D2">
        <v>8444</v>
      </c>
      <c r="E2">
        <v>7490</v>
      </c>
    </row>
    <row r="3" spans="1:5" x14ac:dyDescent="0.3">
      <c r="A3" s="6">
        <v>2016</v>
      </c>
      <c r="B3">
        <v>246864</v>
      </c>
      <c r="C3">
        <v>227450</v>
      </c>
      <c r="D3">
        <v>7712</v>
      </c>
      <c r="E3">
        <v>8438</v>
      </c>
    </row>
    <row r="4" spans="1:5" x14ac:dyDescent="0.3">
      <c r="A4" s="6">
        <v>2017</v>
      </c>
      <c r="B4">
        <v>315539</v>
      </c>
      <c r="C4">
        <v>276115</v>
      </c>
      <c r="D4">
        <v>4918</v>
      </c>
      <c r="E4">
        <v>5052</v>
      </c>
    </row>
    <row r="5" spans="1:5" x14ac:dyDescent="0.3">
      <c r="A5" s="6">
        <v>2018</v>
      </c>
      <c r="B5">
        <v>252595</v>
      </c>
      <c r="C5">
        <v>217682</v>
      </c>
      <c r="D5">
        <v>5109</v>
      </c>
      <c r="E5">
        <v>4251</v>
      </c>
    </row>
    <row r="6" spans="1:5" x14ac:dyDescent="0.3">
      <c r="A6" s="6">
        <v>2019</v>
      </c>
      <c r="B6">
        <v>256355</v>
      </c>
      <c r="C6">
        <v>204996</v>
      </c>
      <c r="D6">
        <v>5223</v>
      </c>
      <c r="E6">
        <v>4062</v>
      </c>
    </row>
    <row r="7" spans="1:5" x14ac:dyDescent="0.3">
      <c r="A7" s="6">
        <v>2020</v>
      </c>
      <c r="B7">
        <v>280783</v>
      </c>
      <c r="C7">
        <v>218116</v>
      </c>
      <c r="D7">
        <v>4871</v>
      </c>
      <c r="E7">
        <v>3930</v>
      </c>
    </row>
    <row r="9" spans="1:5" x14ac:dyDescent="0.3">
      <c r="B9" s="2" t="s">
        <v>67</v>
      </c>
      <c r="C9" s="2" t="s">
        <v>96</v>
      </c>
    </row>
    <row r="10" spans="1:5" x14ac:dyDescent="0.3">
      <c r="A10" s="6">
        <v>2015</v>
      </c>
      <c r="B10">
        <v>8444</v>
      </c>
      <c r="C10">
        <v>7490</v>
      </c>
    </row>
    <row r="11" spans="1:5" x14ac:dyDescent="0.3">
      <c r="A11" s="6">
        <v>2016</v>
      </c>
      <c r="B11">
        <v>7712</v>
      </c>
      <c r="C11">
        <v>8438</v>
      </c>
    </row>
    <row r="12" spans="1:5" x14ac:dyDescent="0.3">
      <c r="A12" s="6">
        <v>2017</v>
      </c>
      <c r="B12">
        <v>4918</v>
      </c>
      <c r="C12">
        <v>5052</v>
      </c>
    </row>
    <row r="13" spans="1:5" x14ac:dyDescent="0.3">
      <c r="A13" s="6">
        <v>2018</v>
      </c>
      <c r="B13">
        <v>5109</v>
      </c>
      <c r="C13">
        <v>4251</v>
      </c>
    </row>
    <row r="14" spans="1:5" x14ac:dyDescent="0.3">
      <c r="A14" s="6">
        <v>2019</v>
      </c>
      <c r="B14">
        <v>5223</v>
      </c>
      <c r="C14">
        <v>4062</v>
      </c>
    </row>
    <row r="15" spans="1:5" x14ac:dyDescent="0.3">
      <c r="A15" s="6">
        <v>2020</v>
      </c>
      <c r="B15">
        <v>4871</v>
      </c>
      <c r="C15">
        <v>3930</v>
      </c>
    </row>
    <row r="17" spans="1:3" x14ac:dyDescent="0.3">
      <c r="B17" s="2" t="s">
        <v>97</v>
      </c>
      <c r="C17" s="2" t="s">
        <v>98</v>
      </c>
    </row>
    <row r="18" spans="1:3" x14ac:dyDescent="0.3">
      <c r="A18" s="6">
        <v>2015</v>
      </c>
      <c r="B18">
        <f>B2-C2</f>
        <v>28026</v>
      </c>
      <c r="C18">
        <f>D2-E2</f>
        <v>954</v>
      </c>
    </row>
    <row r="19" spans="1:3" x14ac:dyDescent="0.3">
      <c r="A19" s="6">
        <v>2016</v>
      </c>
      <c r="B19">
        <f t="shared" ref="B19:B22" si="0">B3-C3</f>
        <v>19414</v>
      </c>
      <c r="C19">
        <f t="shared" ref="C19:C22" si="1">D3-E3</f>
        <v>-726</v>
      </c>
    </row>
    <row r="20" spans="1:3" x14ac:dyDescent="0.3">
      <c r="A20" s="6">
        <v>2017</v>
      </c>
      <c r="B20">
        <f t="shared" si="0"/>
        <v>39424</v>
      </c>
      <c r="C20">
        <f t="shared" si="1"/>
        <v>-134</v>
      </c>
    </row>
    <row r="21" spans="1:3" x14ac:dyDescent="0.3">
      <c r="A21" s="6">
        <v>2018</v>
      </c>
      <c r="B21">
        <f t="shared" si="0"/>
        <v>34913</v>
      </c>
      <c r="C21">
        <f t="shared" si="1"/>
        <v>858</v>
      </c>
    </row>
    <row r="22" spans="1:3" x14ac:dyDescent="0.3">
      <c r="A22" s="6">
        <v>2019</v>
      </c>
      <c r="B22">
        <f t="shared" si="0"/>
        <v>51359</v>
      </c>
      <c r="C22">
        <f t="shared" si="1"/>
        <v>1161</v>
      </c>
    </row>
    <row r="23" spans="1:3" x14ac:dyDescent="0.3">
      <c r="A23" s="6">
        <v>2020</v>
      </c>
      <c r="B23">
        <f>B7-C7</f>
        <v>62667</v>
      </c>
      <c r="C23">
        <f>D7-E7</f>
        <v>941</v>
      </c>
    </row>
    <row r="25" spans="1:3" x14ac:dyDescent="0.3">
      <c r="B25" s="2" t="s">
        <v>98</v>
      </c>
    </row>
    <row r="26" spans="1:3" x14ac:dyDescent="0.3">
      <c r="A26" s="6">
        <v>2015</v>
      </c>
      <c r="B26">
        <f>D2-E2</f>
        <v>954</v>
      </c>
    </row>
    <row r="27" spans="1:3" x14ac:dyDescent="0.3">
      <c r="A27" s="6">
        <v>2016</v>
      </c>
      <c r="B27">
        <f t="shared" ref="B27:B31" si="2">D3-E3</f>
        <v>-726</v>
      </c>
    </row>
    <row r="28" spans="1:3" x14ac:dyDescent="0.3">
      <c r="A28" s="6">
        <v>2017</v>
      </c>
      <c r="B28">
        <f t="shared" si="2"/>
        <v>-134</v>
      </c>
    </row>
    <row r="29" spans="1:3" x14ac:dyDescent="0.3">
      <c r="A29" s="6">
        <v>2018</v>
      </c>
      <c r="B29">
        <f t="shared" si="2"/>
        <v>858</v>
      </c>
    </row>
    <row r="30" spans="1:3" x14ac:dyDescent="0.3">
      <c r="A30" s="6">
        <v>2019</v>
      </c>
      <c r="B30">
        <f t="shared" si="2"/>
        <v>1161</v>
      </c>
    </row>
    <row r="31" spans="1:3" x14ac:dyDescent="0.3">
      <c r="A31" s="6">
        <v>2020</v>
      </c>
      <c r="B31">
        <f t="shared" si="2"/>
        <v>941</v>
      </c>
    </row>
  </sheetData>
  <pageMargins left="0.7" right="0.7" top="0.75" bottom="0.7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12</vt:i4>
      </vt:variant>
      <vt:variant>
        <vt:lpstr>Charts</vt:lpstr>
      </vt:variant>
      <vt:variant>
        <vt:i4>5</vt:i4>
      </vt:variant>
      <vt:variant>
        <vt:lpstr>Named Ranges</vt:lpstr>
      </vt:variant>
      <vt:variant>
        <vt:i4>1</vt:i4>
      </vt:variant>
    </vt:vector>
  </HeadingPairs>
  <TitlesOfParts>
    <vt:vector size="18" baseType="lpstr">
      <vt:lpstr>Data 1</vt:lpstr>
      <vt:lpstr>d. Chart 2</vt:lpstr>
      <vt:lpstr>Data3</vt:lpstr>
      <vt:lpstr>Data4</vt:lpstr>
      <vt:lpstr>Data5</vt:lpstr>
      <vt:lpstr>old Chart</vt:lpstr>
      <vt:lpstr>ACS Flows</vt:lpstr>
      <vt:lpstr>Net Migration</vt:lpstr>
      <vt:lpstr>Tax Returns Flows</vt:lpstr>
      <vt:lpstr>TX Employment</vt:lpstr>
      <vt:lpstr>TX Flows (ACS)</vt:lpstr>
      <vt:lpstr>TX Flows (Census)</vt:lpstr>
      <vt:lpstr>Chart 1</vt:lpstr>
      <vt:lpstr>Chart 2</vt:lpstr>
      <vt:lpstr>Chart3</vt:lpstr>
      <vt:lpstr>Chart4</vt:lpstr>
      <vt:lpstr>Chart5</vt:lpstr>
      <vt:lpstr>_DLX1.USE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2022-11-23T19:16:33Z</dcterms:created>
  <dcterms:modified xsi:type="dcterms:W3CDTF">2022-11-23T19:17:24Z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5269c60-0483-4c57-9e8c-3779d6900235_Enabled">
    <vt:lpwstr>true</vt:lpwstr>
  </property>
  <property fmtid="{D5CDD505-2E9C-101B-9397-08002B2CF9AE}" pid="3" name="MSIP_Label_65269c60-0483-4c57-9e8c-3779d6900235_SetDate">
    <vt:lpwstr>2022-11-23T19:17:10Z</vt:lpwstr>
  </property>
  <property fmtid="{D5CDD505-2E9C-101B-9397-08002B2CF9AE}" pid="4" name="MSIP_Label_65269c60-0483-4c57-9e8c-3779d6900235_Method">
    <vt:lpwstr>Privileged</vt:lpwstr>
  </property>
  <property fmtid="{D5CDD505-2E9C-101B-9397-08002B2CF9AE}" pid="5" name="MSIP_Label_65269c60-0483-4c57-9e8c-3779d6900235_Name">
    <vt:lpwstr>65269c60-0483-4c57-9e8c-3779d6900235</vt:lpwstr>
  </property>
  <property fmtid="{D5CDD505-2E9C-101B-9397-08002B2CF9AE}" pid="6" name="MSIP_Label_65269c60-0483-4c57-9e8c-3779d6900235_SiteId">
    <vt:lpwstr>b397c653-5b19-463f-b9fc-af658ded9128</vt:lpwstr>
  </property>
  <property fmtid="{D5CDD505-2E9C-101B-9397-08002B2CF9AE}" pid="7" name="MSIP_Label_65269c60-0483-4c57-9e8c-3779d6900235_ActionId">
    <vt:lpwstr>3516f2fb-e8d4-4443-93e2-efc313e73667</vt:lpwstr>
  </property>
  <property fmtid="{D5CDD505-2E9C-101B-9397-08002B2CF9AE}" pid="8" name="MSIP_Label_65269c60-0483-4c57-9e8c-3779d6900235_ContentBits">
    <vt:lpwstr>0</vt:lpwstr>
  </property>
</Properties>
</file>