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updateLinks="never" codeName="ThisWorkbook"/>
  <xr:revisionPtr revIDLastSave="0" documentId="13_ncr:1_{0A93F382-55F0-4E77-9A0B-34A166B68450}" xr6:coauthVersionLast="47" xr6:coauthVersionMax="47" xr10:uidLastSave="{00000000-0000-0000-0000-000000000000}"/>
  <bookViews>
    <workbookView xWindow="-120" yWindow="-120" windowWidth="29040" windowHeight="15990" tabRatio="730" activeTab="2" xr2:uid="{00000000-000D-0000-FFFF-FFFF00000000}"/>
  </bookViews>
  <sheets>
    <sheet name="Chart1" sheetId="25" r:id="rId1"/>
    <sheet name="Data1" sheetId="21" r:id="rId2"/>
    <sheet name="Chart2" sheetId="22" r:id="rId3"/>
    <sheet name="Data2" sheetId="31" r:id="rId4"/>
  </sheets>
  <definedNames>
    <definedName name="_xlnm.Print_Area" localSheetId="1">Data1!#REF!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1" l="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2" i="21"/>
  <c r="D16" i="21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2" i="21"/>
  <c r="E11" i="31"/>
  <c r="E12" i="31"/>
  <c r="E13" i="31"/>
  <c r="E14" i="31"/>
  <c r="E15" i="31"/>
  <c r="E16" i="31"/>
  <c r="E17" i="31"/>
  <c r="E18" i="31"/>
  <c r="E19" i="31"/>
  <c r="D11" i="31"/>
  <c r="I11" i="31" s="1"/>
  <c r="D12" i="31"/>
  <c r="I12" i="31" s="1"/>
  <c r="D13" i="31"/>
  <c r="I13" i="31" s="1"/>
  <c r="D14" i="31"/>
  <c r="I14" i="31" s="1"/>
  <c r="D15" i="31"/>
  <c r="I15" i="31" s="1"/>
  <c r="D16" i="31"/>
  <c r="I16" i="31" s="1"/>
  <c r="D17" i="31"/>
  <c r="I17" i="31" s="1"/>
  <c r="D18" i="31"/>
  <c r="I18" i="31" s="1"/>
  <c r="D19" i="31"/>
  <c r="I19" i="31" s="1"/>
  <c r="C15" i="21"/>
  <c r="C14" i="21"/>
  <c r="E3" i="31"/>
  <c r="E4" i="31"/>
  <c r="E5" i="31"/>
  <c r="E6" i="31"/>
  <c r="E7" i="31"/>
  <c r="E8" i="31"/>
  <c r="E9" i="31"/>
  <c r="E10" i="31"/>
  <c r="E2" i="31"/>
  <c r="D2" i="31"/>
  <c r="I2" i="31" s="1"/>
  <c r="D3" i="31"/>
  <c r="I3" i="31" s="1"/>
  <c r="D4" i="31"/>
  <c r="I4" i="31" s="1"/>
  <c r="D5" i="31"/>
  <c r="I5" i="31" s="1"/>
  <c r="D6" i="31"/>
  <c r="I6" i="31" s="1"/>
  <c r="D7" i="31"/>
  <c r="I7" i="31" s="1"/>
  <c r="D8" i="31"/>
  <c r="I8" i="31" s="1"/>
  <c r="D9" i="31"/>
  <c r="I9" i="31" s="1"/>
  <c r="D10" i="31"/>
  <c r="I10" i="31" s="1"/>
</calcChain>
</file>

<file path=xl/sharedStrings.xml><?xml version="1.0" encoding="utf-8"?>
<sst xmlns="http://schemas.openxmlformats.org/spreadsheetml/2006/main" count="16" uniqueCount="16">
  <si>
    <t>Share of new issuance volume</t>
  </si>
  <si>
    <t>Share of outstanding volume</t>
  </si>
  <si>
    <t>2021:Q3</t>
  </si>
  <si>
    <t>sd_capex_capital_ratio</t>
  </si>
  <si>
    <t>obs</t>
  </si>
  <si>
    <t>se_capex_capital_ratio</t>
  </si>
  <si>
    <t>Incurrence</t>
  </si>
  <si>
    <t>Maintenance</t>
  </si>
  <si>
    <t>Error bar length</t>
  </si>
  <si>
    <t>Quarters since Covenant Violation</t>
  </si>
  <si>
    <t>Investment (% of Capital)</t>
  </si>
  <si>
    <t>5th percentile</t>
  </si>
  <si>
    <t>95th percentile</t>
  </si>
  <si>
    <t>vertical line</t>
  </si>
  <si>
    <t>New issuance * 100</t>
  </si>
  <si>
    <t>Outstanding volume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</si>
</sst>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7" x14ac:knownFonts="1">
    <font>
      <sz val="11"/>
      <color theme="1"/>
      <name val="Arial"/>
      <family val="2"/>
      <scheme val="minor"/>
    </font>
    <font>
      <sz val="10"/>
      <color theme="1" tint="-0.249977111117893"/>
      <name val="Arial"/>
      <family val="2"/>
    </font>
    <font>
      <b/>
      <sz val="10"/>
      <color theme="1" tint="-0.249977111117893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10" fontId="0" fillId="0" borderId="0" xfId="1" applyNumberFormat="1" applyFont="1"/>
    <xf numFmtId="10" fontId="5" fillId="0" borderId="0" xfId="2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10" fontId="6" fillId="0" borderId="0" xfId="0" applyNumberFormat="1" applyFont="1"/>
  </cellXfs>
  <cellStyles count="3">
    <cellStyle name="Normal" xfId="0" builtinId="0"/>
    <cellStyle name="Normal_August technicals" xfId="2" xr:uid="{088E3C04-4DD2-4145-8BB3-737BDCA07060}"/>
    <cellStyle name="Percent" xfId="1" builtinId="5"/>
  </cellStyles>
  <dxfs count="0"/>
  <tableStyles count="0" defaultTableStyle="TableStyleMedium2" defaultPivotStyle="PivotStyleLight16"/>
  <colors>
    <mruColors>
      <color rgb="FF656668"/>
      <color rgb="FFC3362B"/>
      <color rgb="FF2B5280"/>
      <color rgb="FFF47721"/>
      <color rgb="FF6F4A99"/>
      <color rgb="FF5BA73F"/>
      <color rgb="FF6DBDE1"/>
      <color rgb="FFFBB040"/>
      <color rgb="FF059F9F"/>
      <color rgb="FF00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8976059995445E-2"/>
          <c:y val="0.16505001836832736"/>
          <c:w val="0.89146973869182"/>
          <c:h val="0.62504963910326872"/>
        </c:manualLayout>
      </c:layou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Share of new issuance volume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dPt>
            <c:idx val="1"/>
            <c:bubble3D val="0"/>
            <c:spPr>
              <a:ln w="19050">
                <a:solidFill>
                  <a:srgbClr val="2B52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09A0-4115-AC2A-A9A383A09E0B}"/>
              </c:ext>
            </c:extLst>
          </c:dPt>
          <c:cat>
            <c:strRef>
              <c:f>Data1!$A$2:$A$16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2021:Q3</c:v>
                </c:pt>
              </c:strCache>
            </c:strRef>
          </c:cat>
          <c:val>
            <c:numRef>
              <c:f>Data1!$D$2:$D$16</c:f>
              <c:numCache>
                <c:formatCode>General</c:formatCode>
                <c:ptCount val="15"/>
                <c:pt idx="0">
                  <c:v>29.155163272589483</c:v>
                </c:pt>
                <c:pt idx="1">
                  <c:v>3.5774602014581007</c:v>
                </c:pt>
                <c:pt idx="2">
                  <c:v>8.7163913601783882</c:v>
                </c:pt>
                <c:pt idx="3">
                  <c:v>5.075287744945002</c:v>
                </c:pt>
                <c:pt idx="4">
                  <c:v>26.001729816946835</c:v>
                </c:pt>
                <c:pt idx="5">
                  <c:v>36.852111037617163</c:v>
                </c:pt>
                <c:pt idx="6">
                  <c:v>62.071265140446307</c:v>
                </c:pt>
                <c:pt idx="7">
                  <c:v>70.461183484564344</c:v>
                </c:pt>
                <c:pt idx="8">
                  <c:v>72.229573969090993</c:v>
                </c:pt>
                <c:pt idx="9">
                  <c:v>75.220971297970422</c:v>
                </c:pt>
                <c:pt idx="10">
                  <c:v>75.669931666520668</c:v>
                </c:pt>
                <c:pt idx="11">
                  <c:v>85.075636780129642</c:v>
                </c:pt>
                <c:pt idx="12">
                  <c:v>85.552780800697974</c:v>
                </c:pt>
                <c:pt idx="13">
                  <c:v>86.505168970377795</c:v>
                </c:pt>
                <c:pt idx="14">
                  <c:v>91.464860231412544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1-4FA7-886E-12411680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11624"/>
        <c:axId val="471201192"/>
        <c:extLst/>
      </c:lineChart>
      <c:lineChart>
        <c:grouping val="standard"/>
        <c:varyColors val="0"/>
        <c:ser>
          <c:idx val="2"/>
          <c:order val="1"/>
          <c:tx>
            <c:strRef>
              <c:f>Data1!$C$1</c:f>
              <c:strCache>
                <c:ptCount val="1"/>
                <c:pt idx="0">
                  <c:v>Share of outstanding volume</c:v>
                </c:pt>
              </c:strCache>
            </c:strRef>
          </c:tx>
          <c:spPr>
            <a:ln w="19050">
              <a:solidFill>
                <a:srgbClr val="C3362B"/>
              </a:solidFill>
            </a:ln>
          </c:spPr>
          <c:marker>
            <c:symbol val="none"/>
          </c:marker>
          <c:cat>
            <c:multiLvlStrRef>
              <c:f>Data1!#REF!</c:f>
            </c:multiLvlStrRef>
          </c:cat>
          <c:val>
            <c:numRef>
              <c:f>Data1!$E$2:$E$16</c:f>
              <c:numCache>
                <c:formatCode>General</c:formatCode>
                <c:ptCount val="15"/>
                <c:pt idx="0">
                  <c:v>17.022676541056601</c:v>
                </c:pt>
                <c:pt idx="1">
                  <c:v>15.472997549891701</c:v>
                </c:pt>
                <c:pt idx="2">
                  <c:v>17.0458860341483</c:v>
                </c:pt>
                <c:pt idx="3">
                  <c:v>17.2712019372809</c:v>
                </c:pt>
                <c:pt idx="4">
                  <c:v>24.430249162053798</c:v>
                </c:pt>
                <c:pt idx="5">
                  <c:v>31.673754537724104</c:v>
                </c:pt>
                <c:pt idx="6">
                  <c:v>48.132094621256698</c:v>
                </c:pt>
                <c:pt idx="7">
                  <c:v>60.3217269127165</c:v>
                </c:pt>
                <c:pt idx="8">
                  <c:v>64.3</c:v>
                </c:pt>
                <c:pt idx="9">
                  <c:v>68.933538154525394</c:v>
                </c:pt>
                <c:pt idx="10">
                  <c:v>75.085078023449199</c:v>
                </c:pt>
                <c:pt idx="11">
                  <c:v>77.397544755230058</c:v>
                </c:pt>
                <c:pt idx="12">
                  <c:v>80.265029836820048</c:v>
                </c:pt>
                <c:pt idx="13">
                  <c:v>83.132514918410024</c:v>
                </c:pt>
                <c:pt idx="1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51-4FA7-886E-12411680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01584"/>
        <c:axId val="471205896"/>
      </c:lineChart>
      <c:catAx>
        <c:axId val="180911624"/>
        <c:scaling>
          <c:orientation val="minMax"/>
        </c:scaling>
        <c:delete val="0"/>
        <c:axPos val="b"/>
        <c:numFmt formatCode="[$-409]mmmm\ \’yy;@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1201192"/>
        <c:crossesAt val="-20"/>
        <c:auto val="1"/>
        <c:lblAlgn val="ctr"/>
        <c:lblOffset val="100"/>
        <c:noMultiLvlLbl val="1"/>
      </c:catAx>
      <c:valAx>
        <c:axId val="4712011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0911624"/>
        <c:crosses val="autoZero"/>
        <c:crossBetween val="between"/>
      </c:valAx>
      <c:valAx>
        <c:axId val="471205896"/>
        <c:scaling>
          <c:orientation val="minMax"/>
          <c:max val="25"/>
          <c:min val="-10"/>
        </c:scaling>
        <c:delete val="1"/>
        <c:axPos val="r"/>
        <c:numFmt formatCode="#,##0.0" sourceLinked="0"/>
        <c:majorTickMark val="out"/>
        <c:minorTickMark val="none"/>
        <c:tickLblPos val="nextTo"/>
        <c:crossAx val="471201584"/>
        <c:crosses val="max"/>
        <c:crossBetween val="between"/>
      </c:valAx>
      <c:catAx>
        <c:axId val="47120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1205896"/>
        <c:crosses val="autoZero"/>
        <c:auto val="1"/>
        <c:lblAlgn val="ctr"/>
        <c:lblOffset val="100"/>
        <c:noMultiLvlLbl val="1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69028344877154E-2"/>
          <c:y val="0.2080865909460432"/>
          <c:w val="0.43161494983638576"/>
          <c:h val="0.54664882818851179"/>
        </c:manualLayout>
      </c:layout>
      <c:lineChart>
        <c:grouping val="standard"/>
        <c:varyColors val="0"/>
        <c:ser>
          <c:idx val="0"/>
          <c:order val="0"/>
          <c:tx>
            <c:strRef>
              <c:f>Data2!$A$11</c:f>
              <c:strCache>
                <c:ptCount val="1"/>
                <c:pt idx="0">
                  <c:v>Maintenance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2B5280"/>
              </a:solidFill>
              <a:ln w="25400">
                <a:solidFill>
                  <a:srgbClr val="2B528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Data2!$I$11:$I$19</c:f>
                <c:numCache>
                  <c:formatCode>General</c:formatCode>
                  <c:ptCount val="9"/>
                  <c:pt idx="0">
                    <c:v>1.0996097573637957</c:v>
                  </c:pt>
                  <c:pt idx="1">
                    <c:v>1.2219172713160518</c:v>
                  </c:pt>
                  <c:pt idx="2">
                    <c:v>1.0926927474141124</c:v>
                  </c:pt>
                  <c:pt idx="3">
                    <c:v>0.92094860464334527</c:v>
                  </c:pt>
                  <c:pt idx="4">
                    <c:v>1.0911081671714786</c:v>
                  </c:pt>
                  <c:pt idx="5">
                    <c:v>0.78139357060194037</c:v>
                  </c:pt>
                  <c:pt idx="6">
                    <c:v>0.68280470594763765</c:v>
                  </c:pt>
                  <c:pt idx="7">
                    <c:v>0.49351085409522044</c:v>
                  </c:pt>
                  <c:pt idx="8">
                    <c:v>0.57768607839941977</c:v>
                  </c:pt>
                </c:numCache>
              </c:numRef>
            </c:plus>
            <c:minus>
              <c:numRef>
                <c:f>Data2!$I$11:$I$19</c:f>
                <c:numCache>
                  <c:formatCode>General</c:formatCode>
                  <c:ptCount val="9"/>
                  <c:pt idx="0">
                    <c:v>1.0996097573637957</c:v>
                  </c:pt>
                  <c:pt idx="1">
                    <c:v>1.2219172713160518</c:v>
                  </c:pt>
                  <c:pt idx="2">
                    <c:v>1.0926927474141124</c:v>
                  </c:pt>
                  <c:pt idx="3">
                    <c:v>0.92094860464334527</c:v>
                  </c:pt>
                  <c:pt idx="4">
                    <c:v>1.0911081671714786</c:v>
                  </c:pt>
                  <c:pt idx="5">
                    <c:v>0.78139357060194037</c:v>
                  </c:pt>
                  <c:pt idx="6">
                    <c:v>0.68280470594763765</c:v>
                  </c:pt>
                  <c:pt idx="7">
                    <c:v>0.49351085409522044</c:v>
                  </c:pt>
                  <c:pt idx="8">
                    <c:v>0.57768607839941977</c:v>
                  </c:pt>
                </c:numCache>
              </c:numRef>
            </c:minus>
            <c:spPr>
              <a:noFill/>
              <a:ln w="15875" cap="flat" cmpd="sng" algn="ctr">
                <a:solidFill>
                  <a:srgbClr val="2B5280"/>
                </a:solidFill>
                <a:round/>
              </a:ln>
              <a:effectLst/>
            </c:spPr>
          </c:errBars>
          <c:cat>
            <c:numRef>
              <c:f>Data2!$B$11:$B$19</c:f>
              <c:numCache>
                <c:formatCode>0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Data2!$C$11:$C$19</c:f>
              <c:numCache>
                <c:formatCode>0.0000000</c:formatCode>
                <c:ptCount val="9"/>
                <c:pt idx="0">
                  <c:v>5.9567046165466309</c:v>
                </c:pt>
                <c:pt idx="1">
                  <c:v>5.8221778869628906</c:v>
                </c:pt>
                <c:pt idx="2">
                  <c:v>5.3922181129455566</c:v>
                </c:pt>
                <c:pt idx="3">
                  <c:v>5.1827778816223145</c:v>
                </c:pt>
                <c:pt idx="4">
                  <c:v>5.6765456199645996</c:v>
                </c:pt>
                <c:pt idx="5">
                  <c:v>4.2404303550720215</c:v>
                </c:pt>
                <c:pt idx="6">
                  <c:v>3.6460814476013184</c:v>
                </c:pt>
                <c:pt idx="7">
                  <c:v>3.2616479396820068</c:v>
                </c:pt>
                <c:pt idx="8">
                  <c:v>3.4474384784698486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F-4AF2-87BC-F12800784F01}"/>
            </c:ext>
          </c:extLst>
        </c:ser>
        <c:ser>
          <c:idx val="1"/>
          <c:order val="1"/>
          <c:tx>
            <c:v>vertical line</c:v>
          </c:tx>
          <c:spPr>
            <a:ln w="25400" cap="rnd">
              <a:solidFill>
                <a:srgbClr val="2B5280">
                  <a:alpha val="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2B5280">
                    <a:alpha val="0"/>
                  </a:srgbClr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1"/>
            <c:val val="10"/>
            <c:spPr>
              <a:noFill/>
              <a:ln w="9525" cap="flat" cmpd="sng" algn="ctr">
                <a:solidFill>
                  <a:srgbClr val="656668"/>
                </a:solidFill>
                <a:prstDash val="dash"/>
                <a:round/>
              </a:ln>
              <a:effectLst/>
            </c:spPr>
          </c:errBars>
          <c:cat>
            <c:numRef>
              <c:f>Data2!$B$11:$B$19</c:f>
              <c:numCache>
                <c:formatCode>0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Data2!$J$11:$J$19</c:f>
              <c:numCache>
                <c:formatCode>General</c:formatCode>
                <c:ptCount val="9"/>
                <c:pt idx="4" formatCode="0.000000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2-4369-A5DF-ACCE5B2F2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08248"/>
        <c:axId val="471202760"/>
      </c:lineChart>
      <c:catAx>
        <c:axId val="47120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Quarters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since violation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1202760"/>
        <c:crosses val="autoZero"/>
        <c:auto val="1"/>
        <c:lblAlgn val="ctr"/>
        <c:lblOffset val="100"/>
        <c:tickMarkSkip val="1"/>
        <c:noMultiLvlLbl val="1"/>
      </c:catAx>
      <c:valAx>
        <c:axId val="471202760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120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36672520087839E-2"/>
          <c:y val="0.16367852721474493"/>
          <c:w val="0.86395278739524572"/>
          <c:h val="0.70565216856215918"/>
        </c:manualLayout>
      </c:layout>
      <c:lineChart>
        <c:grouping val="standard"/>
        <c:varyColors val="0"/>
        <c:ser>
          <c:idx val="0"/>
          <c:order val="0"/>
          <c:tx>
            <c:strRef>
              <c:f>Data2!$C$1</c:f>
              <c:strCache>
                <c:ptCount val="1"/>
                <c:pt idx="0">
                  <c:v>Investment (% of Capital)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C3362B"/>
              </a:solidFill>
              <a:ln w="25400">
                <a:solidFill>
                  <a:srgbClr val="C3362B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Data2!$I$2:$I$10</c:f>
                <c:numCache>
                  <c:formatCode>General</c:formatCode>
                  <c:ptCount val="9"/>
                  <c:pt idx="0">
                    <c:v>1.2837211954593659</c:v>
                  </c:pt>
                  <c:pt idx="1">
                    <c:v>1.2247403165698056</c:v>
                  </c:pt>
                  <c:pt idx="2">
                    <c:v>1.4108752050995825</c:v>
                  </c:pt>
                  <c:pt idx="3">
                    <c:v>1.1050218033790591</c:v>
                  </c:pt>
                  <c:pt idx="4">
                    <c:v>1.371634856462479</c:v>
                  </c:pt>
                  <c:pt idx="5">
                    <c:v>1.0175255396962166</c:v>
                  </c:pt>
                  <c:pt idx="6">
                    <c:v>1.5309607180953027</c:v>
                  </c:pt>
                  <c:pt idx="7">
                    <c:v>0.84096941471099829</c:v>
                  </c:pt>
                  <c:pt idx="8">
                    <c:v>0.9442549061775205</c:v>
                  </c:pt>
                </c:numCache>
              </c:numRef>
            </c:plus>
            <c:minus>
              <c:numRef>
                <c:f>Data2!$I$2:$I$10</c:f>
                <c:numCache>
                  <c:formatCode>General</c:formatCode>
                  <c:ptCount val="9"/>
                  <c:pt idx="0">
                    <c:v>1.2837211954593659</c:v>
                  </c:pt>
                  <c:pt idx="1">
                    <c:v>1.2247403165698056</c:v>
                  </c:pt>
                  <c:pt idx="2">
                    <c:v>1.4108752050995825</c:v>
                  </c:pt>
                  <c:pt idx="3">
                    <c:v>1.1050218033790591</c:v>
                  </c:pt>
                  <c:pt idx="4">
                    <c:v>1.371634856462479</c:v>
                  </c:pt>
                  <c:pt idx="5">
                    <c:v>1.0175255396962166</c:v>
                  </c:pt>
                  <c:pt idx="6">
                    <c:v>1.5309607180953027</c:v>
                  </c:pt>
                  <c:pt idx="7">
                    <c:v>0.84096941471099829</c:v>
                  </c:pt>
                  <c:pt idx="8">
                    <c:v>0.9442549061775205</c:v>
                  </c:pt>
                </c:numCache>
              </c:numRef>
            </c:minus>
            <c:spPr>
              <a:noFill/>
              <a:ln w="15875" cap="flat" cmpd="sng" algn="ctr">
                <a:solidFill>
                  <a:srgbClr val="C3362B"/>
                </a:solidFill>
                <a:round/>
              </a:ln>
              <a:effectLst/>
            </c:spPr>
          </c:errBars>
          <c:cat>
            <c:numRef>
              <c:f>Data2!$B$2:$B$10</c:f>
              <c:numCache>
                <c:formatCode>0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Data2!$C$2:$C$10</c:f>
              <c:numCache>
                <c:formatCode>0.0000000</c:formatCode>
                <c:ptCount val="9"/>
                <c:pt idx="0">
                  <c:v>6.6147732734680176</c:v>
                </c:pt>
                <c:pt idx="1">
                  <c:v>6.7934765815734863</c:v>
                </c:pt>
                <c:pt idx="2">
                  <c:v>6.6521310806274414</c:v>
                </c:pt>
                <c:pt idx="3">
                  <c:v>5.9380335807800293</c:v>
                </c:pt>
                <c:pt idx="4">
                  <c:v>7.2665643692016602</c:v>
                </c:pt>
                <c:pt idx="5">
                  <c:v>5.3391661643981934</c:v>
                </c:pt>
                <c:pt idx="6">
                  <c:v>5.549677848815918</c:v>
                </c:pt>
                <c:pt idx="7">
                  <c:v>4.5602860450744629</c:v>
                </c:pt>
                <c:pt idx="8">
                  <c:v>4.5893421173095703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68-45A7-BCC9-6E6F9C455248}"/>
            </c:ext>
          </c:extLst>
        </c:ser>
        <c:ser>
          <c:idx val="1"/>
          <c:order val="1"/>
          <c:tx>
            <c:v>vertical 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656668">
                    <a:alpha val="0"/>
                  </a:srgbClr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1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dash"/>
                <a:round/>
              </a:ln>
              <a:effectLst/>
            </c:spPr>
          </c:errBars>
          <c:cat>
            <c:numRef>
              <c:f>Data2!$B$2:$B$10</c:f>
              <c:numCache>
                <c:formatCode>0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Data2!$J$2:$J$10</c:f>
              <c:numCache>
                <c:formatCode>General</c:formatCode>
                <c:ptCount val="9"/>
                <c:pt idx="4" formatCode="0.000000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A1-4A34-92F0-56E1CC9B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catAx>
        <c:axId val="181672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Quarters since 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violation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rgbClr val="2B5280"/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Algn val="ctr"/>
        <c:lblOffset val="100"/>
        <c:tickMarkSkip val="1"/>
        <c:noMultiLvlLbl val="0"/>
      </c:catAx>
      <c:valAx>
        <c:axId val="181673448"/>
        <c:scaling>
          <c:orientation val="minMax"/>
          <c:max val="10"/>
          <c:min val="2"/>
        </c:scaling>
        <c:delete val="0"/>
        <c:axPos val="l"/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At val="-4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3"/>
  <sheetViews>
    <sheetView workbookViewId="0"/>
  </sheetViews>
  <pageMargins left="0.25" right="0.25" top="0.25" bottom="2.25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"/>
  <sheetViews>
    <sheetView tabSelected="1" workbookViewId="0"/>
  </sheetViews>
  <pageMargins left="0.25" right="0.25" top="0.25" bottom="2.25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0.15335</cdr:x>
      <cdr:y>0.34167</cdr:y>
    </cdr:from>
    <cdr:to>
      <cdr:x>0.36409</cdr:x>
      <cdr:y>0.37917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457222" y="1837766"/>
          <a:ext cx="2002575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C3362B"/>
              </a:solidFill>
              <a:latin typeface="Arial" panose="020B0604020202020204" pitchFamily="34" charset="0"/>
              <a:cs typeface="Arial" panose="020B0604020202020204" pitchFamily="34" charset="0"/>
            </a:rPr>
            <a:t>Share</a:t>
          </a:r>
          <a:r>
            <a:rPr lang="en-US" sz="1200" baseline="0">
              <a:solidFill>
                <a:srgbClr val="C3362B"/>
              </a:solidFill>
              <a:latin typeface="Arial" panose="020B0604020202020204" pitchFamily="34" charset="0"/>
              <a:cs typeface="Arial" panose="020B0604020202020204" pitchFamily="34" charset="0"/>
            </a:rPr>
            <a:t> of outstanding volume</a:t>
          </a:r>
          <a:endParaRPr lang="en-US" sz="1200">
            <a:solidFill>
              <a:srgbClr val="C3362B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0.15502</cdr:x>
      <cdr:y>0.25579</cdr:y>
    </cdr:from>
    <cdr:to>
      <cdr:x>0.37412</cdr:x>
      <cdr:y>0.29027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472125" y="1376566"/>
          <a:ext cx="2080699" cy="185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Share of new issuance</a:t>
          </a:r>
          <a:r>
            <a:rPr lang="en-US" sz="1200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volume</a:t>
          </a:r>
          <a:endParaRPr lang="en-US" sz="1200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0.00943</cdr:x>
      <cdr:y>1.85914E-7</cdr:y>
    </cdr:from>
    <cdr:to>
      <cdr:x>0.98014</cdr:x>
      <cdr:y>0.11458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89647" y="1"/>
          <a:ext cx="9224220" cy="616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Rise of cov-lite leveraged lending in the U.S. followed Global Financial Crisis in 2010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0.00708</cdr:x>
      <cdr:y>0.09167</cdr:y>
    </cdr:from>
    <cdr:to>
      <cdr:x>0.27862</cdr:x>
      <cdr:y>0.14375</cdr:y>
    </cdr:to>
    <cdr:sp macro="" textlink="">
      <cdr:nvSpPr>
        <cdr:cNvPr id="12" name="TextBox 4"/>
        <cdr:cNvSpPr txBox="1"/>
      </cdr:nvSpPr>
      <cdr:spPr>
        <a:xfrm xmlns:a="http://schemas.openxmlformats.org/drawingml/2006/main">
          <a:off x="67235" y="493059"/>
          <a:ext cx="2580376" cy="280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Share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of volume, percent</a:t>
          </a:r>
        </a:p>
        <a:p xmlns:a="http://schemas.openxmlformats.org/drawingml/2006/main">
          <a:pPr algn="l"/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1.05234E-7</cdr:x>
      <cdr:y>0.89323</cdr:y>
    </cdr:from>
    <cdr:to>
      <cdr:x>0.98883</cdr:x>
      <cdr:y>0.96699</cdr:y>
    </cdr:to>
    <cdr:sp macro="" textlink="">
      <cdr:nvSpPr>
        <cdr:cNvPr id="16" name="TextBox 5"/>
        <cdr:cNvSpPr txBox="1"/>
      </cdr:nvSpPr>
      <cdr:spPr>
        <a:xfrm xmlns:a="http://schemas.openxmlformats.org/drawingml/2006/main">
          <a:off x="1" y="4804527"/>
          <a:ext cx="9396444" cy="396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For outstanding volume, data for 2019 and 2020 are estimates.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S&amp;P's Leveraged Commentary &amp; Data Research; authors' calculations.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0.7205</cdr:x>
      <cdr:y>0.96769</cdr:y>
    </cdr:from>
    <cdr:to>
      <cdr:x>1</cdr:x>
      <cdr:y>1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6FC645B9-01C8-A202-D1E9-EA1A533A627E}"/>
            </a:ext>
          </a:extLst>
        </cdr:cNvPr>
        <cdr:cNvSpPr txBox="1"/>
      </cdr:nvSpPr>
      <cdr:spPr>
        <a:xfrm xmlns:a="http://schemas.openxmlformats.org/drawingml/2006/main">
          <a:off x="6606968" y="5161658"/>
          <a:ext cx="2563009" cy="172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0.1093</cdr:x>
      <cdr:y>0.27298</cdr:y>
    </cdr:from>
    <cdr:to>
      <cdr:x>0.14113</cdr:x>
      <cdr:y>0.27298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706EB1F-06C4-FB73-BCE3-A162A0172AD0}"/>
            </a:ext>
          </a:extLst>
        </cdr:cNvPr>
        <cdr:cNvCxnSpPr/>
      </cdr:nvCxnSpPr>
      <cdr:spPr>
        <a:xfrm xmlns:a="http://schemas.openxmlformats.org/drawingml/2006/main" flipV="1">
          <a:off x="1037474" y="1467938"/>
          <a:ext cx="302141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2060"/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0.1078</cdr:x>
      <cdr:y>0.36134</cdr:y>
    </cdr:from>
    <cdr:to>
      <cdr:x>0.1422</cdr:x>
      <cdr:y>0.36158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248F1C3F-7DEB-21A9-F03F-5B7D778B2877}"/>
            </a:ext>
          </a:extLst>
        </cdr:cNvPr>
        <cdr:cNvCxnSpPr/>
      </cdr:nvCxnSpPr>
      <cdr:spPr>
        <a:xfrm xmlns:a="http://schemas.openxmlformats.org/drawingml/2006/main">
          <a:off x="1023257" y="1943100"/>
          <a:ext cx="326572" cy="129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0.7653</cdr:x>
      <cdr:y>0.95929</cdr:y>
    </cdr:from>
    <cdr:to>
      <cdr:x>1</cdr:x>
      <cdr:y>0.99838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7267575" y="5162550"/>
          <a:ext cx="2228850" cy="2103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>
            <a:effectLst/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0.00702</cdr:x>
      <cdr:y>0</cdr:y>
    </cdr:from>
    <cdr:to>
      <cdr:x>0.98118</cdr:x>
      <cdr:y>0.10225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4" y="0"/>
          <a:ext cx="9251027" cy="550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Investment responses after covenant violations differ little across leveraged loan types</a:t>
          </a:r>
          <a:endParaRPr lang="en-US" sz="1400">
            <a:effectLst/>
          </a:endParaRPr>
        </a:p>
        <a:p xmlns:a="http://schemas.openxmlformats.org/drawingml/2006/main">
          <a:pPr rtl="0">
            <a:lnSpc>
              <a:spcPts val="1800"/>
            </a:lnSpc>
          </a:pP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0.01906</cdr:x>
      <cdr:y>0.1469</cdr:y>
    </cdr:from>
    <cdr:to>
      <cdr:x>0.30599</cdr:x>
      <cdr:y>0.19646</cdr:y>
    </cdr:to>
    <cdr:sp macro="" textlink="">
      <cdr:nvSpPr>
        <cdr:cNvPr id="9" name="TextBox 4"/>
        <cdr:cNvSpPr txBox="1"/>
      </cdr:nvSpPr>
      <cdr:spPr>
        <a:xfrm xmlns:a="http://schemas.openxmlformats.org/drawingml/2006/main">
          <a:off x="180975" y="790575"/>
          <a:ext cx="2724836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kern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Investment rate (percent of capital)</a:t>
          </a:r>
        </a:p>
      </cdr:txBody>
    </cdr:sp>
  </cdr:relSizeAnchor>
  <cdr:relSizeAnchor xmlns:cdr="http://schemas.openxmlformats.org/drawingml/2006/chartDrawing">
    <cdr:from>
      <cdr:x>0</cdr:x>
      <cdr:y>0.87222</cdr:y>
    </cdr:from>
    <cdr:to>
      <cdr:x>1</cdr:x>
      <cdr:y>0.95221</cdr:y>
    </cdr:to>
    <cdr:sp macro="" textlink="">
      <cdr:nvSpPr>
        <cdr:cNvPr id="10" name="TextBox 5">
          <a:extLst xmlns:a="http://schemas.openxmlformats.org/drawingml/2006/main">
            <a:ext uri="{FF2B5EF4-FFF2-40B4-BE49-F238E27FC236}">
              <a16:creationId xmlns:a16="http://schemas.microsoft.com/office/drawing/2014/main" id="{9C0108BA-250E-1747-3C4B-95A6E3AA2839}"/>
            </a:ext>
          </a:extLst>
        </cdr:cNvPr>
        <cdr:cNvSpPr txBox="1"/>
      </cdr:nvSpPr>
      <cdr:spPr>
        <a:xfrm xmlns:a="http://schemas.openxmlformats.org/drawingml/2006/main">
          <a:off x="0" y="4693960"/>
          <a:ext cx="9496425" cy="430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Average investment rates are defined as capital expenditure (investment) as a percentage of beginning-of-quarter property, plant and equipment (capital). Error bars capture 90 percent confidence intervals relative to the quarter of the first (latent) covenant violation.</a:t>
          </a:r>
          <a:endParaRPr lang="en-US">
            <a:effectLst/>
          </a:endParaRPr>
        </a:p>
        <a:p xmlns:a="http://schemas.openxmlformats.org/drawingml/2006/main"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SOURCES: S&amp;P's Leveraged Commentary &amp; Data Research; Securities &amp; Exchange Commission; authors' calculations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0.4985</cdr:x>
      <cdr:y>0.10442</cdr:y>
    </cdr:from>
    <cdr:to>
      <cdr:x>1</cdr:x>
      <cdr:y>0.84425</cdr:y>
    </cdr:to>
    <cdr:graphicFrame macro="">
      <cdr:nvGraphicFramePr>
        <cdr:cNvPr id="4" name="Chart 1">
          <a:extLst xmlns:a="http://schemas.openxmlformats.org/drawingml/2006/main">
            <a:ext uri="{FF2B5EF4-FFF2-40B4-BE49-F238E27FC236}">
              <a16:creationId xmlns:a16="http://schemas.microsoft.com/office/drawing/2014/main" id="{6B7E5AA2-1CDC-9F50-E075-2D0F94724020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0.00802</cdr:x>
      <cdr:y>0.09204</cdr:y>
    </cdr:from>
    <cdr:to>
      <cdr:x>0.2317</cdr:x>
      <cdr:y>0.13451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710B1DF-43CD-D7B0-FE50-5422542E0A76}"/>
            </a:ext>
          </a:extLst>
        </cdr:cNvPr>
        <cdr:cNvSpPr txBox="1"/>
      </cdr:nvSpPr>
      <cdr:spPr>
        <a:xfrm xmlns:a="http://schemas.openxmlformats.org/drawingml/2006/main">
          <a:off x="76200" y="495300"/>
          <a:ext cx="2124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A. Maintenance covenant</a:t>
          </a:r>
          <a:r>
            <a:rPr lang="en-US" sz="1200" b="1" baseline="0"/>
            <a:t> </a:t>
          </a:r>
          <a:r>
            <a:rPr lang="en-US" sz="1100" b="1" baseline="0"/>
            <a:t>violation </a:t>
          </a:r>
          <a:endParaRPr lang="en-US" sz="1100" b="1"/>
        </a:p>
      </cdr:txBody>
    </cdr:sp>
  </cdr:relSizeAnchor>
  <cdr:relSizeAnchor xmlns:cdr="http://schemas.openxmlformats.org/drawingml/2006/chartDrawing">
    <cdr:from>
      <cdr:x>0.4995</cdr:x>
      <cdr:y>0.10088</cdr:y>
    </cdr:from>
    <cdr:to>
      <cdr:x>0.79137</cdr:x>
      <cdr:y>0.15398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6FE966E-E806-5153-1478-F530BA0855B1}"/>
            </a:ext>
          </a:extLst>
        </cdr:cNvPr>
        <cdr:cNvSpPr txBox="1"/>
      </cdr:nvSpPr>
      <cdr:spPr>
        <a:xfrm xmlns:a="http://schemas.openxmlformats.org/drawingml/2006/main">
          <a:off x="4743451" y="542925"/>
          <a:ext cx="277177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B. Incurrence covenant</a:t>
          </a:r>
          <a:r>
            <a:rPr lang="en-US" sz="1200" b="1" baseline="0"/>
            <a:t> violation</a:t>
          </a:r>
          <a:endParaRPr lang="en-US" sz="12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0.02799</cdr:x>
      <cdr:y>0.07895</cdr:y>
    </cdr:from>
    <cdr:to>
      <cdr:x>0.53686</cdr:x>
      <cdr:y>0.14833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33166" y="313782"/>
          <a:ext cx="2421063" cy="2757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Investment rate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(percent of capital)</a:t>
          </a:r>
        </a:p>
        <a:p xmlns:a="http://schemas.openxmlformats.org/drawingml/2006/main">
          <a:pPr algn="l"/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Dallasfed.org-Charts">
  <a:themeElements>
    <a:clrScheme name="11K-Charts">
      <a:dk1>
        <a:srgbClr val="000000"/>
      </a:dk1>
      <a:lt1>
        <a:srgbClr val="FFFFFF"/>
      </a:lt1>
      <a:dk2>
        <a:srgbClr val="FBB040"/>
      </a:dk2>
      <a:lt2>
        <a:srgbClr val="2B5280"/>
      </a:lt2>
      <a:accent1>
        <a:srgbClr val="C3362B"/>
      </a:accent1>
      <a:accent2>
        <a:srgbClr val="6DBDE1"/>
      </a:accent2>
      <a:accent3>
        <a:srgbClr val="5BA73F"/>
      </a:accent3>
      <a:accent4>
        <a:srgbClr val="6F4A99"/>
      </a:accent4>
      <a:accent5>
        <a:srgbClr val="F47721"/>
      </a:accent5>
      <a:accent6>
        <a:srgbClr val="059F9F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pageSetUpPr fitToPage="1"/>
  </sheetPr>
  <dimension ref="A1:E16"/>
  <sheetViews>
    <sheetView zoomScaleNormal="100" workbookViewId="0">
      <selection activeCell="G6" sqref="G6"/>
    </sheetView>
  </sheetViews>
  <sheetFormatPr defaultColWidth="9.25" defaultRowHeight="12.75" x14ac:dyDescent="0.2"/>
  <cols>
    <col min="1" max="1" width="9.25" style="2"/>
    <col min="2" max="2" width="11.5" style="2" customWidth="1"/>
    <col min="3" max="3" width="24.375" style="2" bestFit="1" customWidth="1"/>
    <col min="4" max="4" width="15.375" style="2" bestFit="1" customWidth="1"/>
    <col min="5" max="13" width="9.25" style="2"/>
    <col min="14" max="14" width="26.375" style="2" bestFit="1" customWidth="1"/>
    <col min="15" max="15" width="24.375" style="2" bestFit="1" customWidth="1"/>
    <col min="16" max="16384" width="9.25" style="2"/>
  </cols>
  <sheetData>
    <row r="1" spans="1:5" ht="14.25" x14ac:dyDescent="0.2">
      <c r="B1" t="s">
        <v>0</v>
      </c>
      <c r="C1" s="1" t="s">
        <v>1</v>
      </c>
      <c r="D1" s="2" t="s">
        <v>14</v>
      </c>
      <c r="E1" s="2" t="s">
        <v>15</v>
      </c>
    </row>
    <row r="2" spans="1:5" s="3" customFormat="1" ht="14.25" x14ac:dyDescent="0.2">
      <c r="A2">
        <v>2007</v>
      </c>
      <c r="B2" s="5">
        <v>0.29155163272589485</v>
      </c>
      <c r="C2" s="6">
        <v>0.170226765410566</v>
      </c>
      <c r="D2" s="2">
        <f>B2*100</f>
        <v>29.155163272589483</v>
      </c>
      <c r="E2" s="2">
        <f>C2*100</f>
        <v>17.022676541056601</v>
      </c>
    </row>
    <row r="3" spans="1:5" ht="14.25" x14ac:dyDescent="0.2">
      <c r="A3">
        <v>2008</v>
      </c>
      <c r="B3" s="5">
        <v>3.5774602014581006E-2</v>
      </c>
      <c r="C3" s="6">
        <v>0.15472997549891701</v>
      </c>
      <c r="D3" s="2">
        <f t="shared" ref="D3:D15" si="0">B3*100</f>
        <v>3.5774602014581007</v>
      </c>
      <c r="E3" s="2">
        <f t="shared" ref="E3:E16" si="1">C3*100</f>
        <v>15.472997549891701</v>
      </c>
    </row>
    <row r="4" spans="1:5" ht="14.25" x14ac:dyDescent="0.2">
      <c r="A4">
        <v>2009</v>
      </c>
      <c r="B4" s="5">
        <v>8.7163913601783882E-2</v>
      </c>
      <c r="C4" s="6">
        <v>0.170458860341483</v>
      </c>
      <c r="D4" s="2">
        <f t="shared" si="0"/>
        <v>8.7163913601783882</v>
      </c>
      <c r="E4" s="2">
        <f t="shared" si="1"/>
        <v>17.0458860341483</v>
      </c>
    </row>
    <row r="5" spans="1:5" ht="14.25" x14ac:dyDescent="0.2">
      <c r="A5">
        <v>2010</v>
      </c>
      <c r="B5" s="5">
        <v>5.0752877449450021E-2</v>
      </c>
      <c r="C5" s="6">
        <v>0.172712019372809</v>
      </c>
      <c r="D5" s="2">
        <f t="shared" si="0"/>
        <v>5.075287744945002</v>
      </c>
      <c r="E5" s="2">
        <f t="shared" si="1"/>
        <v>17.2712019372809</v>
      </c>
    </row>
    <row r="6" spans="1:5" ht="14.25" x14ac:dyDescent="0.2">
      <c r="A6">
        <v>2011</v>
      </c>
      <c r="B6" s="5">
        <v>0.26001729816946834</v>
      </c>
      <c r="C6" s="6">
        <v>0.24430249162053799</v>
      </c>
      <c r="D6" s="2">
        <f t="shared" si="0"/>
        <v>26.001729816946835</v>
      </c>
      <c r="E6" s="2">
        <f t="shared" si="1"/>
        <v>24.430249162053798</v>
      </c>
    </row>
    <row r="7" spans="1:5" ht="14.25" x14ac:dyDescent="0.2">
      <c r="A7">
        <v>2012</v>
      </c>
      <c r="B7" s="5">
        <v>0.36852111037617163</v>
      </c>
      <c r="C7" s="6">
        <v>0.31673754537724103</v>
      </c>
      <c r="D7" s="2">
        <f t="shared" si="0"/>
        <v>36.852111037617163</v>
      </c>
      <c r="E7" s="2">
        <f t="shared" si="1"/>
        <v>31.673754537724104</v>
      </c>
    </row>
    <row r="8" spans="1:5" ht="14.25" x14ac:dyDescent="0.2">
      <c r="A8">
        <v>2013</v>
      </c>
      <c r="B8" s="5">
        <v>0.62071265140446308</v>
      </c>
      <c r="C8" s="6">
        <v>0.48132094621256699</v>
      </c>
      <c r="D8" s="2">
        <f t="shared" si="0"/>
        <v>62.071265140446307</v>
      </c>
      <c r="E8" s="2">
        <f t="shared" si="1"/>
        <v>48.132094621256698</v>
      </c>
    </row>
    <row r="9" spans="1:5" ht="14.25" x14ac:dyDescent="0.2">
      <c r="A9">
        <v>2014</v>
      </c>
      <c r="B9" s="5">
        <v>0.70461183484564349</v>
      </c>
      <c r="C9" s="6">
        <v>0.603217269127165</v>
      </c>
      <c r="D9" s="2">
        <f t="shared" si="0"/>
        <v>70.461183484564344</v>
      </c>
      <c r="E9" s="2">
        <f t="shared" si="1"/>
        <v>60.3217269127165</v>
      </c>
    </row>
    <row r="10" spans="1:5" ht="14.25" x14ac:dyDescent="0.2">
      <c r="A10">
        <v>2015</v>
      </c>
      <c r="B10" s="5">
        <v>0.72229573969090999</v>
      </c>
      <c r="C10" s="6">
        <v>0.64300000000000002</v>
      </c>
      <c r="D10" s="2">
        <f t="shared" si="0"/>
        <v>72.229573969090993</v>
      </c>
      <c r="E10" s="2">
        <f t="shared" si="1"/>
        <v>64.3</v>
      </c>
    </row>
    <row r="11" spans="1:5" ht="14.25" x14ac:dyDescent="0.2">
      <c r="A11">
        <v>2016</v>
      </c>
      <c r="B11" s="5">
        <v>0.75220971297970418</v>
      </c>
      <c r="C11" s="6">
        <v>0.68933538154525398</v>
      </c>
      <c r="D11" s="2">
        <f t="shared" si="0"/>
        <v>75.220971297970422</v>
      </c>
      <c r="E11" s="2">
        <f t="shared" si="1"/>
        <v>68.933538154525394</v>
      </c>
    </row>
    <row r="12" spans="1:5" ht="14.25" x14ac:dyDescent="0.2">
      <c r="A12">
        <v>2017</v>
      </c>
      <c r="B12" s="5">
        <v>0.75669931666520662</v>
      </c>
      <c r="C12" s="6">
        <v>0.75085078023449203</v>
      </c>
      <c r="D12" s="2">
        <f t="shared" si="0"/>
        <v>75.669931666520668</v>
      </c>
      <c r="E12" s="2">
        <f t="shared" si="1"/>
        <v>75.085078023449199</v>
      </c>
    </row>
    <row r="13" spans="1:5" ht="14.25" x14ac:dyDescent="0.2">
      <c r="A13">
        <v>2018</v>
      </c>
      <c r="B13" s="5">
        <v>0.85075636780129638</v>
      </c>
      <c r="C13" s="6">
        <v>0.77397544755230063</v>
      </c>
      <c r="D13" s="2">
        <f t="shared" si="0"/>
        <v>85.075636780129642</v>
      </c>
      <c r="E13" s="2">
        <f t="shared" si="1"/>
        <v>77.397544755230058</v>
      </c>
    </row>
    <row r="14" spans="1:5" ht="14.25" x14ac:dyDescent="0.2">
      <c r="A14">
        <v>2019</v>
      </c>
      <c r="B14" s="5">
        <v>0.85552780800697981</v>
      </c>
      <c r="C14" s="10">
        <f>(C16-C13)/3+C13</f>
        <v>0.80265029836820045</v>
      </c>
      <c r="D14" s="2">
        <f t="shared" si="0"/>
        <v>85.552780800697974</v>
      </c>
      <c r="E14" s="2">
        <f t="shared" si="1"/>
        <v>80.265029836820048</v>
      </c>
    </row>
    <row r="15" spans="1:5" ht="14.25" x14ac:dyDescent="0.2">
      <c r="A15">
        <v>2020</v>
      </c>
      <c r="B15" s="5">
        <v>0.86505168970377799</v>
      </c>
      <c r="C15" s="10">
        <f>(C16-C13)/3+C14</f>
        <v>0.83132514918410028</v>
      </c>
      <c r="D15" s="2">
        <f t="shared" si="0"/>
        <v>86.505168970377795</v>
      </c>
      <c r="E15" s="2">
        <f t="shared" si="1"/>
        <v>83.132514918410024</v>
      </c>
    </row>
    <row r="16" spans="1:5" ht="14.25" x14ac:dyDescent="0.2">
      <c r="A16" t="s">
        <v>2</v>
      </c>
      <c r="B16" s="5">
        <v>0.91464860231412548</v>
      </c>
      <c r="C16" s="7">
        <v>0.86</v>
      </c>
      <c r="D16" s="2">
        <f>B16*100</f>
        <v>91.464860231412544</v>
      </c>
      <c r="E16" s="2">
        <f t="shared" si="1"/>
        <v>86</v>
      </c>
    </row>
  </sheetData>
  <pageMargins left="0.7" right="0.7" top="0.75" bottom="0.75" header="0.3" footer="0.3"/>
  <pageSetup scale="68" orientation="portrait" horizontalDpi="1200" verticalDpi="1200" r:id="rId1"/>
  <headerFooter>
    <oddHeader>&amp;L&amp;"Calibri"&amp;11&amp;K000000NONCONFIDENTIAL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DB16-FE31-4F91-9C5B-369007F99202}">
  <dimension ref="A1:J21"/>
  <sheetViews>
    <sheetView workbookViewId="0">
      <selection activeCell="L13" sqref="L13"/>
    </sheetView>
  </sheetViews>
  <sheetFormatPr defaultRowHeight="14.25" x14ac:dyDescent="0.2"/>
  <cols>
    <col min="1" max="1" width="12.25" bestFit="1" customWidth="1"/>
    <col min="3" max="3" width="22.5" bestFit="1" customWidth="1"/>
    <col min="4" max="4" width="19.75" bestFit="1" customWidth="1"/>
    <col min="5" max="5" width="12.75" bestFit="1" customWidth="1"/>
    <col min="6" max="9" width="19.75" bestFit="1" customWidth="1"/>
    <col min="10" max="10" width="9.375" bestFit="1" customWidth="1"/>
  </cols>
  <sheetData>
    <row r="1" spans="1:10" x14ac:dyDescent="0.2">
      <c r="B1" t="s">
        <v>9</v>
      </c>
      <c r="C1" t="s">
        <v>10</v>
      </c>
      <c r="D1" t="s">
        <v>11</v>
      </c>
      <c r="E1" t="s">
        <v>12</v>
      </c>
      <c r="F1" t="s">
        <v>3</v>
      </c>
      <c r="G1" t="s">
        <v>4</v>
      </c>
      <c r="H1" t="s">
        <v>5</v>
      </c>
      <c r="I1" t="s">
        <v>8</v>
      </c>
      <c r="J1" t="s">
        <v>13</v>
      </c>
    </row>
    <row r="2" spans="1:10" ht="15" x14ac:dyDescent="0.25">
      <c r="A2" s="4" t="s">
        <v>6</v>
      </c>
      <c r="B2" s="8">
        <v>-4</v>
      </c>
      <c r="C2" s="9">
        <v>6.6147732734680176</v>
      </c>
      <c r="D2">
        <f>$C$2-($H$2*1.645)</f>
        <v>5.3310520780086517</v>
      </c>
      <c r="E2">
        <f>C2+(H2*1.645)</f>
        <v>7.8984944689273835</v>
      </c>
      <c r="F2" s="9">
        <v>3.9018881320953369</v>
      </c>
      <c r="G2" s="8">
        <v>25</v>
      </c>
      <c r="H2" s="9">
        <v>0.78037762641906738</v>
      </c>
      <c r="I2" s="9">
        <f>C2-D2</f>
        <v>1.2837211954593659</v>
      </c>
      <c r="J2" s="9"/>
    </row>
    <row r="3" spans="1:10" x14ac:dyDescent="0.2">
      <c r="B3" s="8">
        <v>-3</v>
      </c>
      <c r="C3" s="9">
        <v>6.7934765815734863</v>
      </c>
      <c r="D3">
        <f t="shared" ref="D3:D19" si="0">C3-(H3*1.645)</f>
        <v>5.5687362650036807</v>
      </c>
      <c r="E3">
        <f t="shared" ref="E3:E19" si="1">C3+(H3*1.645)</f>
        <v>8.018216898143292</v>
      </c>
      <c r="F3" s="9">
        <v>4.1453285217285156</v>
      </c>
      <c r="G3" s="8">
        <v>31</v>
      </c>
      <c r="H3" s="9">
        <v>0.74452298879623413</v>
      </c>
      <c r="I3" s="9">
        <f t="shared" ref="I3:I19" si="2">C3-D3</f>
        <v>1.2247403165698056</v>
      </c>
    </row>
    <row r="4" spans="1:10" x14ac:dyDescent="0.2">
      <c r="B4" s="8">
        <v>-2</v>
      </c>
      <c r="C4" s="9">
        <v>6.6521310806274414</v>
      </c>
      <c r="D4">
        <f t="shared" si="0"/>
        <v>5.2412558755278589</v>
      </c>
      <c r="E4">
        <f t="shared" si="1"/>
        <v>8.0630062857270239</v>
      </c>
      <c r="F4" s="9">
        <v>5.001060962677002</v>
      </c>
      <c r="G4" s="8">
        <v>34</v>
      </c>
      <c r="H4" s="9">
        <v>0.85767489671707153</v>
      </c>
      <c r="I4" s="9">
        <f t="shared" si="2"/>
        <v>1.4108752050995825</v>
      </c>
    </row>
    <row r="5" spans="1:10" x14ac:dyDescent="0.2">
      <c r="B5" s="8">
        <v>-1</v>
      </c>
      <c r="C5" s="9">
        <v>5.9380335807800293</v>
      </c>
      <c r="D5">
        <f t="shared" si="0"/>
        <v>4.8330117774009702</v>
      </c>
      <c r="E5">
        <f t="shared" si="1"/>
        <v>7.0430553841590884</v>
      </c>
      <c r="F5" s="9">
        <v>4.7972245216369629</v>
      </c>
      <c r="G5" s="8">
        <v>51</v>
      </c>
      <c r="H5" s="9">
        <v>0.67174577713012695</v>
      </c>
      <c r="I5" s="9">
        <f t="shared" si="2"/>
        <v>1.1050218033790591</v>
      </c>
    </row>
    <row r="6" spans="1:10" x14ac:dyDescent="0.2">
      <c r="B6" s="8">
        <v>0</v>
      </c>
      <c r="C6" s="9">
        <v>7.2665643692016602</v>
      </c>
      <c r="D6">
        <f t="shared" si="0"/>
        <v>5.8949295127391812</v>
      </c>
      <c r="E6">
        <f t="shared" si="1"/>
        <v>8.6381992256641382</v>
      </c>
      <c r="F6" s="9">
        <v>5.9546699523925781</v>
      </c>
      <c r="G6" s="8">
        <v>51</v>
      </c>
      <c r="H6" s="9">
        <v>0.83382058143615723</v>
      </c>
      <c r="I6" s="9">
        <f t="shared" si="2"/>
        <v>1.371634856462479</v>
      </c>
      <c r="J6" s="9">
        <v>6</v>
      </c>
    </row>
    <row r="7" spans="1:10" x14ac:dyDescent="0.2">
      <c r="B7" s="8">
        <v>1</v>
      </c>
      <c r="C7" s="9">
        <v>5.3391661643981934</v>
      </c>
      <c r="D7">
        <f t="shared" si="0"/>
        <v>4.3216406247019767</v>
      </c>
      <c r="E7">
        <f t="shared" si="1"/>
        <v>6.35669170409441</v>
      </c>
      <c r="F7" s="9">
        <v>4.2854857444763184</v>
      </c>
      <c r="G7" s="8">
        <v>48</v>
      </c>
      <c r="H7" s="9">
        <v>0.61855655908584595</v>
      </c>
      <c r="I7" s="9">
        <f t="shared" si="2"/>
        <v>1.0175255396962166</v>
      </c>
    </row>
    <row r="8" spans="1:10" x14ac:dyDescent="0.2">
      <c r="B8" s="8">
        <v>2</v>
      </c>
      <c r="C8" s="9">
        <v>5.549677848815918</v>
      </c>
      <c r="D8">
        <f t="shared" si="0"/>
        <v>4.0187171307206153</v>
      </c>
      <c r="E8">
        <f t="shared" si="1"/>
        <v>7.0806385669112206</v>
      </c>
      <c r="F8" s="9">
        <v>6.3803877830505371</v>
      </c>
      <c r="G8" s="8">
        <v>47</v>
      </c>
      <c r="H8" s="9">
        <v>0.930675208568573</v>
      </c>
      <c r="I8" s="9">
        <f t="shared" si="2"/>
        <v>1.5309607180953027</v>
      </c>
    </row>
    <row r="9" spans="1:10" x14ac:dyDescent="0.2">
      <c r="B9" s="8">
        <v>3</v>
      </c>
      <c r="C9" s="9">
        <v>4.5602860450744629</v>
      </c>
      <c r="D9">
        <f t="shared" si="0"/>
        <v>3.7193166303634646</v>
      </c>
      <c r="E9">
        <f t="shared" si="1"/>
        <v>5.4012554597854612</v>
      </c>
      <c r="F9" s="9">
        <v>3.3523435592651367</v>
      </c>
      <c r="G9" s="8">
        <v>43</v>
      </c>
      <c r="H9" s="9">
        <v>0.51122760772705078</v>
      </c>
      <c r="I9" s="9">
        <f t="shared" si="2"/>
        <v>0.84096941471099829</v>
      </c>
    </row>
    <row r="10" spans="1:10" x14ac:dyDescent="0.2">
      <c r="B10" s="8">
        <v>4</v>
      </c>
      <c r="C10" s="9">
        <v>4.5893421173095703</v>
      </c>
      <c r="D10">
        <f t="shared" si="0"/>
        <v>3.6450872111320498</v>
      </c>
      <c r="E10">
        <f t="shared" si="1"/>
        <v>5.5335970234870908</v>
      </c>
      <c r="F10" s="9">
        <v>3.7200431823730469</v>
      </c>
      <c r="G10" s="8">
        <v>42</v>
      </c>
      <c r="H10" s="9">
        <v>0.57401514053344727</v>
      </c>
      <c r="I10" s="9">
        <f t="shared" si="2"/>
        <v>0.9442549061775205</v>
      </c>
    </row>
    <row r="11" spans="1:10" ht="15" x14ac:dyDescent="0.25">
      <c r="A11" s="4" t="s">
        <v>7</v>
      </c>
      <c r="B11" s="8">
        <v>-4</v>
      </c>
      <c r="C11" s="9">
        <v>5.9567046165466309</v>
      </c>
      <c r="D11">
        <f t="shared" si="0"/>
        <v>4.8570948591828351</v>
      </c>
      <c r="E11">
        <f t="shared" si="1"/>
        <v>7.0563143739104266</v>
      </c>
      <c r="F11" s="9">
        <v>3.5997445583343506</v>
      </c>
      <c r="G11" s="8">
        <v>29</v>
      </c>
      <c r="H11" s="9">
        <v>0.66845577955245972</v>
      </c>
      <c r="I11" s="9">
        <f t="shared" si="2"/>
        <v>1.0996097573637957</v>
      </c>
    </row>
    <row r="12" spans="1:10" x14ac:dyDescent="0.2">
      <c r="B12" s="8">
        <v>-3</v>
      </c>
      <c r="C12" s="9">
        <v>5.8221778869628906</v>
      </c>
      <c r="D12">
        <f t="shared" si="0"/>
        <v>4.6002606156468389</v>
      </c>
      <c r="E12">
        <f t="shared" si="1"/>
        <v>7.0440951582789424</v>
      </c>
      <c r="F12" s="9">
        <v>4.2019500732421875</v>
      </c>
      <c r="G12" s="8">
        <v>32</v>
      </c>
      <c r="H12" s="9">
        <v>0.74280685186386108</v>
      </c>
      <c r="I12" s="9">
        <f t="shared" si="2"/>
        <v>1.2219172713160518</v>
      </c>
    </row>
    <row r="13" spans="1:10" x14ac:dyDescent="0.2">
      <c r="B13" s="8">
        <v>-2</v>
      </c>
      <c r="C13" s="9">
        <v>5.3922181129455566</v>
      </c>
      <c r="D13">
        <f t="shared" si="0"/>
        <v>4.2995253655314443</v>
      </c>
      <c r="E13">
        <f t="shared" si="1"/>
        <v>6.484910860359669</v>
      </c>
      <c r="F13" s="9">
        <v>4.0947175025939941</v>
      </c>
      <c r="G13" s="8">
        <v>38</v>
      </c>
      <c r="H13" s="9">
        <v>0.66425091028213501</v>
      </c>
      <c r="I13" s="9">
        <f t="shared" si="2"/>
        <v>1.0926927474141124</v>
      </c>
    </row>
    <row r="14" spans="1:10" x14ac:dyDescent="0.2">
      <c r="B14" s="8">
        <v>-1</v>
      </c>
      <c r="C14" s="9">
        <v>5.1827778816223145</v>
      </c>
      <c r="D14">
        <f t="shared" si="0"/>
        <v>4.2618292769789692</v>
      </c>
      <c r="E14">
        <f t="shared" si="1"/>
        <v>6.1037264862656597</v>
      </c>
      <c r="F14" s="9">
        <v>4.1140198707580566</v>
      </c>
      <c r="G14" s="8">
        <v>54</v>
      </c>
      <c r="H14" s="9">
        <v>0.55984717607498169</v>
      </c>
      <c r="I14" s="9">
        <f t="shared" si="2"/>
        <v>0.92094860464334527</v>
      </c>
    </row>
    <row r="15" spans="1:10" x14ac:dyDescent="0.2">
      <c r="B15" s="8">
        <v>0</v>
      </c>
      <c r="C15" s="9">
        <v>5.6765456199645996</v>
      </c>
      <c r="D15">
        <f t="shared" si="0"/>
        <v>4.585437452793121</v>
      </c>
      <c r="E15">
        <f t="shared" si="1"/>
        <v>6.7676537871360782</v>
      </c>
      <c r="F15" s="9">
        <v>4.8741488456726074</v>
      </c>
      <c r="G15" s="8">
        <v>54</v>
      </c>
      <c r="H15" s="9">
        <v>0.66328763961791992</v>
      </c>
      <c r="I15" s="9">
        <f t="shared" si="2"/>
        <v>1.0911081671714786</v>
      </c>
      <c r="J15" s="9">
        <v>6</v>
      </c>
    </row>
    <row r="16" spans="1:10" x14ac:dyDescent="0.2">
      <c r="B16" s="8">
        <v>1</v>
      </c>
      <c r="C16" s="9">
        <v>4.2404303550720215</v>
      </c>
      <c r="D16">
        <f t="shared" si="0"/>
        <v>3.4590367844700811</v>
      </c>
      <c r="E16">
        <f t="shared" si="1"/>
        <v>5.0218239256739619</v>
      </c>
      <c r="F16" s="9">
        <v>3.3588371276855469</v>
      </c>
      <c r="G16" s="8">
        <v>50</v>
      </c>
      <c r="H16" s="9">
        <v>0.47501128911972046</v>
      </c>
      <c r="I16" s="9">
        <f t="shared" si="2"/>
        <v>0.78139357060194037</v>
      </c>
    </row>
    <row r="17" spans="2:9" x14ac:dyDescent="0.2">
      <c r="B17" s="8">
        <v>2</v>
      </c>
      <c r="C17" s="9">
        <v>3.6460814476013184</v>
      </c>
      <c r="D17">
        <f t="shared" si="0"/>
        <v>2.9632767416536807</v>
      </c>
      <c r="E17">
        <f t="shared" si="1"/>
        <v>4.3288861535489556</v>
      </c>
      <c r="F17" s="9">
        <v>2.8757505416870117</v>
      </c>
      <c r="G17" s="8">
        <v>48</v>
      </c>
      <c r="H17" s="9">
        <v>0.41507884860038757</v>
      </c>
      <c r="I17" s="9">
        <f t="shared" si="2"/>
        <v>0.68280470594763765</v>
      </c>
    </row>
    <row r="18" spans="2:9" x14ac:dyDescent="0.2">
      <c r="B18" s="8">
        <v>3</v>
      </c>
      <c r="C18" s="9">
        <v>3.2616479396820068</v>
      </c>
      <c r="D18">
        <f t="shared" si="0"/>
        <v>2.7681370855867864</v>
      </c>
      <c r="E18">
        <f t="shared" si="1"/>
        <v>3.7551587937772273</v>
      </c>
      <c r="F18" s="9">
        <v>1.9900186061859131</v>
      </c>
      <c r="G18" s="8">
        <v>44</v>
      </c>
      <c r="H18" s="9">
        <v>0.30000659823417664</v>
      </c>
      <c r="I18" s="9">
        <f t="shared" si="2"/>
        <v>0.49351085409522044</v>
      </c>
    </row>
    <row r="19" spans="2:9" x14ac:dyDescent="0.2">
      <c r="B19" s="8">
        <v>4</v>
      </c>
      <c r="C19" s="9">
        <v>3.4474384784698486</v>
      </c>
      <c r="D19">
        <f t="shared" si="0"/>
        <v>2.8697524000704289</v>
      </c>
      <c r="E19">
        <f t="shared" si="1"/>
        <v>4.0251245568692688</v>
      </c>
      <c r="F19" s="9">
        <v>2.1361260414123535</v>
      </c>
      <c r="G19" s="8">
        <v>37</v>
      </c>
      <c r="H19" s="9">
        <v>0.35117694735527039</v>
      </c>
      <c r="I19" s="9">
        <f t="shared" si="2"/>
        <v>0.57768607839941977</v>
      </c>
    </row>
    <row r="20" spans="2:9" x14ac:dyDescent="0.2">
      <c r="B20" s="8"/>
    </row>
    <row r="21" spans="2:9" x14ac:dyDescent="0.2">
      <c r="B21" s="8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Data1</vt:lpstr>
      <vt:lpstr>Data2</vt:lpstr>
      <vt:lpstr>Chart1</vt:lpstr>
      <vt:lpstr>Chart2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2024-08-15T15:10:32Z</dcterms:created>
  <dcterms:modified xsi:type="dcterms:W3CDTF">2024-08-15T15:11:45Z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2024-08-15T15:10:44Z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51e0de56-588f-4583-92a6-1f7e8d9c8cd5</vt:lpwstr>
  </property>
  <property fmtid="{D5CDD505-2E9C-101B-9397-08002B2CF9AE}" pid="8" name="MSIP_Label_65269c60-0483-4c57-9e8c-3779d6900235_ContentBits">
    <vt:lpwstr>0</vt:lpwstr>
  </property>
</Properties>
</file>