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6"/>
  <workbookPr/>
  <mc:AlternateContent xmlns:mc="http://schemas.openxmlformats.org/markup-compatibility/2006">
    <mc:Choice Requires="x15">
      <x15ac:absPath xmlns:x15ac="http://schemas.microsoft.com/office/spreadsheetml/2010/11/ac" url="https://frbprod1.sharepoint.com/sites/11K-CO/ExternalComm/Pubs/DFE/2024/3Q July-Sept/0312_Assanie_TexasUpdate/"/>
    </mc:Choice>
  </mc:AlternateContent>
  <xr:revisionPtr revIDLastSave="314" documentId="13_ncr:1_{38A477D4-0166-4150-939E-7BDEFA07DB2C}" xr6:coauthVersionLast="47" xr6:coauthVersionMax="47" xr10:uidLastSave="{A22DE173-AB4F-4454-8CA9-F620D225BEC2}"/>
  <bookViews>
    <workbookView xWindow="1080" yWindow="1080" windowWidth="21600" windowHeight="11295" tabRatio="855" xr2:uid="{B5FFEC8C-F592-41F0-9140-7AD6E59FEBE9}"/>
  </bookViews>
  <sheets>
    <sheet name="Chart1" sheetId="5" r:id="rId1"/>
    <sheet name="Data1" sheetId="6" r:id="rId2"/>
    <sheet name="Chart2" sheetId="7" r:id="rId3"/>
    <sheet name="Data2" sheetId="8" r:id="rId4"/>
    <sheet name="Chart3" sheetId="9" r:id="rId5"/>
    <sheet name="Data3" sheetId="10" r:id="rId6"/>
    <sheet name="Chart4" sheetId="11" r:id="rId7"/>
    <sheet name="Data4" sheetId="12" r:id="rId8"/>
  </sheets>
  <externalReferences>
    <externalReference r:id="rId9"/>
    <externalReference r:id="rId10"/>
    <externalReference r:id="rId11"/>
  </externalReferences>
  <definedNames>
    <definedName name="_dlx.qsect11.use" localSheetId="1">Data1!$C$4:$P$6</definedName>
    <definedName name="_DLX1.USE">Data4!$D$4:$N$5</definedName>
    <definedName name="_xlnm._FilterDatabase" hidden="1">#REF!</definedName>
    <definedName name="_Order1" hidden="1">255</definedName>
    <definedName name="_Order2" hidden="1">255</definedName>
    <definedName name="_Regression_Int" hidden="1">1</definedName>
    <definedName name="a" localSheetId="1" hidden="1">#REF!</definedName>
    <definedName name="a" hidden="1">#REF!</definedName>
    <definedName name="adsg" localSheetId="1" hidden="1">#REF!</definedName>
    <definedName name="adsg" hidden="1">#REF!</definedName>
    <definedName name="aery" localSheetId="1" hidden="1">#REF!</definedName>
    <definedName name="aery" hidden="1">#REF!</definedName>
    <definedName name="asd" localSheetId="1" hidden="1">#REF!</definedName>
    <definedName name="asd" hidden="1">#REF!</definedName>
    <definedName name="asdf" localSheetId="1" hidden="1">#REF!</definedName>
    <definedName name="asdf" hidden="1">#REF!</definedName>
    <definedName name="asdfagh" localSheetId="1" hidden="1">#REF!</definedName>
    <definedName name="asdfagh" hidden="1">#REF!</definedName>
    <definedName name="asdgf" localSheetId="1" hidden="1">#REF!</definedName>
    <definedName name="asdgf" hidden="1">#REF!</definedName>
    <definedName name="asdhf" localSheetId="1" hidden="1">#REF!</definedName>
    <definedName name="asdhf" hidden="1">#REF!</definedName>
    <definedName name="asefg" localSheetId="1" hidden="1">#REF!</definedName>
    <definedName name="asefg" hidden="1">#REF!</definedName>
    <definedName name="avqaf" localSheetId="1" hidden="1">#REF!</definedName>
    <definedName name="avqaf" hidden="1">#REF!</definedName>
    <definedName name="BKPH12b" localSheetId="1" hidden="1">#REF!</definedName>
    <definedName name="BKPH12b" hidden="1">#REF!</definedName>
    <definedName name="BKPH2" localSheetId="1" hidden="1">#REF!</definedName>
    <definedName name="BKPH2" hidden="1">#REF!</definedName>
    <definedName name="BKPH21" localSheetId="1" hidden="1">#REF!</definedName>
    <definedName name="BKPH21" hidden="1">#REF!</definedName>
    <definedName name="BKPH211" localSheetId="1" hidden="1">#REF!</definedName>
    <definedName name="BKPH211" hidden="1">#REF!</definedName>
    <definedName name="BKPH21a" localSheetId="1" hidden="1">#REF!</definedName>
    <definedName name="BKPH21a" hidden="1">#REF!</definedName>
    <definedName name="BKPH22" localSheetId="1" hidden="1">#REF!</definedName>
    <definedName name="BKPH22" hidden="1">#REF!</definedName>
    <definedName name="BKPH22a" localSheetId="1" hidden="1">#REF!</definedName>
    <definedName name="BKPH22a" hidden="1">#REF!</definedName>
    <definedName name="BLPH1" localSheetId="1" hidden="1">#REF!</definedName>
    <definedName name="BLPH1" hidden="1">#REF!</definedName>
    <definedName name="BLPH11" localSheetId="1" hidden="1">#REF!</definedName>
    <definedName name="BLPH11" hidden="1">#REF!</definedName>
    <definedName name="BLPH1a" localSheetId="1" hidden="1">#REF!</definedName>
    <definedName name="BLPH1a" hidden="1">#REF!</definedName>
    <definedName name="BLPH2" localSheetId="1" hidden="1">#REF!</definedName>
    <definedName name="BLPH2" hidden="1">#REF!</definedName>
    <definedName name="BLPH21" localSheetId="1" hidden="1">#REF!</definedName>
    <definedName name="BLPH21" hidden="1">#REF!</definedName>
    <definedName name="BLPH2a" localSheetId="1" hidden="1">#REF!</definedName>
    <definedName name="BLPH2a" hidden="1">#REF!</definedName>
    <definedName name="BLPH3" localSheetId="1" hidden="1">#REF!</definedName>
    <definedName name="BLPH3" hidden="1">#REF!</definedName>
    <definedName name="BLPH31" localSheetId="1" hidden="1">#REF!</definedName>
    <definedName name="BLPH31" hidden="1">#REF!</definedName>
    <definedName name="BLPH32" localSheetId="1" hidden="1">#REF!</definedName>
    <definedName name="BLPH32" hidden="1">#REF!</definedName>
    <definedName name="BLPH321" localSheetId="1" hidden="1">#REF!</definedName>
    <definedName name="BLPH321" hidden="1">#REF!</definedName>
    <definedName name="BLPH32a" localSheetId="1" hidden="1">#REF!</definedName>
    <definedName name="BLPH32a" hidden="1">#REF!</definedName>
    <definedName name="BLPH33" localSheetId="1" hidden="1">#REF!</definedName>
    <definedName name="BLPH33" hidden="1">#REF!</definedName>
    <definedName name="BLPH3a" localSheetId="1" hidden="1">#REF!</definedName>
    <definedName name="BLPH3a" hidden="1">#REF!</definedName>
    <definedName name="BLPH4" localSheetId="1" hidden="1">#REF!</definedName>
    <definedName name="BLPH4" hidden="1">#REF!</definedName>
    <definedName name="BLPH41" localSheetId="1" hidden="1">#REF!</definedName>
    <definedName name="BLPH41" hidden="1">#REF!</definedName>
    <definedName name="BLPH411" localSheetId="1" hidden="1">#REF!</definedName>
    <definedName name="BLPH411" hidden="1">#REF!</definedName>
    <definedName name="BLPH4111" localSheetId="1" hidden="1">#REF!</definedName>
    <definedName name="BLPH4111" hidden="1">#REF!</definedName>
    <definedName name="BLPH41a" localSheetId="1" hidden="1">#REF!</definedName>
    <definedName name="BLPH41a" hidden="1">#REF!</definedName>
    <definedName name="BLPH42" localSheetId="1" hidden="1">#REF!</definedName>
    <definedName name="BLPH42" hidden="1">#REF!</definedName>
    <definedName name="BLPH4a" localSheetId="1" hidden="1">#REF!</definedName>
    <definedName name="BLPH4a" hidden="1">#REF!</definedName>
    <definedName name="BLPH5" localSheetId="1" hidden="1">#REF!</definedName>
    <definedName name="BLPH5" hidden="1">#REF!</definedName>
    <definedName name="BLPH51" localSheetId="1" hidden="1">#REF!</definedName>
    <definedName name="BLPH51" hidden="1">#REF!</definedName>
    <definedName name="BLPH5a" localSheetId="1" hidden="1">#REF!</definedName>
    <definedName name="BLPH5a" hidden="1">#REF!</definedName>
    <definedName name="BLPH6" localSheetId="1" hidden="1">#REF!</definedName>
    <definedName name="BLPH6" hidden="1">#REF!</definedName>
    <definedName name="BLPH7" localSheetId="1" hidden="1">#REF!</definedName>
    <definedName name="BLPH7" hidden="1">#REF!</definedName>
    <definedName name="BLPH8" localSheetId="1" hidden="1">#REF!</definedName>
    <definedName name="BLPH8" hidden="1">#REF!</definedName>
    <definedName name="BLPH9" localSheetId="1" hidden="1">#REF!</definedName>
    <definedName name="BLPH9" hidden="1">#REF!</definedName>
    <definedName name="c.DebtPI_perCapita" localSheetId="1" hidden="1">#REF!</definedName>
    <definedName name="c.DebtPI_perCapita" hidden="1">#REF!</definedName>
    <definedName name="C.TXThroughput" localSheetId="1"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rt1" localSheetId="1" hidden="1">#REF!</definedName>
    <definedName name="Chart1" hidden="1">#REF!</definedName>
    <definedName name="Chart1b" localSheetId="1" hidden="1">#REF!</definedName>
    <definedName name="Chart1b" hidden="1">#REF!</definedName>
    <definedName name="chart1ba" localSheetId="1" hidden="1">#REF!</definedName>
    <definedName name="chart1ba" hidden="1">#REF!</definedName>
    <definedName name="chart9" hidden="1">#REF!</definedName>
    <definedName name="csdwqq" localSheetId="1" hidden="1">#REF!</definedName>
    <definedName name="csdwqq" hidden="1">#REF!</definedName>
    <definedName name="cv" localSheetId="1" hidden="1">#REF!</definedName>
    <definedName name="cv" hidden="1">#REF!</definedName>
    <definedName name="cvh45gh" localSheetId="1" hidden="1">#REF!</definedName>
    <definedName name="cvh45gh" hidden="1">#REF!</definedName>
    <definedName name="DateCollectionEnds" hidden="1">[1]Instructions!$H$9</definedName>
    <definedName name="DateCollectionEndsa" hidden="1">[2]Instructions!$H$9</definedName>
    <definedName name="dfg" localSheetId="1" hidden="1">#REF!</definedName>
    <definedName name="dfg" hidden="1">#REF!</definedName>
    <definedName name="dfg3hg" localSheetId="1" hidden="1">#REF!</definedName>
    <definedName name="dfg3hg" hidden="1">#REF!</definedName>
    <definedName name="dfgh456" localSheetId="1" hidden="1">#REF!</definedName>
    <definedName name="dfgh456" hidden="1">#REF!</definedName>
    <definedName name="dfgj" localSheetId="1" hidden="1">#REF!</definedName>
    <definedName name="dfgj" hidden="1">#REF!</definedName>
    <definedName name="dfh6hb" localSheetId="1" hidden="1">#REF!</definedName>
    <definedName name="dfh6hb" hidden="1">#REF!</definedName>
    <definedName name="dft34g" localSheetId="1" hidden="1">#REF!</definedName>
    <definedName name="dft34g" hidden="1">#REF!</definedName>
    <definedName name="dfyw456" localSheetId="1" hidden="1">#REF!</definedName>
    <definedName name="dfyw456" hidden="1">#REF!</definedName>
    <definedName name="dsf" localSheetId="1" hidden="1">#REF!</definedName>
    <definedName name="dsf" hidden="1">#REF!</definedName>
    <definedName name="dxf" localSheetId="1" hidden="1">#REF!</definedName>
    <definedName name="dxf" hidden="1">#REF!</definedName>
    <definedName name="ert" localSheetId="1" hidden="1">#REF!</definedName>
    <definedName name="ert" hidden="1">#REF!</definedName>
    <definedName name="fg" localSheetId="1" hidden="1">#REF!</definedName>
    <definedName name="fg" hidden="1">#REF!</definedName>
    <definedName name="ghuk" localSheetId="1" hidden="1">#REF!</definedName>
    <definedName name="ghuk" hidden="1">#REF!</definedName>
    <definedName name="guil" localSheetId="1" hidden="1">#REF!</definedName>
    <definedName name="guil" hidden="1">#REF!</definedName>
    <definedName name="hg56gh" localSheetId="1" hidden="1">#REF!</definedName>
    <definedName name="hg56gh" hidden="1">#REF!</definedName>
    <definedName name="hjk7f" localSheetId="1"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localSheetId="1" hidden="1">#REF!</definedName>
    <definedName name="jhkl" hidden="1">#REF!</definedName>
    <definedName name="jk78jhk" localSheetId="1" hidden="1">#REF!</definedName>
    <definedName name="jk78jhk" hidden="1">#REF!</definedName>
    <definedName name="kjh23kj" hidden="1">[2]Instructions!$H$9</definedName>
    <definedName name="KK" localSheetId="1" hidden="1">#REF!</definedName>
    <definedName name="KK" hidden="1">#REF!</definedName>
    <definedName name="KKA" localSheetId="1" hidden="1">#REF!</definedName>
    <definedName name="KKA" hidden="1">#REF!</definedName>
    <definedName name="KKe" localSheetId="1" hidden="1">#REF!</definedName>
    <definedName name="KKe" hidden="1">#REF!</definedName>
    <definedName name="KKQ" localSheetId="1" hidden="1">#REF!</definedName>
    <definedName name="KKQ" hidden="1">#REF!</definedName>
    <definedName name="KKr" localSheetId="1" hidden="1">#REF!</definedName>
    <definedName name="KKr" hidden="1">#REF!</definedName>
    <definedName name="KKS" localSheetId="1" hidden="1">#REF!</definedName>
    <definedName name="KKS" hidden="1">#REF!</definedName>
    <definedName name="KKt" localSheetId="1" hidden="1">#REF!</definedName>
    <definedName name="KKt" hidden="1">#REF!</definedName>
    <definedName name="KKw" localSheetId="1" hidden="1">#REF!</definedName>
    <definedName name="KKw" hidden="1">#REF!</definedName>
    <definedName name="KKy" localSheetId="1" hidden="1">#REF!</definedName>
    <definedName name="KKy" hidden="1">#REF!</definedName>
    <definedName name="ljkahfjkghf2" localSheetId="1" hidden="1">#REF!</definedName>
    <definedName name="ljkahfjkghf2" hidden="1">#REF!</definedName>
    <definedName name="lol" localSheetId="1" hidden="1">#REF!</definedName>
    <definedName name="lol" hidden="1">#REF!</definedName>
    <definedName name="n343t" localSheetId="1" hidden="1">#REF!</definedName>
    <definedName name="n343t" hidden="1">#REF!</definedName>
    <definedName name="name" localSheetId="1" hidden="1">#REF!</definedName>
    <definedName name="name" hidden="1">#REF!</definedName>
    <definedName name="namename" localSheetId="1" hidden="1">#REF!</definedName>
    <definedName name="namename" hidden="1">#REF!</definedName>
    <definedName name="neww" hidden="1">[3]Iran!#REF!</definedName>
    <definedName name="NO" hidden="1">{"'Sheet1'!$A$1:$J$121"}</definedName>
    <definedName name="NO_a" hidden="1">{"'Sheet1'!$A$1:$J$121"}</definedName>
    <definedName name="qewrtyq" localSheetId="1" hidden="1">#REF!</definedName>
    <definedName name="qewrtyq" hidden="1">#REF!</definedName>
    <definedName name="qwd" localSheetId="1" hidden="1">#REF!</definedName>
    <definedName name="qwd" hidden="1">#REF!</definedName>
    <definedName name="qwd_a" localSheetId="1" hidden="1">#REF!</definedName>
    <definedName name="qwd_a" hidden="1">#REF!</definedName>
    <definedName name="qwd1a" localSheetId="1" hidden="1">#REF!</definedName>
    <definedName name="qwd1a" hidden="1">#REF!</definedName>
    <definedName name="rthh45" localSheetId="1" hidden="1">#REF!</definedName>
    <definedName name="rthh45" hidden="1">#REF!</definedName>
    <definedName name="rty" localSheetId="1" hidden="1">#REF!</definedName>
    <definedName name="rty" hidden="1">#REF!</definedName>
    <definedName name="sadf" localSheetId="1" hidden="1">#REF!</definedName>
    <definedName name="sadf" hidden="1">#REF!</definedName>
    <definedName name="sd" hidden="1">{"'Sheet1'!$A$1:$J$121"}</definedName>
    <definedName name="sd43g" localSheetId="1" hidden="1">#REF!</definedName>
    <definedName name="sd43g" hidden="1">#REF!</definedName>
    <definedName name="sdasdasdasdasd" localSheetId="1" hidden="1">#REF!</definedName>
    <definedName name="sdasdasdasdasd" hidden="1">#REF!</definedName>
    <definedName name="sdf" localSheetId="1" hidden="1">#REF!</definedName>
    <definedName name="sdf" hidden="1">#REF!</definedName>
    <definedName name="sdfj" localSheetId="1" hidden="1">#REF!</definedName>
    <definedName name="sdfj" hidden="1">#REF!</definedName>
    <definedName name="sdg" localSheetId="1" hidden="1">#REF!</definedName>
    <definedName name="sdg" hidden="1">#REF!</definedName>
    <definedName name="sdg_a" localSheetId="1" hidden="1">#REF!</definedName>
    <definedName name="sdg_a" hidden="1">#REF!</definedName>
    <definedName name="sdgfawi" localSheetId="1" hidden="1">#REF!</definedName>
    <definedName name="sdgfawi" hidden="1">#REF!</definedName>
    <definedName name="sdgg" localSheetId="1" hidden="1">#REF!</definedName>
    <definedName name="sdgg" hidden="1">#REF!</definedName>
    <definedName name="sfdh45" hidden="1">[2]Instructions!$H$9</definedName>
    <definedName name="skjdh" localSheetId="1" hidden="1">#REF!</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localSheetId="1" hidden="1">#REF!</definedName>
    <definedName name="tyi" hidden="1">#REF!</definedName>
    <definedName name="vadsfv" localSheetId="1" hidden="1">#REF!</definedName>
    <definedName name="vadsfv" hidden="1">#REF!</definedName>
    <definedName name="vasdfvb" localSheetId="1" hidden="1">#REF!</definedName>
    <definedName name="vasdfvb" hidden="1">#REF!</definedName>
    <definedName name="vdse4rt" localSheetId="1" hidden="1">#REF!</definedName>
    <definedName name="vdse4rt" hidden="1">#REF!</definedName>
    <definedName name="vsdfgav" localSheetId="1"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localSheetId="1" hidden="1">#REF!</definedName>
    <definedName name="yuio" hidden="1">#REF!</definedName>
    <definedName name="zkxlfc" localSheetId="1" hidden="1">#REF!</definedName>
    <definedName name="zkxlfc" hidden="1">#REF!</definedName>
    <definedName name="zxcgf3frfvdcx" hidden="1">{#N/A,#N/A,FALSE,"Sheet1";#N/A,#N/A,FALSE,"Sheet2"}</definedName>
    <definedName name="zxcv" localSheetId="1" hidden="1">#REF!</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6" l="1"/>
  <c r="E47" i="6"/>
  <c r="F47" i="6"/>
  <c r="G47" i="6"/>
  <c r="H47" i="6"/>
  <c r="I47" i="6"/>
  <c r="J47" i="6"/>
  <c r="K47" i="6"/>
  <c r="L47" i="6"/>
  <c r="M47" i="6"/>
  <c r="N47" i="6"/>
  <c r="O47" i="6"/>
  <c r="P47" i="6"/>
  <c r="E48" i="6"/>
  <c r="F48" i="6"/>
  <c r="G48" i="6"/>
  <c r="H48" i="6"/>
  <c r="I48" i="6"/>
  <c r="J48" i="6"/>
  <c r="K48" i="6"/>
  <c r="L48" i="6"/>
  <c r="M48" i="6"/>
  <c r="N48" i="6"/>
  <c r="O48" i="6"/>
  <c r="P48" i="6"/>
  <c r="D48" i="6"/>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D4" i="12"/>
  <c r="D182" i="10"/>
  <c r="C182" i="10"/>
  <c r="J301" i="8"/>
  <c r="B301" i="8"/>
  <c r="A301" i="8"/>
  <c r="J300" i="8"/>
  <c r="B300" i="8"/>
  <c r="A300" i="8"/>
  <c r="J299" i="8"/>
  <c r="B299" i="8"/>
  <c r="A299" i="8"/>
  <c r="J298" i="8"/>
  <c r="B298" i="8"/>
  <c r="A298" i="8"/>
  <c r="B297" i="8"/>
  <c r="A297" i="8"/>
  <c r="J296" i="8"/>
  <c r="B296" i="8"/>
  <c r="J295" i="8"/>
  <c r="B295" i="8"/>
  <c r="J294" i="8"/>
  <c r="B294" i="8"/>
  <c r="A294" i="8"/>
  <c r="J293" i="8"/>
  <c r="B293" i="8"/>
  <c r="A293" i="8"/>
  <c r="J292" i="8"/>
  <c r="B292" i="8"/>
  <c r="A292" i="8"/>
  <c r="J291" i="8"/>
  <c r="B291" i="8"/>
  <c r="A291" i="8"/>
  <c r="J290" i="8"/>
  <c r="B290" i="8"/>
  <c r="A290" i="8"/>
  <c r="J289" i="8"/>
  <c r="B289" i="8"/>
  <c r="A289" i="8"/>
  <c r="J288" i="8"/>
  <c r="B288" i="8"/>
  <c r="A288" i="8"/>
  <c r="J287" i="8"/>
  <c r="B287" i="8"/>
  <c r="A287" i="8"/>
  <c r="J286" i="8"/>
  <c r="B286" i="8"/>
  <c r="A286" i="8"/>
  <c r="J285" i="8"/>
  <c r="B285" i="8"/>
  <c r="A285" i="8"/>
  <c r="J284" i="8"/>
  <c r="B284" i="8"/>
  <c r="A284" i="8"/>
  <c r="J283" i="8"/>
  <c r="B283" i="8"/>
  <c r="A283" i="8"/>
  <c r="J282" i="8"/>
  <c r="B282" i="8"/>
  <c r="A282" i="8"/>
  <c r="J281" i="8"/>
  <c r="B281" i="8"/>
  <c r="A281" i="8"/>
  <c r="J280" i="8"/>
  <c r="B280" i="8"/>
  <c r="A280" i="8"/>
  <c r="J279" i="8"/>
  <c r="B279" i="8"/>
  <c r="A279" i="8"/>
  <c r="J278" i="8"/>
  <c r="B278" i="8"/>
  <c r="A278" i="8"/>
  <c r="J277" i="8"/>
  <c r="B277" i="8"/>
  <c r="A277" i="8"/>
  <c r="J276" i="8"/>
  <c r="B276" i="8"/>
  <c r="A276" i="8"/>
  <c r="J275" i="8"/>
  <c r="B275" i="8"/>
  <c r="A275" i="8"/>
  <c r="J274" i="8"/>
  <c r="B274" i="8"/>
  <c r="A274" i="8"/>
  <c r="J273" i="8"/>
  <c r="B273" i="8"/>
  <c r="A273" i="8"/>
  <c r="J272" i="8"/>
  <c r="B272" i="8"/>
  <c r="A272" i="8"/>
  <c r="J271" i="8"/>
  <c r="B271" i="8"/>
  <c r="A271" i="8"/>
  <c r="J270" i="8"/>
  <c r="B270" i="8"/>
  <c r="A270" i="8"/>
  <c r="J269" i="8"/>
  <c r="B269" i="8"/>
  <c r="A269" i="8"/>
  <c r="J268" i="8"/>
  <c r="B268" i="8"/>
  <c r="A268" i="8"/>
  <c r="J267" i="8"/>
  <c r="B267" i="8"/>
  <c r="A267" i="8"/>
  <c r="J266" i="8"/>
  <c r="B266" i="8"/>
  <c r="A266" i="8"/>
  <c r="J265" i="8"/>
  <c r="B265" i="8"/>
  <c r="A265" i="8"/>
  <c r="J264" i="8"/>
  <c r="B264" i="8"/>
  <c r="A264" i="8"/>
  <c r="J263" i="8"/>
  <c r="B263" i="8"/>
  <c r="A263" i="8"/>
  <c r="J262" i="8"/>
  <c r="B262" i="8"/>
  <c r="A262" i="8"/>
  <c r="J261" i="8"/>
  <c r="B261" i="8"/>
  <c r="A261" i="8"/>
  <c r="J260" i="8"/>
  <c r="B260" i="8"/>
  <c r="A260" i="8"/>
  <c r="J259" i="8"/>
  <c r="B259" i="8"/>
  <c r="A259" i="8"/>
  <c r="J258" i="8"/>
  <c r="B258" i="8"/>
  <c r="A258" i="8"/>
  <c r="J257" i="8"/>
  <c r="B257" i="8"/>
  <c r="A257" i="8"/>
  <c r="J256" i="8"/>
  <c r="B256" i="8"/>
  <c r="A256" i="8"/>
  <c r="J255" i="8"/>
  <c r="B255" i="8"/>
  <c r="A255" i="8"/>
  <c r="J254" i="8"/>
  <c r="B254" i="8"/>
  <c r="A254" i="8"/>
  <c r="J253" i="8"/>
  <c r="B253" i="8"/>
  <c r="A253" i="8"/>
  <c r="J252" i="8"/>
  <c r="B252" i="8"/>
  <c r="A252" i="8"/>
  <c r="J251" i="8"/>
  <c r="B251" i="8"/>
  <c r="A251" i="8"/>
  <c r="J250" i="8"/>
  <c r="B250" i="8"/>
  <c r="A250" i="8"/>
  <c r="J249" i="8"/>
  <c r="B249" i="8"/>
  <c r="A249" i="8"/>
  <c r="J248" i="8"/>
  <c r="B248" i="8"/>
  <c r="A248" i="8"/>
  <c r="J247" i="8"/>
  <c r="B247" i="8"/>
  <c r="A247" i="8"/>
  <c r="J246" i="8"/>
  <c r="B246" i="8"/>
  <c r="A246" i="8"/>
  <c r="J245" i="8"/>
  <c r="B245" i="8"/>
  <c r="A245" i="8"/>
  <c r="J244" i="8"/>
  <c r="B244" i="8"/>
  <c r="A244" i="8"/>
  <c r="J243" i="8"/>
  <c r="B243" i="8"/>
  <c r="A243" i="8"/>
  <c r="J242" i="8"/>
  <c r="B242" i="8"/>
  <c r="A242" i="8"/>
  <c r="J241" i="8"/>
  <c r="B241" i="8"/>
  <c r="A241" i="8"/>
  <c r="J240" i="8"/>
  <c r="B240" i="8"/>
  <c r="A240" i="8"/>
  <c r="J239" i="8"/>
  <c r="B239" i="8"/>
  <c r="A239" i="8"/>
  <c r="J238" i="8"/>
  <c r="B238" i="8"/>
  <c r="A238" i="8"/>
  <c r="J237" i="8"/>
  <c r="B237" i="8"/>
  <c r="A237" i="8"/>
  <c r="J236" i="8"/>
  <c r="B236" i="8"/>
  <c r="A236" i="8"/>
  <c r="J235" i="8"/>
  <c r="B235" i="8"/>
  <c r="A235" i="8"/>
  <c r="J234" i="8"/>
  <c r="B234" i="8"/>
  <c r="A234" i="8"/>
  <c r="J233" i="8"/>
  <c r="B233" i="8"/>
  <c r="A233" i="8"/>
  <c r="J232" i="8"/>
  <c r="B232" i="8"/>
  <c r="A232" i="8"/>
  <c r="J231" i="8"/>
  <c r="B231" i="8"/>
  <c r="A231" i="8"/>
  <c r="J230" i="8"/>
  <c r="B230" i="8"/>
  <c r="A230" i="8"/>
  <c r="J229" i="8"/>
  <c r="B229" i="8"/>
  <c r="A229" i="8"/>
  <c r="J228" i="8"/>
  <c r="B228" i="8"/>
  <c r="A228" i="8"/>
  <c r="J227" i="8"/>
  <c r="B227" i="8"/>
  <c r="A227" i="8"/>
  <c r="J226" i="8"/>
  <c r="B226" i="8"/>
  <c r="A226" i="8"/>
  <c r="J225" i="8"/>
  <c r="B225" i="8"/>
  <c r="A225" i="8"/>
  <c r="J224" i="8"/>
  <c r="B224" i="8"/>
  <c r="A224" i="8"/>
  <c r="J223" i="8"/>
  <c r="B223" i="8"/>
  <c r="A223" i="8"/>
  <c r="J222" i="8"/>
  <c r="B222" i="8"/>
  <c r="A222" i="8"/>
  <c r="J221" i="8"/>
  <c r="B221" i="8"/>
  <c r="A221" i="8"/>
  <c r="J220" i="8"/>
  <c r="B220" i="8"/>
  <c r="A220" i="8"/>
  <c r="J219" i="8"/>
  <c r="B219" i="8"/>
  <c r="A219" i="8"/>
  <c r="J218" i="8"/>
  <c r="B218" i="8"/>
  <c r="A218" i="8"/>
  <c r="J217" i="8"/>
  <c r="B217" i="8"/>
  <c r="A217" i="8"/>
  <c r="J216" i="8"/>
  <c r="B216" i="8"/>
  <c r="A216" i="8"/>
  <c r="J215" i="8"/>
  <c r="B215" i="8"/>
  <c r="A215" i="8"/>
  <c r="J214" i="8"/>
  <c r="B214" i="8"/>
  <c r="A214" i="8"/>
  <c r="J213" i="8"/>
  <c r="B213" i="8"/>
  <c r="A213" i="8"/>
  <c r="J212" i="8"/>
  <c r="B212" i="8"/>
  <c r="A212" i="8"/>
  <c r="J211" i="8"/>
  <c r="B211" i="8"/>
  <c r="A211" i="8"/>
  <c r="J210" i="8"/>
  <c r="B210" i="8"/>
  <c r="A210" i="8"/>
  <c r="J209" i="8"/>
  <c r="B209" i="8"/>
  <c r="A209" i="8"/>
  <c r="J208" i="8"/>
  <c r="B208" i="8"/>
  <c r="A208" i="8"/>
  <c r="J207" i="8"/>
  <c r="B207" i="8"/>
  <c r="A207" i="8"/>
  <c r="J206" i="8"/>
  <c r="B206" i="8"/>
  <c r="A206" i="8"/>
  <c r="J205" i="8"/>
  <c r="B205" i="8"/>
  <c r="A205" i="8" s="1"/>
  <c r="J204" i="8"/>
  <c r="B204" i="8"/>
  <c r="A204" i="8"/>
  <c r="J203" i="8"/>
  <c r="B203" i="8"/>
  <c r="A203" i="8"/>
  <c r="J202" i="8"/>
  <c r="B202" i="8"/>
  <c r="A202" i="8" s="1"/>
  <c r="J201" i="8"/>
  <c r="B201" i="8"/>
  <c r="A201" i="8"/>
  <c r="J200" i="8"/>
  <c r="B200" i="8"/>
  <c r="A200" i="8"/>
  <c r="J199" i="8"/>
  <c r="B199" i="8"/>
  <c r="A199" i="8" s="1"/>
  <c r="J198" i="8"/>
  <c r="B198" i="8"/>
  <c r="A198" i="8"/>
  <c r="J197" i="8"/>
  <c r="B197" i="8"/>
  <c r="A197" i="8"/>
  <c r="J196" i="8"/>
  <c r="B196" i="8"/>
  <c r="A196" i="8" s="1"/>
  <c r="J195" i="8"/>
  <c r="B195" i="8"/>
  <c r="A195" i="8"/>
  <c r="J194" i="8"/>
  <c r="B194" i="8"/>
  <c r="A194" i="8"/>
  <c r="J193" i="8"/>
  <c r="B193" i="8"/>
  <c r="A193" i="8" s="1"/>
  <c r="J192" i="8"/>
  <c r="B192" i="8"/>
  <c r="A192" i="8"/>
  <c r="J191" i="8"/>
  <c r="B191" i="8"/>
  <c r="A191" i="8"/>
  <c r="J190" i="8"/>
  <c r="B190" i="8"/>
  <c r="A190" i="8" s="1"/>
  <c r="J189" i="8"/>
  <c r="B189" i="8"/>
  <c r="A189" i="8"/>
  <c r="J188" i="8"/>
  <c r="B188" i="8"/>
  <c r="A188" i="8"/>
  <c r="J187" i="8"/>
  <c r="B187" i="8"/>
  <c r="A187" i="8" s="1"/>
  <c r="J186" i="8"/>
  <c r="B186" i="8"/>
  <c r="A186" i="8"/>
  <c r="K185" i="8"/>
  <c r="K186" i="8" s="1"/>
  <c r="K187" i="8" s="1"/>
  <c r="K188" i="8" s="1"/>
  <c r="K189" i="8" s="1"/>
  <c r="K190" i="8" s="1"/>
  <c r="K191" i="8" s="1"/>
  <c r="K192" i="8" s="1"/>
  <c r="K193" i="8" s="1"/>
  <c r="K194" i="8" s="1"/>
  <c r="K195" i="8" s="1"/>
  <c r="K196" i="8" s="1"/>
  <c r="K197" i="8" s="1"/>
  <c r="K198" i="8" s="1"/>
  <c r="K199" i="8" s="1"/>
  <c r="K200" i="8" s="1"/>
  <c r="K201" i="8" s="1"/>
  <c r="K202" i="8" s="1"/>
  <c r="K203" i="8" s="1"/>
  <c r="K204" i="8" s="1"/>
  <c r="K205" i="8" s="1"/>
  <c r="J185" i="8"/>
  <c r="B185" i="8"/>
  <c r="A185" i="8"/>
  <c r="J184" i="8"/>
  <c r="B184" i="8"/>
  <c r="A184" i="8"/>
  <c r="J183" i="8"/>
  <c r="B183" i="8"/>
  <c r="A183" i="8"/>
  <c r="J182" i="8"/>
  <c r="B182" i="8"/>
  <c r="A182" i="8"/>
  <c r="J181" i="8"/>
  <c r="B181" i="8"/>
  <c r="A181" i="8"/>
  <c r="J180" i="8"/>
  <c r="B180" i="8"/>
  <c r="A180" i="8"/>
  <c r="J179" i="8"/>
  <c r="B179" i="8"/>
  <c r="A179" i="8"/>
  <c r="J178" i="8"/>
  <c r="B178" i="8"/>
  <c r="A178" i="8"/>
  <c r="J177" i="8"/>
  <c r="B177" i="8"/>
  <c r="A177" i="8"/>
  <c r="J176" i="8"/>
  <c r="B176" i="8"/>
  <c r="A176" i="8"/>
  <c r="J175" i="8"/>
  <c r="B175" i="8"/>
  <c r="A175" i="8"/>
  <c r="J174" i="8"/>
  <c r="B174" i="8"/>
  <c r="A174" i="8"/>
  <c r="J173" i="8"/>
  <c r="B173" i="8"/>
  <c r="A173" i="8"/>
  <c r="J172" i="8"/>
  <c r="B172" i="8"/>
  <c r="A172" i="8"/>
  <c r="J171" i="8"/>
  <c r="B171" i="8"/>
  <c r="A171" i="8"/>
  <c r="J170" i="8"/>
  <c r="B170" i="8"/>
  <c r="A170" i="8"/>
  <c r="J169" i="8"/>
  <c r="B169" i="8"/>
  <c r="A169" i="8"/>
  <c r="J168" i="8"/>
  <c r="B168" i="8"/>
  <c r="A168" i="8"/>
  <c r="J167" i="8"/>
  <c r="B167" i="8"/>
  <c r="A167" i="8"/>
  <c r="J166" i="8"/>
  <c r="B166" i="8"/>
  <c r="A166" i="8"/>
  <c r="J165" i="8"/>
  <c r="B165" i="8"/>
  <c r="A165" i="8"/>
  <c r="J164" i="8"/>
  <c r="B164" i="8"/>
  <c r="A164" i="8"/>
  <c r="J163" i="8"/>
  <c r="B163" i="8"/>
  <c r="A163" i="8"/>
  <c r="J162" i="8"/>
  <c r="B162" i="8"/>
  <c r="A162" i="8"/>
  <c r="J161" i="8"/>
  <c r="B161" i="8"/>
  <c r="A161" i="8"/>
  <c r="J160" i="8"/>
  <c r="B160" i="8"/>
  <c r="A160" i="8"/>
  <c r="J159" i="8"/>
  <c r="B159" i="8"/>
  <c r="A159" i="8"/>
  <c r="J158" i="8"/>
  <c r="B158" i="8"/>
  <c r="A158" i="8"/>
  <c r="J157" i="8"/>
  <c r="B157" i="8"/>
  <c r="A157" i="8"/>
  <c r="J156" i="8"/>
  <c r="B156" i="8"/>
  <c r="A156" i="8"/>
  <c r="J155" i="8"/>
  <c r="B155" i="8"/>
  <c r="A155" i="8"/>
  <c r="J154" i="8"/>
  <c r="B154" i="8"/>
  <c r="A154" i="8"/>
  <c r="J153" i="8"/>
  <c r="B153" i="8"/>
  <c r="A153" i="8"/>
  <c r="J152" i="8"/>
  <c r="B152" i="8"/>
  <c r="A152" i="8"/>
  <c r="J151" i="8"/>
  <c r="B151" i="8"/>
  <c r="A151" i="8"/>
  <c r="J150" i="8"/>
  <c r="B150" i="8"/>
  <c r="A150" i="8"/>
  <c r="J149" i="8"/>
  <c r="B149" i="8"/>
  <c r="A149" i="8"/>
  <c r="J148" i="8"/>
  <c r="B148" i="8"/>
  <c r="A148" i="8"/>
  <c r="J147" i="8"/>
  <c r="B147" i="8"/>
  <c r="A147" i="8"/>
  <c r="J146" i="8"/>
  <c r="B146" i="8"/>
  <c r="A146" i="8"/>
  <c r="J145" i="8"/>
  <c r="B145" i="8"/>
  <c r="A145" i="8"/>
  <c r="J144" i="8"/>
  <c r="B144" i="8"/>
  <c r="A144" i="8"/>
  <c r="J143" i="8"/>
  <c r="B143" i="8"/>
  <c r="A143" i="8"/>
  <c r="J142" i="8"/>
  <c r="B142" i="8"/>
  <c r="A142" i="8"/>
  <c r="J141" i="8"/>
  <c r="B141" i="8"/>
  <c r="A141" i="8"/>
  <c r="J140" i="8"/>
  <c r="B140" i="8"/>
  <c r="A140" i="8"/>
  <c r="J139" i="8"/>
  <c r="B139" i="8"/>
  <c r="A139" i="8"/>
  <c r="J138" i="8"/>
  <c r="B138" i="8"/>
  <c r="A138" i="8"/>
  <c r="J137" i="8"/>
  <c r="B137" i="8"/>
  <c r="A137" i="8"/>
  <c r="J136" i="8"/>
  <c r="B136" i="8"/>
  <c r="A136" i="8"/>
  <c r="J135" i="8"/>
  <c r="B135" i="8"/>
  <c r="A135" i="8"/>
  <c r="J134" i="8"/>
  <c r="B134" i="8"/>
  <c r="A134" i="8"/>
  <c r="J133" i="8"/>
  <c r="B133" i="8"/>
  <c r="A133" i="8"/>
  <c r="J132" i="8"/>
  <c r="B132" i="8"/>
  <c r="A132" i="8"/>
  <c r="J131" i="8"/>
  <c r="B131" i="8"/>
  <c r="A131" i="8"/>
  <c r="J130" i="8"/>
  <c r="B130" i="8"/>
  <c r="A130" i="8"/>
  <c r="J129" i="8"/>
  <c r="B129" i="8"/>
  <c r="A129" i="8"/>
  <c r="J128" i="8"/>
  <c r="B128" i="8"/>
  <c r="A128" i="8"/>
  <c r="J127" i="8"/>
  <c r="B127" i="8"/>
  <c r="A127" i="8"/>
  <c r="J126" i="8"/>
  <c r="B126" i="8"/>
  <c r="A126" i="8"/>
  <c r="J125" i="8"/>
  <c r="B125" i="8"/>
  <c r="A125" i="8"/>
  <c r="J124" i="8"/>
  <c r="B124" i="8"/>
  <c r="A124" i="8"/>
  <c r="J123" i="8"/>
  <c r="B123" i="8"/>
  <c r="A123" i="8"/>
  <c r="J122" i="8"/>
  <c r="B122" i="8"/>
  <c r="A122" i="8"/>
  <c r="J121" i="8"/>
  <c r="B121" i="8"/>
  <c r="A121" i="8"/>
  <c r="J120" i="8"/>
  <c r="B120" i="8"/>
  <c r="A120" i="8"/>
  <c r="J119" i="8"/>
  <c r="B119" i="8"/>
  <c r="A119" i="8"/>
  <c r="J118" i="8"/>
  <c r="B118" i="8"/>
  <c r="A118" i="8"/>
  <c r="J117" i="8"/>
  <c r="B117" i="8"/>
  <c r="A117" i="8"/>
  <c r="J116" i="8"/>
  <c r="B116" i="8"/>
  <c r="A116" i="8"/>
  <c r="J115" i="8"/>
  <c r="B115" i="8"/>
  <c r="A115" i="8"/>
  <c r="J114" i="8"/>
  <c r="B114" i="8"/>
  <c r="A114" i="8"/>
  <c r="J113" i="8"/>
  <c r="B113" i="8"/>
  <c r="A113" i="8"/>
  <c r="J112" i="8"/>
  <c r="B112" i="8"/>
  <c r="A112" i="8"/>
  <c r="J111" i="8"/>
  <c r="B111" i="8"/>
  <c r="A111" i="8"/>
  <c r="J110" i="8"/>
  <c r="B110" i="8"/>
  <c r="A110" i="8"/>
  <c r="J109" i="8"/>
  <c r="B109" i="8"/>
  <c r="A109" i="8"/>
  <c r="J108" i="8"/>
  <c r="B108" i="8"/>
  <c r="A108" i="8"/>
  <c r="J107" i="8"/>
  <c r="B107" i="8"/>
  <c r="A107" i="8"/>
  <c r="J106" i="8"/>
  <c r="B106" i="8"/>
  <c r="A106" i="8"/>
  <c r="J105" i="8"/>
  <c r="B105" i="8"/>
  <c r="A105" i="8"/>
  <c r="J104" i="8"/>
  <c r="B104" i="8"/>
  <c r="A104" i="8"/>
  <c r="J103" i="8"/>
  <c r="B103" i="8"/>
  <c r="A103" i="8"/>
  <c r="J102" i="8"/>
  <c r="B102" i="8"/>
  <c r="A102" i="8"/>
  <c r="J101" i="8"/>
  <c r="B101" i="8"/>
  <c r="A101" i="8"/>
  <c r="J100" i="8"/>
  <c r="B100" i="8"/>
  <c r="A100" i="8"/>
  <c r="J99" i="8"/>
  <c r="B99" i="8"/>
  <c r="A99" i="8"/>
  <c r="J98" i="8"/>
  <c r="B98" i="8"/>
  <c r="A98" i="8"/>
  <c r="J97" i="8"/>
  <c r="B97" i="8"/>
  <c r="A97" i="8"/>
  <c r="J96" i="8"/>
  <c r="B96" i="8"/>
  <c r="A96" i="8"/>
  <c r="J95" i="8"/>
  <c r="B95" i="8"/>
  <c r="A95" i="8"/>
  <c r="J94" i="8"/>
  <c r="B94" i="8"/>
  <c r="A94" i="8"/>
  <c r="J93" i="8"/>
  <c r="B93" i="8"/>
  <c r="A93" i="8"/>
  <c r="J92" i="8"/>
  <c r="B92" i="8"/>
  <c r="A92" i="8"/>
  <c r="J91" i="8"/>
  <c r="B91" i="8"/>
  <c r="A91" i="8"/>
  <c r="J90" i="8"/>
  <c r="B90" i="8"/>
  <c r="A90" i="8"/>
  <c r="J89" i="8"/>
  <c r="B89" i="8"/>
  <c r="A89" i="8"/>
  <c r="J88" i="8"/>
  <c r="B88" i="8"/>
  <c r="A88" i="8"/>
  <c r="J87" i="8"/>
  <c r="B87" i="8"/>
  <c r="A87" i="8"/>
  <c r="J86" i="8"/>
  <c r="B86" i="8"/>
  <c r="A86" i="8"/>
  <c r="J85" i="8"/>
  <c r="B85" i="8"/>
  <c r="A85" i="8"/>
  <c r="J84" i="8"/>
  <c r="B84" i="8"/>
  <c r="A84" i="8"/>
  <c r="J83" i="8"/>
  <c r="B83" i="8"/>
  <c r="A83" i="8"/>
  <c r="J82" i="8"/>
  <c r="B82" i="8"/>
  <c r="A82" i="8"/>
  <c r="J81" i="8"/>
  <c r="B81" i="8"/>
  <c r="A81" i="8"/>
  <c r="J80" i="8"/>
  <c r="B80" i="8"/>
  <c r="A80" i="8"/>
  <c r="J79" i="8"/>
  <c r="B79" i="8"/>
  <c r="A79" i="8"/>
  <c r="J78" i="8"/>
  <c r="B78" i="8"/>
  <c r="A78" i="8"/>
  <c r="J77" i="8"/>
  <c r="B77" i="8"/>
  <c r="A77" i="8"/>
  <c r="J76" i="8"/>
  <c r="B76" i="8"/>
  <c r="A76" i="8"/>
  <c r="J75" i="8"/>
  <c r="B75" i="8"/>
  <c r="A75" i="8"/>
  <c r="J74" i="8"/>
  <c r="B74" i="8"/>
  <c r="A74" i="8"/>
  <c r="J73" i="8"/>
  <c r="B73" i="8"/>
  <c r="A73" i="8"/>
  <c r="J72" i="8"/>
  <c r="B72" i="8"/>
  <c r="A72" i="8"/>
  <c r="J71" i="8"/>
  <c r="B71" i="8"/>
  <c r="A71" i="8"/>
  <c r="J70" i="8"/>
  <c r="B70" i="8"/>
  <c r="A70" i="8"/>
  <c r="J69" i="8"/>
  <c r="B69" i="8"/>
  <c r="A69" i="8"/>
  <c r="J68" i="8"/>
  <c r="B68" i="8"/>
  <c r="A68" i="8"/>
  <c r="J67" i="8"/>
  <c r="B67" i="8"/>
  <c r="A67" i="8"/>
  <c r="J66" i="8"/>
  <c r="B66" i="8"/>
  <c r="A66" i="8"/>
  <c r="J65" i="8"/>
  <c r="B65" i="8"/>
  <c r="A65" i="8"/>
  <c r="J64" i="8"/>
  <c r="B64" i="8"/>
  <c r="A64" i="8"/>
  <c r="J63" i="8"/>
  <c r="B63" i="8"/>
  <c r="A63" i="8"/>
  <c r="J62" i="8"/>
  <c r="B62" i="8"/>
  <c r="A62" i="8"/>
  <c r="J61" i="8"/>
  <c r="B61" i="8"/>
  <c r="A61" i="8"/>
  <c r="J60" i="8"/>
  <c r="B60" i="8"/>
  <c r="A60" i="8"/>
  <c r="J59" i="8"/>
  <c r="B59" i="8"/>
  <c r="A59" i="8"/>
  <c r="J58" i="8"/>
  <c r="B58" i="8"/>
  <c r="A58" i="8"/>
  <c r="J57" i="8"/>
  <c r="B57" i="8"/>
  <c r="A57" i="8"/>
  <c r="J56" i="8"/>
  <c r="B56" i="8"/>
  <c r="A56" i="8"/>
  <c r="J55" i="8"/>
  <c r="B55" i="8"/>
  <c r="A55" i="8"/>
  <c r="J54" i="8"/>
  <c r="B54" i="8"/>
  <c r="A54" i="8"/>
  <c r="J53" i="8"/>
  <c r="B53" i="8"/>
  <c r="A53" i="8"/>
  <c r="J52" i="8"/>
  <c r="B52" i="8"/>
  <c r="A52" i="8"/>
  <c r="J51" i="8"/>
  <c r="B51" i="8"/>
  <c r="A51" i="8"/>
  <c r="J50" i="8"/>
  <c r="B50" i="8"/>
  <c r="A50" i="8"/>
  <c r="J49" i="8"/>
  <c r="B49" i="8"/>
  <c r="A49" i="8"/>
  <c r="J48" i="8"/>
  <c r="B48" i="8"/>
  <c r="A48" i="8"/>
  <c r="J47" i="8"/>
  <c r="B47" i="8"/>
  <c r="A47" i="8"/>
  <c r="J46" i="8"/>
  <c r="B46" i="8"/>
  <c r="A46" i="8"/>
  <c r="J45" i="8"/>
  <c r="B45" i="8"/>
  <c r="A45" i="8"/>
  <c r="J44" i="8"/>
  <c r="B44" i="8"/>
  <c r="A44" i="8"/>
  <c r="J43" i="8"/>
  <c r="B43" i="8"/>
  <c r="A43" i="8"/>
  <c r="J42" i="8"/>
  <c r="B42" i="8"/>
  <c r="A42" i="8"/>
  <c r="J41" i="8"/>
  <c r="B41" i="8"/>
  <c r="A41" i="8"/>
  <c r="J40" i="8"/>
  <c r="B40" i="8"/>
  <c r="A40" i="8"/>
  <c r="J39" i="8"/>
  <c r="B39" i="8"/>
  <c r="A39" i="8"/>
  <c r="J38" i="8"/>
  <c r="B38" i="8"/>
  <c r="A38" i="8"/>
  <c r="J37" i="8"/>
  <c r="B37" i="8"/>
  <c r="A37" i="8"/>
  <c r="J36" i="8"/>
  <c r="B36" i="8"/>
  <c r="A36" i="8"/>
  <c r="J35" i="8"/>
  <c r="B35" i="8"/>
  <c r="A35" i="8"/>
  <c r="J34" i="8"/>
  <c r="B34" i="8"/>
  <c r="A34" i="8"/>
  <c r="J33" i="8"/>
  <c r="B33" i="8"/>
  <c r="A33" i="8"/>
  <c r="J32" i="8"/>
  <c r="B32" i="8"/>
  <c r="A32" i="8"/>
  <c r="J31" i="8"/>
  <c r="B31" i="8"/>
  <c r="A31" i="8"/>
  <c r="J30" i="8"/>
  <c r="B30" i="8"/>
  <c r="A30" i="8"/>
  <c r="J29" i="8"/>
  <c r="B29" i="8"/>
  <c r="A29" i="8"/>
  <c r="J28" i="8"/>
  <c r="B28" i="8"/>
  <c r="A28" i="8"/>
  <c r="J27" i="8"/>
  <c r="B27" i="8"/>
  <c r="A27" i="8"/>
  <c r="J26" i="8"/>
  <c r="B26" i="8"/>
  <c r="A26" i="8"/>
  <c r="J25" i="8"/>
  <c r="B25" i="8"/>
  <c r="A25" i="8"/>
  <c r="J24" i="8"/>
  <c r="B24" i="8"/>
  <c r="A24" i="8"/>
  <c r="J23" i="8"/>
  <c r="B23" i="8"/>
  <c r="A23" i="8"/>
  <c r="J22" i="8"/>
  <c r="B22" i="8"/>
  <c r="A22" i="8"/>
  <c r="J21" i="8"/>
  <c r="B21" i="8"/>
  <c r="A21" i="8"/>
  <c r="J20" i="8"/>
  <c r="B20" i="8"/>
  <c r="A20" i="8"/>
  <c r="J19" i="8"/>
  <c r="B19" i="8"/>
  <c r="A19" i="8"/>
  <c r="J18" i="8"/>
  <c r="B18" i="8"/>
  <c r="A18" i="8"/>
  <c r="J17" i="8"/>
  <c r="B17" i="8"/>
  <c r="A17" i="8"/>
  <c r="J16" i="8"/>
  <c r="B16" i="8"/>
  <c r="A16" i="8"/>
  <c r="J15" i="8"/>
  <c r="B15" i="8"/>
  <c r="A15" i="8"/>
  <c r="J14" i="8"/>
  <c r="B14" i="8"/>
  <c r="A14" i="8"/>
  <c r="J13" i="8"/>
  <c r="B13" i="8"/>
  <c r="A13" i="8"/>
  <c r="J12" i="8"/>
  <c r="B12" i="8"/>
  <c r="A12" i="8"/>
  <c r="J11" i="8"/>
  <c r="B11" i="8"/>
  <c r="A11" i="8"/>
  <c r="J10" i="8"/>
  <c r="B10" i="8"/>
  <c r="A10" i="8"/>
  <c r="J9" i="8"/>
  <c r="B9" i="8"/>
  <c r="A9" i="8"/>
  <c r="J8" i="8"/>
  <c r="B8" i="8"/>
  <c r="A8" i="8"/>
  <c r="J7" i="8"/>
  <c r="B7" i="8"/>
  <c r="A7" i="8"/>
  <c r="J6" i="8"/>
  <c r="B6" i="8"/>
  <c r="A6" i="8"/>
  <c r="J5" i="8"/>
  <c r="B5" i="8"/>
  <c r="A5" i="8"/>
  <c r="J4" i="8"/>
  <c r="B4" i="8"/>
  <c r="A4" i="8"/>
  <c r="J3" i="8"/>
  <c r="B3" i="8"/>
  <c r="A3" i="8"/>
  <c r="B2" i="8"/>
  <c r="A2" i="8"/>
  <c r="D44" i="6"/>
  <c r="P43" i="6"/>
  <c r="P44" i="6" s="1"/>
  <c r="O43" i="6"/>
  <c r="O44" i="6" s="1"/>
  <c r="N43" i="6"/>
  <c r="N44" i="6" s="1"/>
  <c r="M43" i="6"/>
  <c r="M44" i="6" s="1"/>
  <c r="L43" i="6"/>
  <c r="L44" i="6" s="1"/>
  <c r="K43" i="6"/>
  <c r="K44" i="6" s="1"/>
  <c r="J43" i="6"/>
  <c r="J44" i="6" s="1"/>
  <c r="I43" i="6"/>
  <c r="I44" i="6" s="1"/>
  <c r="H43" i="6"/>
  <c r="H44" i="6" s="1"/>
  <c r="G43" i="6"/>
  <c r="G44" i="6" s="1"/>
  <c r="F43" i="6"/>
  <c r="F44" i="6" s="1"/>
  <c r="E43" i="6"/>
  <c r="E44" i="6" s="1"/>
  <c r="D43" i="6"/>
  <c r="C43" i="6"/>
  <c r="L40" i="6"/>
  <c r="C4" i="6"/>
  <c r="A2" i="6"/>
  <c r="G45" i="6" l="1"/>
  <c r="H45" i="6"/>
  <c r="I45" i="6"/>
  <c r="J45" i="6"/>
  <c r="K45" i="6"/>
  <c r="L45" i="6"/>
  <c r="M45" i="6"/>
  <c r="N45" i="6"/>
  <c r="O45" i="6"/>
  <c r="D45" i="6"/>
  <c r="P45" i="6"/>
  <c r="E45" i="6"/>
  <c r="F45" i="6"/>
  <c r="G46" i="6" l="1"/>
  <c r="N46" i="6"/>
  <c r="L46" i="6"/>
  <c r="K46" i="6"/>
  <c r="J46" i="6"/>
  <c r="I46" i="6"/>
  <c r="D46" i="6"/>
  <c r="M46" i="6"/>
  <c r="H46" i="6"/>
  <c r="F46" i="6"/>
  <c r="O46" i="6"/>
  <c r="E46" i="6"/>
  <c r="P46" i="6"/>
</calcChain>
</file>

<file path=xl/sharedStrings.xml><?xml version="1.0" encoding="utf-8"?>
<sst xmlns="http://schemas.openxmlformats.org/spreadsheetml/2006/main" count="600" uniqueCount="290">
  <si>
    <t>Total</t>
  </si>
  <si>
    <t>Construction</t>
  </si>
  <si>
    <t>Trade and transportation</t>
  </si>
  <si>
    <t>Manufacturing</t>
  </si>
  <si>
    <t>Professional services</t>
  </si>
  <si>
    <t>Financial activities</t>
  </si>
  <si>
    <t>Leisure and hospitality</t>
  </si>
  <si>
    <t>Private education</t>
  </si>
  <si>
    <t>Health</t>
  </si>
  <si>
    <t>Government</t>
  </si>
  <si>
    <t>Information</t>
  </si>
  <si>
    <t>Other services</t>
  </si>
  <si>
    <t>Oil and gas</t>
  </si>
  <si>
    <t>agg(TXLNAGRA@DALEMPN,eop)</t>
  </si>
  <si>
    <t>agg(txLCONSA@dalempn,eop)</t>
  </si>
  <si>
    <t>agg(txLTTULA@dalempn,eop)</t>
  </si>
  <si>
    <t>agg(txLMANUA@dalempn,eop)</t>
  </si>
  <si>
    <t>agg(txLPBSVA@dalempn,eop)</t>
  </si>
  <si>
    <t>agg(txLFIREA@dalempn,eop)</t>
  </si>
  <si>
    <t>agg(txLLEIHA@dalempn,eop)</t>
  </si>
  <si>
    <t>agg(txLS0A@dalempn,eop)</t>
  </si>
  <si>
    <t>agg(txlt0a@dalempn,eop)</t>
  </si>
  <si>
    <t>agg(txLGOVTA@dalempn,eop)</t>
  </si>
  <si>
    <t>agg(txLINFOA@dalempn,eop)</t>
  </si>
  <si>
    <t>agg(txLSRVOA@dalempn,eop)</t>
  </si>
  <si>
    <t>agg(TXLB1A@DALEMPN+TXLB3A@DALEMPN,eop)</t>
  </si>
  <si>
    <t>.DESC</t>
  </si>
  <si>
    <t>All Employees: Total Nonfarm, TX, SA (Thous)</t>
  </si>
  <si>
    <t>All Employees: Construction, TX, SA (Thous)</t>
  </si>
  <si>
    <t>All Employees: Trade, Transp &amp; Utilities, TX, SA (Thous)</t>
  </si>
  <si>
    <t>All Employees: Manufacturing, TX, SA (Thous)</t>
  </si>
  <si>
    <t>All Employees: Professional &amp; Business Svc, TX, SA (Thous)</t>
  </si>
  <si>
    <t>All Employees: Financial Activities, TX, SA (Thous)</t>
  </si>
  <si>
    <t>All Employees: Leisure &amp; Hospitality, TX, SA (Thous)</t>
  </si>
  <si>
    <t>All Employees: Private Educational Services, TX, SA (Thous)</t>
  </si>
  <si>
    <t>All Employees: Health Care &amp; Social Assistance, TX, SA (Thous)</t>
  </si>
  <si>
    <t>All Employees: Government, TX, SA (Thous)</t>
  </si>
  <si>
    <t>All Employees: Information, TX, SA (Thous)</t>
  </si>
  <si>
    <t>All Employees: Other Services, TX, SA (Thous)</t>
  </si>
  <si>
    <t>TXLB1A: All Employees: Oil &amp; Gas Extraction, TX, SA (Thous) TXLB3A: All Employees: Support Activities for Mining, TX, SA (Thous)</t>
  </si>
  <si>
    <t>.DTLM</t>
  </si>
  <si>
    <t>Sep-20-2024 09:51</t>
  </si>
  <si>
    <t>TXLB1A: Sep-20-2024 09:51 TXLB3A: Sep-20-2024 09:51</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</si>
  <si>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</si>
  <si>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</si>
  <si>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</si>
  <si>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</si>
  <si>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</si>
  <si>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</si>
  <si>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</si>
  <si>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</si>
  <si>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</si>
  <si>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</si>
  <si>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</si>
  <si>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</si>
  <si>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</si>
  <si>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</si>
  <si>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</si>
  <si>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</si>
  <si>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</si>
  <si>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</si>
  <si>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</si>
  <si>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</si>
  <si>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</si>
  <si>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</si>
  <si>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</si>
  <si>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</si>
  <si>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</si>
  <si>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</si>
  <si>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</si>
  <si>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</si>
  <si>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</si>
  <si>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</si>
  <si>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</si>
  <si>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Titles:</t>
  </si>
  <si>
    <t>Pulls from Column:</t>
  </si>
  <si>
    <t>*Format as text (add apostrophe)</t>
  </si>
  <si>
    <t>Title:</t>
  </si>
  <si>
    <t>Dec. '23–Aug.'24</t>
  </si>
  <si>
    <t>May–Aug. '24</t>
  </si>
  <si>
    <t>Date</t>
  </si>
  <si>
    <t>Texas employment</t>
  </si>
  <si>
    <t>Texas staffing services</t>
  </si>
  <si>
    <t>U.S. employment</t>
  </si>
  <si>
    <t>U.S. staffing services</t>
  </si>
  <si>
    <t>us_recession</t>
  </si>
  <si>
    <t>tx_bci</t>
  </si>
  <si>
    <t>Difference</t>
  </si>
  <si>
    <t>txrecession</t>
  </si>
  <si>
    <t>N/A</t>
  </si>
  <si>
    <t>'24</t>
  </si>
  <si>
    <t>Services (future)</t>
  </si>
  <si>
    <t>Manufacturing (future)</t>
  </si>
  <si>
    <t>Services (current)</t>
  </si>
  <si>
    <t>Manufacturing (current)</t>
  </si>
  <si>
    <t>201001</t>
  </si>
  <si>
    <t xml:space="preserve"> </t>
  </si>
  <si>
    <t>201002</t>
  </si>
  <si>
    <t>201003</t>
  </si>
  <si>
    <t>201004</t>
  </si>
  <si>
    <t>201005</t>
  </si>
  <si>
    <t>201006</t>
  </si>
  <si>
    <t>201007</t>
  </si>
  <si>
    <t>2010</t>
  </si>
  <si>
    <t>201008</t>
  </si>
  <si>
    <t>201009</t>
  </si>
  <si>
    <t>201010</t>
  </si>
  <si>
    <t>201011</t>
  </si>
  <si>
    <t>201012</t>
  </si>
  <si>
    <t>201101</t>
  </si>
  <si>
    <t>201102</t>
  </si>
  <si>
    <t>201103</t>
  </si>
  <si>
    <t>201104</t>
  </si>
  <si>
    <t>201105</t>
  </si>
  <si>
    <t>201106</t>
  </si>
  <si>
    <t>201107</t>
  </si>
  <si>
    <t>2011</t>
  </si>
  <si>
    <t>201108</t>
  </si>
  <si>
    <t>201109</t>
  </si>
  <si>
    <t>201110</t>
  </si>
  <si>
    <t>201111</t>
  </si>
  <si>
    <t>201112</t>
  </si>
  <si>
    <t>201201</t>
  </si>
  <si>
    <t>201202</t>
  </si>
  <si>
    <t>201203</t>
  </si>
  <si>
    <t>201204</t>
  </si>
  <si>
    <t>201205</t>
  </si>
  <si>
    <t>201206</t>
  </si>
  <si>
    <t>201207</t>
  </si>
  <si>
    <t>2012</t>
  </si>
  <si>
    <t>201208</t>
  </si>
  <si>
    <t>201209</t>
  </si>
  <si>
    <t>201210</t>
  </si>
  <si>
    <t>201211</t>
  </si>
  <si>
    <t>201212</t>
  </si>
  <si>
    <t>201301</t>
  </si>
  <si>
    <t>201302</t>
  </si>
  <si>
    <t>201303</t>
  </si>
  <si>
    <t>201304</t>
  </si>
  <si>
    <t>201305</t>
  </si>
  <si>
    <t>201306</t>
  </si>
  <si>
    <t>201307</t>
  </si>
  <si>
    <t>2013</t>
  </si>
  <si>
    <t>201308</t>
  </si>
  <si>
    <t>201309</t>
  </si>
  <si>
    <t>201310</t>
  </si>
  <si>
    <t>201311</t>
  </si>
  <si>
    <t>201312</t>
  </si>
  <si>
    <t>201401</t>
  </si>
  <si>
    <t>201402</t>
  </si>
  <si>
    <t>201403</t>
  </si>
  <si>
    <t>201404</t>
  </si>
  <si>
    <t>201405</t>
  </si>
  <si>
    <t>201406</t>
  </si>
  <si>
    <t>201407</t>
  </si>
  <si>
    <t>2014</t>
  </si>
  <si>
    <t>201408</t>
  </si>
  <si>
    <t>201409</t>
  </si>
  <si>
    <t>201410</t>
  </si>
  <si>
    <t>201411</t>
  </si>
  <si>
    <t>201412</t>
  </si>
  <si>
    <t>201501</t>
  </si>
  <si>
    <t>201502</t>
  </si>
  <si>
    <t>201503</t>
  </si>
  <si>
    <t>201504</t>
  </si>
  <si>
    <t>201505</t>
  </si>
  <si>
    <t>201506</t>
  </si>
  <si>
    <t>201507</t>
  </si>
  <si>
    <t>2015</t>
  </si>
  <si>
    <t>201508</t>
  </si>
  <si>
    <t>201509</t>
  </si>
  <si>
    <t>201510</t>
  </si>
  <si>
    <t>201511</t>
  </si>
  <si>
    <t>201512</t>
  </si>
  <si>
    <t>201601</t>
  </si>
  <si>
    <t>201602</t>
  </si>
  <si>
    <t>201603</t>
  </si>
  <si>
    <t>201604</t>
  </si>
  <si>
    <t>201605</t>
  </si>
  <si>
    <t>201606</t>
  </si>
  <si>
    <t>201607</t>
  </si>
  <si>
    <t>2016</t>
  </si>
  <si>
    <t>201608</t>
  </si>
  <si>
    <t>201609</t>
  </si>
  <si>
    <t>201610</t>
  </si>
  <si>
    <t>201611</t>
  </si>
  <si>
    <t>201612</t>
  </si>
  <si>
    <t>201701</t>
  </si>
  <si>
    <t>201702</t>
  </si>
  <si>
    <t>201703</t>
  </si>
  <si>
    <t>201704</t>
  </si>
  <si>
    <t>201705</t>
  </si>
  <si>
    <t>201706</t>
  </si>
  <si>
    <t>201707</t>
  </si>
  <si>
    <t>2017</t>
  </si>
  <si>
    <t>201708</t>
  </si>
  <si>
    <t>201709</t>
  </si>
  <si>
    <t>201710</t>
  </si>
  <si>
    <t>201711</t>
  </si>
  <si>
    <t>201712</t>
  </si>
  <si>
    <t>201801</t>
  </si>
  <si>
    <t>201802</t>
  </si>
  <si>
    <t>201803</t>
  </si>
  <si>
    <t>201804</t>
  </si>
  <si>
    <t>201805</t>
  </si>
  <si>
    <t>201806</t>
  </si>
  <si>
    <t>201807</t>
  </si>
  <si>
    <t>2018</t>
  </si>
  <si>
    <t>201808</t>
  </si>
  <si>
    <t>201809</t>
  </si>
  <si>
    <t>201810</t>
  </si>
  <si>
    <t>201811</t>
  </si>
  <si>
    <t>201812</t>
  </si>
  <si>
    <t>201901</t>
  </si>
  <si>
    <t>201902</t>
  </si>
  <si>
    <t>201903</t>
  </si>
  <si>
    <t>201904</t>
  </si>
  <si>
    <t>201905</t>
  </si>
  <si>
    <t>201906</t>
  </si>
  <si>
    <t>201907</t>
  </si>
  <si>
    <t>2019</t>
  </si>
  <si>
    <t>201908</t>
  </si>
  <si>
    <t>201909</t>
  </si>
  <si>
    <t>201910</t>
  </si>
  <si>
    <t>201911</t>
  </si>
  <si>
    <t>201912</t>
  </si>
  <si>
    <t>202001</t>
  </si>
  <si>
    <t>202002</t>
  </si>
  <si>
    <t>202003</t>
  </si>
  <si>
    <t>202004</t>
  </si>
  <si>
    <t>202005</t>
  </si>
  <si>
    <t>202006</t>
  </si>
  <si>
    <t>202007</t>
  </si>
  <si>
    <t>2020</t>
  </si>
  <si>
    <t>202008</t>
  </si>
  <si>
    <t>202009</t>
  </si>
  <si>
    <t>202010</t>
  </si>
  <si>
    <t>202011</t>
  </si>
  <si>
    <t>202012</t>
  </si>
  <si>
    <t>202101</t>
  </si>
  <si>
    <t>202102</t>
  </si>
  <si>
    <t>202103</t>
  </si>
  <si>
    <t>202104</t>
  </si>
  <si>
    <t>202105</t>
  </si>
  <si>
    <t>202106</t>
  </si>
  <si>
    <t>202107</t>
  </si>
  <si>
    <t>2021</t>
  </si>
  <si>
    <t>202108</t>
  </si>
  <si>
    <t>202109</t>
  </si>
  <si>
    <t>202110</t>
  </si>
  <si>
    <t>202111</t>
  </si>
  <si>
    <t>202112</t>
  </si>
  <si>
    <t>202201</t>
  </si>
  <si>
    <t>202202</t>
  </si>
  <si>
    <t>2022</t>
  </si>
  <si>
    <t>2023</t>
  </si>
  <si>
    <t>2024</t>
  </si>
  <si>
    <t>202410</t>
  </si>
  <si>
    <t>202411</t>
  </si>
  <si>
    <t>202412</t>
  </si>
  <si>
    <t>Headline</t>
  </si>
  <si>
    <t>Core</t>
  </si>
  <si>
    <t>All less shelter</t>
  </si>
  <si>
    <t>Commodities</t>
  </si>
  <si>
    <t>Energy</t>
  </si>
  <si>
    <t>Food</t>
  </si>
  <si>
    <t>Housing</t>
  </si>
  <si>
    <t>Medical</t>
  </si>
  <si>
    <t>Services</t>
  </si>
  <si>
    <t>Shelter</t>
  </si>
  <si>
    <t>yryr%(talls@dalfed)</t>
  </si>
  <si>
    <t>yryr%(talfes@dalfed)</t>
  </si>
  <si>
    <t>yryr%(talss@dalfed)</t>
  </si>
  <si>
    <t>yryr%(tcoms@dalfed)</t>
  </si>
  <si>
    <t>yryr%(teners@dalfed)</t>
  </si>
  <si>
    <t>yryr%(tfoods@dalfed)</t>
  </si>
  <si>
    <t>yryr%(thouss@dalfed)</t>
  </si>
  <si>
    <t>yryr%(tmeds@dalfed)</t>
  </si>
  <si>
    <t>yryr%(tsers@dalfed)</t>
  </si>
  <si>
    <t>yryr%(tshels@dalfed)</t>
  </si>
  <si>
    <t>Consumer Prices, Texas, all, SA % Change - Year to Year</t>
  </si>
  <si>
    <t>Consumer Prices, Texas, all less food and energy, SA % Change - Year to Year</t>
  </si>
  <si>
    <t>Consumer Prices, Texas, all less shelter, SA % Change - Year to Year</t>
  </si>
  <si>
    <t>Consumer Prices, Texas, commodities, SA % Change - Year to Year</t>
  </si>
  <si>
    <t>Consumer Prices, Texas, energy, SA % Change - Year to Year</t>
  </si>
  <si>
    <t>Consumer Prices, Texas, food, SA % Change - Year to Year</t>
  </si>
  <si>
    <t>Consumer Prices, Texas, housing, SA % Change - Year to Year</t>
  </si>
  <si>
    <t>Consumer Prices, Texas, medical, SA % Change - Year to Year</t>
  </si>
  <si>
    <t>Consumer Prices, Texas, services, SA % Change - Year to Year</t>
  </si>
  <si>
    <t>Consumer Prices, Texas, shelter, SA % Change - Year to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</si>
</sst>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9">
    <font>
      <sz val="11"/>
      <color theme="1"/>
      <name val="Aptos Narrow"/>
      <family val="2"/>
      <scheme val="minor"/>
    </font>
    <font>
      <sz val="11"/>
      <color theme="1"/>
      <name val="Aptos Narrow"/>
      <family val="2"/>
      <scheme val="minor"/>
    </font>
    <font>
      <sz val="11"/>
      <color rgb="FF3F3F76"/>
      <name val="Aptos Narrow"/>
      <family val="2"/>
      <scheme val="minor"/>
    </font>
    <font>
      <b/>
      <sz val="11"/>
      <color rgb="FFFA7D00"/>
      <name val="Aptos Narrow"/>
      <family val="2"/>
      <scheme val="minor"/>
    </font>
    <font>
      <sz val="11"/>
      <name val="Calibri"/>
      <family val="2"/>
    </font>
    <font>
      <b/>
      <sz val="11"/>
      <name val="Calibri"/>
      <family val="2"/>
    </font>
    <font>
      <i/>
      <sz val="11"/>
      <name val="Calibri"/>
      <family val="2"/>
    </font>
    <font>
      <sz val="11"/>
      <color rgb="FFFF0000"/>
      <name val="Calibri"/>
      <family val="2"/>
    </font>
    <font>
      <sz val="11"/>
      <color theme="7"/>
      <name val="Calibri"/>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 fillId="2" borderId="1" applyNumberFormat="0" applyAlignment="0" applyProtection="0"/>
    <xf numFmtId="0" fontId="3" fillId="3" borderId="1" applyNumberFormat="0" applyAlignment="0" applyProtection="0"/>
    <xf numFmtId="0" fontId="1" fillId="4" borderId="2" applyNumberFormat="0" applyFont="0" applyAlignment="0" applyProtection="0"/>
  </cellStyleXfs>
  <cellXfs count="34">
    <xf numFmtId="0" fontId="0" fillId="0" borderId="0" xfId="0"/>
    <xf numFmtId="0" fontId="0" fillId="0" borderId="0" xfId="0" quotePrefix="1"/>
    <xf numFmtId="2" fontId="0" fillId="0" borderId="0" xfId="0" applyNumberFormat="1"/>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3" fillId="3" borderId="1" xfId="2" quotePrefix="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166" fontId="4" fillId="0" borderId="0" xfId="0" applyNumberFormat="1" applyFont="1" applyAlignment="1">
      <alignment horizontal="center" vertical="center"/>
    </xf>
    <xf numFmtId="0" fontId="3" fillId="3" borderId="1" xfId="2" applyAlignment="1">
      <alignment horizontal="center" vertical="center"/>
    </xf>
    <xf numFmtId="165" fontId="3" fillId="3" borderId="1" xfId="2" applyNumberFormat="1" applyAlignment="1">
      <alignment horizontal="right" vertical="center"/>
    </xf>
    <xf numFmtId="165" fontId="3" fillId="3" borderId="1" xfId="2" applyNumberFormat="1" applyAlignment="1">
      <alignment horizontal="center" vertical="center" wrapText="1"/>
    </xf>
    <xf numFmtId="0" fontId="4" fillId="0" borderId="0" xfId="0" applyFont="1" applyAlignment="1">
      <alignment horizontal="center" vertical="top"/>
    </xf>
    <xf numFmtId="0" fontId="4" fillId="0" borderId="0" xfId="0" applyFont="1" applyAlignment="1">
      <alignment horizontal="right" vertical="top"/>
    </xf>
    <xf numFmtId="165" fontId="3" fillId="3" borderId="1" xfId="2" applyNumberFormat="1" applyAlignment="1">
      <alignment horizontal="center" vertical="top" wrapText="1"/>
    </xf>
    <xf numFmtId="0" fontId="4" fillId="0" borderId="0" xfId="0" applyFont="1" applyAlignment="1">
      <alignment horizontal="right" vertical="center"/>
    </xf>
    <xf numFmtId="0" fontId="4" fillId="0" borderId="0" xfId="0" applyFont="1" applyAlignment="1">
      <alignment horizontal="left"/>
    </xf>
    <xf numFmtId="0" fontId="4" fillId="5" borderId="0" xfId="0" applyFont="1" applyFill="1" applyAlignment="1">
      <alignment horizontal="right" vertical="center"/>
    </xf>
    <xf numFmtId="0" fontId="4" fillId="5" borderId="0" xfId="0" applyFont="1" applyFill="1" applyAlignment="1">
      <alignment horizontal="center" vertical="center" wrapText="1"/>
    </xf>
    <xf numFmtId="0" fontId="2" fillId="2" borderId="1" xfId="1" quotePrefix="1" applyNumberFormat="1" applyAlignment="1">
      <alignment horizontal="center" vertical="center"/>
    </xf>
    <xf numFmtId="0" fontId="3" fillId="3" borderId="1" xfId="2" quotePrefix="1" applyNumberFormat="1" applyAlignment="1">
      <alignment horizontal="center" vertical="center"/>
    </xf>
    <xf numFmtId="165" fontId="4" fillId="5" borderId="0" xfId="0" quotePrefix="1" applyNumberFormat="1" applyFont="1" applyFill="1" applyAlignment="1">
      <alignment horizontal="left" vertical="center"/>
    </xf>
    <xf numFmtId="165" fontId="4" fillId="5" borderId="0" xfId="0" applyNumberFormat="1" applyFont="1" applyFill="1" applyAlignment="1">
      <alignment horizontal="center" vertical="center"/>
    </xf>
    <xf numFmtId="0" fontId="7" fillId="0" borderId="0" xfId="0" applyFont="1" applyAlignment="1">
      <alignment horizontal="center" vertical="center" wrapText="1"/>
    </xf>
    <xf numFmtId="0" fontId="3" fillId="3" borderId="1" xfId="2" applyNumberFormat="1" applyAlignment="1">
      <alignment horizontal="center" vertical="center"/>
    </xf>
    <xf numFmtId="0" fontId="8" fillId="0" borderId="0" xfId="0" applyFont="1" applyAlignment="1">
      <alignment horizontal="center" vertical="center"/>
    </xf>
    <xf numFmtId="14" fontId="0" fillId="0" borderId="0" xfId="0" applyNumberFormat="1"/>
    <xf numFmtId="0" fontId="0" fillId="0" borderId="0" xfId="0" applyAlignment="1">
      <alignment wrapText="1"/>
    </xf>
    <xf numFmtId="165" fontId="4" fillId="5" borderId="0" xfId="0" quotePrefix="1" applyNumberFormat="1" applyFont="1" applyFill="1" applyAlignment="1">
      <alignment horizontal="left" vertical="center" wrapText="1"/>
    </xf>
    <xf numFmtId="0" fontId="4" fillId="4" borderId="0" xfId="3" applyFont="1" applyBorder="1" applyAlignment="1">
      <alignment horizontal="center" vertical="center" wrapText="1"/>
    </xf>
  </cellXfs>
  <cellStyles count="4">
    <cellStyle name="Calculation" xfId="2" builtinId="22"/>
    <cellStyle name="Input" xfId="1" builtinId="20"/>
    <cellStyle name="Normal" xfId="0" builtinId="0"/>
    <cellStyle name="Note" xfId="3" builtinId="10"/>
  </cellStyles>
  <dxfs count="1">
    <dxf>
      <font>
        <color rgb="FF9C0006"/>
      </font>
      <fill>
        <patternFill>
          <bgColor rgb="FFFFC7CE"/>
        </patternFill>
      </fill>
    </dxf>
  </dxfs>
  <tableStyles count="0" defaultTableStyle="TableStyleMedium2" defaultPivotStyle="PivotStyleLight16"/>
  <colors>
    <mruColors>
      <color rgb="FF1E4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1.xml"/><Relationship Id="rId16" Type="http://schemas.openxmlformats.org/officeDocument/2006/relationships/customXml" Target="../customXml/item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chartsheet" Target="chartsheets/sheet3.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2.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4141870885293"/>
          <c:y val="9.6528917927812208E-2"/>
          <c:w val="0.72176515270436703"/>
          <c:h val="0.7067936919451584"/>
        </c:manualLayout>
      </c:layout>
      <c:barChart>
        <c:barDir val="bar"/>
        <c:grouping val="clustered"/>
        <c:varyColors val="0"/>
        <c:ser>
          <c:idx val="0"/>
          <c:order val="0"/>
          <c:tx>
            <c:strRef>
              <c:f>Data1!$C$47</c:f>
              <c:strCache>
                <c:ptCount val="1"/>
                <c:pt idx="0">
                  <c:v>Dec. '23–Aug.'24</c:v>
                </c:pt>
              </c:strCache>
            </c:strRef>
          </c:tx>
          <c:spPr>
            <a:solidFill>
              <a:schemeClr val="accent6"/>
            </a:solidFill>
            <a:ln>
              <a:noFill/>
            </a:ln>
            <a:effectLst/>
          </c:spPr>
          <c:invertIfNegative val="0"/>
          <c:dLbls>
            <c:dLbl>
              <c:idx val="2"/>
              <c:layout>
                <c:manualLayout>
                  <c:x val="0"/>
                  <c:y val="7.07964601769911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F-4803-B109-04C229349C95}"/>
                </c:ext>
              </c:extLst>
            </c:dLbl>
            <c:dLbl>
              <c:idx val="10"/>
              <c:layout>
                <c:manualLayout>
                  <c:x val="1.3380924938922395E-3"/>
                  <c:y val="7.087827484139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58-4118-A258-7E5924B587E3}"/>
                </c:ext>
              </c:extLst>
            </c:dLbl>
            <c:spPr>
              <a:noFill/>
              <a:ln>
                <a:noFill/>
              </a:ln>
              <a:effectLst/>
            </c:spPr>
            <c:txPr>
              <a:bodyPr rot="0" spcFirstLastPara="1" vertOverflow="ellipsis" vert="horz" wrap="square" anchor="ctr" anchorCtr="1"/>
              <a:lstStyle/>
              <a:p>
                <a:pPr>
                  <a:defRPr sz="1200" b="0" i="0" u="none" strike="noStrike" kern="1200" baseline="0">
                    <a:solidFill>
                      <a:schemeClr val="accent6"/>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Data1!$D$46:$P$46</c:f>
              <c:strCache>
                <c:ptCount val="13"/>
                <c:pt idx="0">
                  <c:v>Oil and gas (1.3%)</c:v>
                </c:pt>
                <c:pt idx="1">
                  <c:v>Information (1.6%)</c:v>
                </c:pt>
                <c:pt idx="2">
                  <c:v>Private education (1.7%)</c:v>
                </c:pt>
                <c:pt idx="3">
                  <c:v>Other services (3.5%)</c:v>
                </c:pt>
                <c:pt idx="4">
                  <c:v>Construction (6.0%)</c:v>
                </c:pt>
                <c:pt idx="5">
                  <c:v>Financial activities (6.6%)</c:v>
                </c:pt>
                <c:pt idx="6">
                  <c:v>Manufacturing (6.9%)</c:v>
                </c:pt>
                <c:pt idx="7">
                  <c:v>Leisure and hospitality (10.6%)</c:v>
                </c:pt>
                <c:pt idx="8">
                  <c:v>Health (11.9%)</c:v>
                </c:pt>
                <c:pt idx="9">
                  <c:v>Government (14.8%)</c:v>
                </c:pt>
                <c:pt idx="10">
                  <c:v>Professional services (14.9%)</c:v>
                </c:pt>
                <c:pt idx="11">
                  <c:v>Trade and transportation (19.6%)</c:v>
                </c:pt>
                <c:pt idx="12">
                  <c:v>Total</c:v>
                </c:pt>
              </c:strCache>
            </c:strRef>
          </c:cat>
          <c:val>
            <c:numRef>
              <c:f>Data1!$D$47:$P$47</c:f>
              <c:numCache>
                <c:formatCode>0.0</c:formatCode>
                <c:ptCount val="13"/>
                <c:pt idx="0">
                  <c:v>0.82871611776982324</c:v>
                </c:pt>
                <c:pt idx="1">
                  <c:v>-0.23296555449681122</c:v>
                </c:pt>
                <c:pt idx="2">
                  <c:v>-1.9861476336247685</c:v>
                </c:pt>
                <c:pt idx="3">
                  <c:v>4.3160482981253523</c:v>
                </c:pt>
                <c:pt idx="4">
                  <c:v>4.7691369561764008</c:v>
                </c:pt>
                <c:pt idx="5">
                  <c:v>5.301804852500891</c:v>
                </c:pt>
                <c:pt idx="6">
                  <c:v>3.3864101062428986</c:v>
                </c:pt>
                <c:pt idx="7">
                  <c:v>2.139179021977422</c:v>
                </c:pt>
                <c:pt idx="8">
                  <c:v>2.9171863737578407</c:v>
                </c:pt>
                <c:pt idx="9">
                  <c:v>2.2997745845651174</c:v>
                </c:pt>
                <c:pt idx="10">
                  <c:v>-8.3267009711351925E-2</c:v>
                </c:pt>
                <c:pt idx="11">
                  <c:v>1.5853721713417812</c:v>
                </c:pt>
                <c:pt idx="12">
                  <c:v>2.2091433221157253</c:v>
                </c:pt>
              </c:numCache>
            </c:numRef>
          </c:val>
          <c:extLst>
            <c:ext xmlns:c16="http://schemas.microsoft.com/office/drawing/2014/chart" uri="{C3380CC4-5D6E-409C-BE32-E72D297353CC}">
              <c16:uniqueId val="{00000001-DFAF-4803-B109-04C229349C95}"/>
            </c:ext>
          </c:extLst>
        </c:ser>
        <c:ser>
          <c:idx val="1"/>
          <c:order val="1"/>
          <c:tx>
            <c:strRef>
              <c:f>Data1!$C$48</c:f>
              <c:strCache>
                <c:ptCount val="1"/>
                <c:pt idx="0">
                  <c:v>May–Aug. '24</c:v>
                </c:pt>
              </c:strCache>
            </c:strRef>
          </c:tx>
          <c:spPr>
            <a:solidFill>
              <a:schemeClr val="accent2"/>
            </a:solidFill>
            <a:ln>
              <a:noFill/>
            </a:ln>
            <a:effectLst/>
          </c:spPr>
          <c:invertIfNegative val="0"/>
          <c:dLbls>
            <c:dLbl>
              <c:idx val="0"/>
              <c:layout>
                <c:manualLayout>
                  <c:x val="-4.0139614217220556E-3"/>
                  <c:y val="-9.44262329238702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AF-4803-B109-04C229349C95}"/>
                </c:ext>
              </c:extLst>
            </c:dLbl>
            <c:dLbl>
              <c:idx val="3"/>
              <c:layout>
                <c:manualLayout>
                  <c:x val="-9.8049003164430761E-17"/>
                  <c:y val="-7.0761668571288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AF-4803-B109-04C229349C95}"/>
                </c:ext>
              </c:extLst>
            </c:dLbl>
            <c:dLbl>
              <c:idx val="5"/>
              <c:layout>
                <c:manualLayout>
                  <c:x val="-9.8117923508800536E-17"/>
                  <c:y val="-7.08782748413944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58-4118-A258-7E5924B587E3}"/>
                </c:ext>
              </c:extLst>
            </c:dLbl>
            <c:dLbl>
              <c:idx val="6"/>
              <c:layout>
                <c:manualLayout>
                  <c:x val="-1.3379871405738879E-3"/>
                  <c:y val="-7.0878274841392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58-4118-A258-7E5924B587E3}"/>
                </c:ext>
              </c:extLst>
            </c:dLbl>
            <c:dLbl>
              <c:idx val="7"/>
              <c:layout>
                <c:manualLayout>
                  <c:x val="0"/>
                  <c:y val="-7.08782748413940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58-4118-A258-7E5924B587E3}"/>
                </c:ext>
              </c:extLst>
            </c:dLbl>
            <c:dLbl>
              <c:idx val="9"/>
              <c:layout>
                <c:manualLayout>
                  <c:x val="-9.8070860836101855E-17"/>
                  <c:y val="-1.1799410029498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AF-4803-B109-04C229349C95}"/>
                </c:ext>
              </c:extLst>
            </c:dLbl>
            <c:dLbl>
              <c:idx val="11"/>
              <c:layout>
                <c:manualLayout>
                  <c:x val="-5.3519485622960418E-3"/>
                  <c:y val="-1.1813045806898931E-2"/>
                </c:manualLayout>
              </c:layout>
              <c:showLegendKey val="0"/>
              <c:showVal val="1"/>
              <c:showCatName val="0"/>
              <c:showSerName val="0"/>
              <c:showPercent val="0"/>
              <c:showBubbleSize val="0"/>
              <c:extLst>
                <c:ext xmlns:c15="http://schemas.microsoft.com/office/drawing/2012/chart" uri="{CE6537A1-D6FC-4f65-9D91-7224C49458BB}">
                  <c15:layout>
                    <c:manualLayout>
                      <c:w val="3.0352185607261793E-2"/>
                      <c:h val="4.4428958295855595E-2"/>
                    </c:manualLayout>
                  </c15:layout>
                </c:ext>
                <c:ext xmlns:c16="http://schemas.microsoft.com/office/drawing/2014/chart" uri="{C3380CC4-5D6E-409C-BE32-E72D297353CC}">
                  <c16:uniqueId val="{00000001-E758-4118-A258-7E5924B587E3}"/>
                </c:ext>
              </c:extLst>
            </c:dLbl>
            <c:dLbl>
              <c:idx val="12"/>
              <c:layout>
                <c:manualLayout>
                  <c:x val="-1.3379871405739859E-3"/>
                  <c:y val="-1.4175654968278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58-4118-A258-7E5924B587E3}"/>
                </c:ext>
              </c:extLst>
            </c:dLbl>
            <c:spPr>
              <a:noFill/>
              <a:ln>
                <a:noFill/>
              </a:ln>
              <a:effectLst/>
            </c:spPr>
            <c:txPr>
              <a:bodyPr rot="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Data1!$D$46:$P$46</c:f>
              <c:strCache>
                <c:ptCount val="13"/>
                <c:pt idx="0">
                  <c:v>Oil and gas (1.3%)</c:v>
                </c:pt>
                <c:pt idx="1">
                  <c:v>Information (1.6%)</c:v>
                </c:pt>
                <c:pt idx="2">
                  <c:v>Private education (1.7%)</c:v>
                </c:pt>
                <c:pt idx="3">
                  <c:v>Other services (3.5%)</c:v>
                </c:pt>
                <c:pt idx="4">
                  <c:v>Construction (6.0%)</c:v>
                </c:pt>
                <c:pt idx="5">
                  <c:v>Financial activities (6.6%)</c:v>
                </c:pt>
                <c:pt idx="6">
                  <c:v>Manufacturing (6.9%)</c:v>
                </c:pt>
                <c:pt idx="7">
                  <c:v>Leisure and hospitality (10.6%)</c:v>
                </c:pt>
                <c:pt idx="8">
                  <c:v>Health (11.9%)</c:v>
                </c:pt>
                <c:pt idx="9">
                  <c:v>Government (14.8%)</c:v>
                </c:pt>
                <c:pt idx="10">
                  <c:v>Professional services (14.9%)</c:v>
                </c:pt>
                <c:pt idx="11">
                  <c:v>Trade and transportation (19.6%)</c:v>
                </c:pt>
                <c:pt idx="12">
                  <c:v>Total</c:v>
                </c:pt>
              </c:strCache>
            </c:strRef>
          </c:cat>
          <c:val>
            <c:numRef>
              <c:f>Data1!$D$48:$P$48</c:f>
              <c:numCache>
                <c:formatCode>0.0</c:formatCode>
                <c:ptCount val="13"/>
                <c:pt idx="0">
                  <c:v>0.99847471074354655</c:v>
                </c:pt>
                <c:pt idx="1">
                  <c:v>1.9286247843585569</c:v>
                </c:pt>
                <c:pt idx="2">
                  <c:v>-4.4380270422509138</c:v>
                </c:pt>
                <c:pt idx="3">
                  <c:v>2.9622291586974159</c:v>
                </c:pt>
                <c:pt idx="4">
                  <c:v>6.0496308675716648</c:v>
                </c:pt>
                <c:pt idx="5">
                  <c:v>3.9304231821647884</c:v>
                </c:pt>
                <c:pt idx="6">
                  <c:v>2.6820273291310315</c:v>
                </c:pt>
                <c:pt idx="7">
                  <c:v>0.28321107680060464</c:v>
                </c:pt>
                <c:pt idx="8">
                  <c:v>2.6026366068222062</c:v>
                </c:pt>
                <c:pt idx="9">
                  <c:v>2.0074658937533574</c:v>
                </c:pt>
                <c:pt idx="10">
                  <c:v>-1.0268884045080195</c:v>
                </c:pt>
                <c:pt idx="11">
                  <c:v>1.2253301080622947</c:v>
                </c:pt>
                <c:pt idx="12">
                  <c:v>1.5711551537802793</c:v>
                </c:pt>
              </c:numCache>
            </c:numRef>
          </c:val>
          <c:extLst>
            <c:ext xmlns:c16="http://schemas.microsoft.com/office/drawing/2014/chart" uri="{C3380CC4-5D6E-409C-BE32-E72D297353CC}">
              <c16:uniqueId val="{00000005-DFAF-4803-B109-04C229349C95}"/>
            </c:ext>
          </c:extLst>
        </c:ser>
        <c:dLbls>
          <c:showLegendKey val="0"/>
          <c:showVal val="0"/>
          <c:showCatName val="0"/>
          <c:showSerName val="0"/>
          <c:showPercent val="0"/>
          <c:showBubbleSize val="0"/>
        </c:dLbls>
        <c:gapWidth val="182"/>
        <c:axId val="287710144"/>
        <c:axId val="162567424"/>
      </c:barChart>
      <c:catAx>
        <c:axId val="287710144"/>
        <c:scaling>
          <c:orientation val="minMax"/>
        </c:scaling>
        <c:delete val="0"/>
        <c:axPos val="l"/>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62567424"/>
        <c:crosses val="autoZero"/>
        <c:auto val="1"/>
        <c:lblAlgn val="ctr"/>
        <c:lblOffset val="100"/>
        <c:noMultiLvlLbl val="0"/>
      </c:catAx>
      <c:valAx>
        <c:axId val="162567424"/>
        <c:scaling>
          <c:orientation val="minMax"/>
        </c:scaling>
        <c:delete val="0"/>
        <c:axPos val="b"/>
        <c:numFmt formatCode="0" sourceLinked="0"/>
        <c:majorTickMark val="out"/>
        <c:minorTickMark val="none"/>
        <c:tickLblPos val="nextTo"/>
        <c:spPr>
          <a:noFill/>
          <a:ln w="952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287710144"/>
        <c:crosses val="autoZero"/>
        <c:crossBetween val="between"/>
      </c:valAx>
      <c:spPr>
        <a:noFill/>
        <a:ln>
          <a:noFill/>
        </a:ln>
        <a:effectLst/>
      </c:spPr>
    </c:plotArea>
    <c:legend>
      <c:legendPos val="b"/>
      <c:layout>
        <c:manualLayout>
          <c:xMode val="edge"/>
          <c:yMode val="edge"/>
          <c:x val="0.28886088831810802"/>
          <c:y val="0.17357289570122333"/>
          <c:w val="0.15758085603785132"/>
          <c:h val="0.1413279314538250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312328060296373E-2"/>
          <c:y val="0.1583887766241609"/>
          <c:w val="0.91754552644401732"/>
          <c:h val="0.65695640257357213"/>
        </c:manualLayout>
      </c:layout>
      <c:areaChart>
        <c:grouping val="standard"/>
        <c:varyColors val="0"/>
        <c:ser>
          <c:idx val="2"/>
          <c:order val="3"/>
          <c:tx>
            <c:v>TX Recession</c:v>
          </c:tx>
          <c:spPr>
            <a:solidFill>
              <a:schemeClr val="accent1">
                <a:lumMod val="20000"/>
                <a:lumOff val="80000"/>
              </a:schemeClr>
            </a:solidFill>
            <a:ln>
              <a:noFill/>
            </a:ln>
            <a:effectLst/>
          </c:spPr>
          <c:val>
            <c:numRef>
              <c:f>Data2!$K$2:$K$301</c:f>
              <c:numCache>
                <c:formatCode>General</c:formatCode>
                <c:ptCount val="3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1000</c:v>
                </c:pt>
                <c:pt idx="16">
                  <c:v>1000</c:v>
                </c:pt>
                <c:pt idx="17">
                  <c:v>1000</c:v>
                </c:pt>
                <c:pt idx="18">
                  <c:v>1000</c:v>
                </c:pt>
                <c:pt idx="19">
                  <c:v>1000</c:v>
                </c:pt>
                <c:pt idx="20">
                  <c:v>1000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1000</c:v>
                </c:pt>
                <c:pt idx="104">
                  <c:v>1000</c:v>
                </c:pt>
                <c:pt idx="105">
                  <c:v>1000</c:v>
                </c:pt>
                <c:pt idx="106">
                  <c:v>1000</c:v>
                </c:pt>
                <c:pt idx="107">
                  <c:v>1000</c:v>
                </c:pt>
                <c:pt idx="108">
                  <c:v>1000</c:v>
                </c:pt>
                <c:pt idx="109">
                  <c:v>1000</c:v>
                </c:pt>
                <c:pt idx="110">
                  <c:v>1000</c:v>
                </c:pt>
                <c:pt idx="111">
                  <c:v>1000</c:v>
                </c:pt>
                <c:pt idx="112">
                  <c:v>1000</c:v>
                </c:pt>
                <c:pt idx="113">
                  <c:v>1000</c:v>
                </c:pt>
                <c:pt idx="114">
                  <c:v>1000</c:v>
                </c:pt>
                <c:pt idx="115">
                  <c:v>1000</c:v>
                </c:pt>
                <c:pt idx="116">
                  <c:v>1000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1000</c:v>
                </c:pt>
                <c:pt idx="243">
                  <c:v>1000</c:v>
                </c:pt>
                <c:pt idx="244">
                  <c:v>1000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numCache>
            </c:numRef>
          </c:val>
          <c:extLst>
            <c:ext xmlns:c16="http://schemas.microsoft.com/office/drawing/2014/chart" uri="{C3380CC4-5D6E-409C-BE32-E72D297353CC}">
              <c16:uniqueId val="{00000000-ED53-4CC1-A624-AC1580F4C508}"/>
            </c:ext>
          </c:extLst>
        </c:ser>
        <c:dLbls>
          <c:showLegendKey val="0"/>
          <c:showVal val="0"/>
          <c:showCatName val="0"/>
          <c:showSerName val="0"/>
          <c:showPercent val="0"/>
          <c:showBubbleSize val="0"/>
        </c:dLbls>
        <c:axId val="2105251600"/>
        <c:axId val="2105249200"/>
        <c:extLst>
          <c:ext xmlns:c15="http://schemas.microsoft.com/office/drawing/2012/chart" uri="{02D57815-91ED-43cb-92C2-25804820EDAC}">
            <c15:filteredAreaSeries>
              <c15:ser>
                <c:idx val="1"/>
                <c:order val="2"/>
                <c:tx>
                  <c:v>US Recession</c:v>
                </c:tx>
                <c:spPr>
                  <a:solidFill>
                    <a:schemeClr val="accent2">
                      <a:lumMod val="20000"/>
                      <a:lumOff val="80000"/>
                    </a:schemeClr>
                  </a:solidFill>
                  <a:ln>
                    <a:noFill/>
                  </a:ln>
                  <a:effectLst/>
                </c:spPr>
                <c:val>
                  <c:numRef>
                    <c:extLst>
                      <c:ext uri="{02D57815-91ED-43cb-92C2-25804820EDAC}">
                        <c15:formulaRef>
                          <c15:sqref>Data2!$H$2:$H$296</c15:sqref>
                        </c15:formulaRef>
                      </c:ext>
                    </c:extLst>
                    <c:numCache>
                      <c:formatCode>General</c:formatCode>
                      <c:ptCount val="29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1000</c:v>
                      </c:pt>
                      <c:pt idx="16">
                        <c:v>1000</c:v>
                      </c:pt>
                      <c:pt idx="17">
                        <c:v>1000</c:v>
                      </c:pt>
                      <c:pt idx="18">
                        <c:v>1000</c:v>
                      </c:pt>
                      <c:pt idx="19">
                        <c:v>1000</c:v>
                      </c:pt>
                      <c:pt idx="20">
                        <c:v>1000</c:v>
                      </c:pt>
                      <c:pt idx="21">
                        <c:v>1000</c:v>
                      </c:pt>
                      <c:pt idx="22">
                        <c:v>1000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1000</c:v>
                      </c:pt>
                      <c:pt idx="97">
                        <c:v>1000</c:v>
                      </c:pt>
                      <c:pt idx="98">
                        <c:v>1000</c:v>
                      </c:pt>
                      <c:pt idx="99">
                        <c:v>1000</c:v>
                      </c:pt>
                      <c:pt idx="100">
                        <c:v>1000</c:v>
                      </c:pt>
                      <c:pt idx="101">
                        <c:v>1000</c:v>
                      </c:pt>
                      <c:pt idx="102">
                        <c:v>1000</c:v>
                      </c:pt>
                      <c:pt idx="103">
                        <c:v>1000</c:v>
                      </c:pt>
                      <c:pt idx="104">
                        <c:v>1000</c:v>
                      </c:pt>
                      <c:pt idx="105">
                        <c:v>1000</c:v>
                      </c:pt>
                      <c:pt idx="106">
                        <c:v>1000</c:v>
                      </c:pt>
                      <c:pt idx="107">
                        <c:v>1000</c:v>
                      </c:pt>
                      <c:pt idx="108">
                        <c:v>1000</c:v>
                      </c:pt>
                      <c:pt idx="109">
                        <c:v>1000</c:v>
                      </c:pt>
                      <c:pt idx="110">
                        <c:v>1000</c:v>
                      </c:pt>
                      <c:pt idx="111">
                        <c:v>1000</c:v>
                      </c:pt>
                      <c:pt idx="112">
                        <c:v>1000</c:v>
                      </c:pt>
                      <c:pt idx="113">
                        <c:v>1000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1000</c:v>
                      </c:pt>
                      <c:pt idx="243">
                        <c:v>1000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numCache>
                  </c:numRef>
                </c:val>
                <c:extLst>
                  <c:ext xmlns:c16="http://schemas.microsoft.com/office/drawing/2014/chart" uri="{C3380CC4-5D6E-409C-BE32-E72D297353CC}">
                    <c16:uniqueId val="{00000005-ED53-4CC1-A624-AC1580F4C508}"/>
                  </c:ext>
                </c:extLst>
              </c15:ser>
            </c15:filteredAreaSeries>
          </c:ext>
        </c:extLst>
      </c:areaChart>
      <c:lineChart>
        <c:grouping val="standard"/>
        <c:varyColors val="0"/>
        <c:ser>
          <c:idx val="0"/>
          <c:order val="0"/>
          <c:tx>
            <c:strRef>
              <c:f>Data2!$D$1</c:f>
              <c:strCache>
                <c:ptCount val="1"/>
                <c:pt idx="0">
                  <c:v>Texas employment</c:v>
                </c:pt>
              </c:strCache>
            </c:strRef>
          </c:tx>
          <c:spPr>
            <a:ln w="28575" cap="rnd">
              <a:solidFill>
                <a:schemeClr val="accent1"/>
              </a:solidFill>
              <a:round/>
            </a:ln>
            <a:effectLst/>
          </c:spPr>
          <c:marker>
            <c:symbol val="none"/>
          </c:marker>
          <c:cat>
            <c:strRef>
              <c:f>Data2!$A$2:$A$301</c:f>
              <c:strCache>
                <c:ptCount val="295"/>
                <c:pt idx="5">
                  <c:v>'00</c:v>
                </c:pt>
                <c:pt idx="6">
                  <c:v>'00</c:v>
                </c:pt>
                <c:pt idx="65">
                  <c:v>'05</c:v>
                </c:pt>
                <c:pt idx="66">
                  <c:v>'05</c:v>
                </c:pt>
                <c:pt idx="125">
                  <c:v>'10</c:v>
                </c:pt>
                <c:pt idx="126">
                  <c:v>'10</c:v>
                </c:pt>
                <c:pt idx="185">
                  <c:v>'15</c:v>
                </c:pt>
                <c:pt idx="186">
                  <c:v>'15</c:v>
                </c:pt>
                <c:pt idx="245">
                  <c:v>'20</c:v>
                </c:pt>
                <c:pt idx="246">
                  <c:v>'20</c:v>
                </c:pt>
                <c:pt idx="293">
                  <c:v>'24</c:v>
                </c:pt>
                <c:pt idx="294">
                  <c:v>'24</c:v>
                </c:pt>
              </c:strCache>
            </c:strRef>
          </c:cat>
          <c:val>
            <c:numRef>
              <c:f>Data2!$D$2:$D$301</c:f>
              <c:numCache>
                <c:formatCode>0.00</c:formatCode>
                <c:ptCount val="300"/>
                <c:pt idx="0">
                  <c:v>2.6064131417664171</c:v>
                </c:pt>
                <c:pt idx="1">
                  <c:v>2.6364172979123524</c:v>
                </c:pt>
                <c:pt idx="2">
                  <c:v>2.7764504910377408</c:v>
                </c:pt>
                <c:pt idx="3">
                  <c:v>2.864265500070684</c:v>
                </c:pt>
                <c:pt idx="4">
                  <c:v>3.3300434293573877</c:v>
                </c:pt>
                <c:pt idx="5">
                  <c:v>3.2817250167740175</c:v>
                </c:pt>
                <c:pt idx="6">
                  <c:v>3.0703870485001117</c:v>
                </c:pt>
                <c:pt idx="7">
                  <c:v>3.2449040042393129</c:v>
                </c:pt>
                <c:pt idx="8">
                  <c:v>3.1250270758279131</c:v>
                </c:pt>
                <c:pt idx="9">
                  <c:v>2.8925230146716441</c:v>
                </c:pt>
                <c:pt idx="10">
                  <c:v>2.8899204904544007</c:v>
                </c:pt>
                <c:pt idx="11">
                  <c:v>2.7474325903571017</c:v>
                </c:pt>
                <c:pt idx="12">
                  <c:v>2.4579427217554572</c:v>
                </c:pt>
                <c:pt idx="13">
                  <c:v>2.3388421517040126</c:v>
                </c:pt>
                <c:pt idx="14">
                  <c:v>2.03175770260422</c:v>
                </c:pt>
                <c:pt idx="15">
                  <c:v>1.8686982722964318</c:v>
                </c:pt>
                <c:pt idx="16">
                  <c:v>1.3419818844882858</c:v>
                </c:pt>
                <c:pt idx="17">
                  <c:v>1.1882434577409118</c:v>
                </c:pt>
                <c:pt idx="18">
                  <c:v>0.81603035024679915</c:v>
                </c:pt>
                <c:pt idx="19">
                  <c:v>0.60912953099048206</c:v>
                </c:pt>
                <c:pt idx="20">
                  <c:v>0.1105034808281502</c:v>
                </c:pt>
                <c:pt idx="21">
                  <c:v>-0.32690762166778242</c:v>
                </c:pt>
                <c:pt idx="22">
                  <c:v>-0.67811391630693274</c:v>
                </c:pt>
                <c:pt idx="23">
                  <c:v>-1.1152916950518565</c:v>
                </c:pt>
                <c:pt idx="24">
                  <c:v>-1.24836706191499</c:v>
                </c:pt>
                <c:pt idx="25">
                  <c:v>-1.4065659293210464</c:v>
                </c:pt>
                <c:pt idx="26">
                  <c:v>-1.3945635960535996</c:v>
                </c:pt>
                <c:pt idx="27">
                  <c:v>-1.3437201306928159</c:v>
                </c:pt>
                <c:pt idx="28">
                  <c:v>-1.1458497726066663</c:v>
                </c:pt>
                <c:pt idx="29">
                  <c:v>-1.3300789688382442</c:v>
                </c:pt>
                <c:pt idx="30">
                  <c:v>-1.1492203836055315</c:v>
                </c:pt>
                <c:pt idx="31">
                  <c:v>-1.1083926329007898</c:v>
                </c:pt>
                <c:pt idx="32">
                  <c:v>-0.85133912844979065</c:v>
                </c:pt>
                <c:pt idx="33">
                  <c:v>-0.6223695546087149</c:v>
                </c:pt>
                <c:pt idx="34">
                  <c:v>-0.39539092097720108</c:v>
                </c:pt>
                <c:pt idx="35">
                  <c:v>-0.27867952552373954</c:v>
                </c:pt>
                <c:pt idx="36">
                  <c:v>-0.27788198616747195</c:v>
                </c:pt>
                <c:pt idx="37">
                  <c:v>-0.35646229614980651</c:v>
                </c:pt>
                <c:pt idx="38">
                  <c:v>-0.58374172755728537</c:v>
                </c:pt>
                <c:pt idx="39">
                  <c:v>-0.56152290268639549</c:v>
                </c:pt>
                <c:pt idx="40">
                  <c:v>-0.73421463883953653</c:v>
                </c:pt>
                <c:pt idx="41">
                  <c:v>-0.72610308803594537</c:v>
                </c:pt>
                <c:pt idx="42">
                  <c:v>-0.67356842075595447</c:v>
                </c:pt>
                <c:pt idx="43">
                  <c:v>-0.63565585991740559</c:v>
                </c:pt>
                <c:pt idx="44">
                  <c:v>-0.57301469722335074</c:v>
                </c:pt>
                <c:pt idx="45">
                  <c:v>-0.25074219987939461</c:v>
                </c:pt>
                <c:pt idx="46">
                  <c:v>-0.33070684019977925</c:v>
                </c:pt>
                <c:pt idx="47">
                  <c:v>-7.2891567670196888E-2</c:v>
                </c:pt>
                <c:pt idx="48">
                  <c:v>0.25073340103298758</c:v>
                </c:pt>
                <c:pt idx="49">
                  <c:v>0.46831882179154682</c:v>
                </c:pt>
                <c:pt idx="50">
                  <c:v>0.77421256553751316</c:v>
                </c:pt>
                <c:pt idx="51">
                  <c:v>1.0980564938561699</c:v>
                </c:pt>
                <c:pt idx="52">
                  <c:v>1.1082171922198514</c:v>
                </c:pt>
                <c:pt idx="53">
                  <c:v>1.3783654377056864</c:v>
                </c:pt>
                <c:pt idx="54">
                  <c:v>1.8133340957075417</c:v>
                </c:pt>
                <c:pt idx="55">
                  <c:v>1.7324684995077666</c:v>
                </c:pt>
                <c:pt idx="56">
                  <c:v>1.6374228430862114</c:v>
                </c:pt>
                <c:pt idx="57">
                  <c:v>1.9173993184455007</c:v>
                </c:pt>
                <c:pt idx="58">
                  <c:v>1.9671936055422945</c:v>
                </c:pt>
                <c:pt idx="59">
                  <c:v>2.0322563223989842</c:v>
                </c:pt>
                <c:pt idx="60">
                  <c:v>1.9864582369886863</c:v>
                </c:pt>
                <c:pt idx="61">
                  <c:v>2.0449413420824847</c:v>
                </c:pt>
                <c:pt idx="62">
                  <c:v>2.1257554742348139</c:v>
                </c:pt>
                <c:pt idx="63">
                  <c:v>2.3248141658204879</c:v>
                </c:pt>
                <c:pt idx="64">
                  <c:v>2.3747752334145833</c:v>
                </c:pt>
                <c:pt idx="65">
                  <c:v>2.4076107196231433</c:v>
                </c:pt>
                <c:pt idx="66">
                  <c:v>2.5994293922702916</c:v>
                </c:pt>
                <c:pt idx="67">
                  <c:v>2.7114767974804055</c:v>
                </c:pt>
                <c:pt idx="68">
                  <c:v>3.0785511059942428</c:v>
                </c:pt>
                <c:pt idx="69">
                  <c:v>2.7183315536477792</c:v>
                </c:pt>
                <c:pt idx="70">
                  <c:v>3.1318889672630634</c:v>
                </c:pt>
                <c:pt idx="71">
                  <c:v>3.1744145104207533</c:v>
                </c:pt>
                <c:pt idx="72">
                  <c:v>3.3224367753022621</c:v>
                </c:pt>
                <c:pt idx="73">
                  <c:v>3.426814581910187</c:v>
                </c:pt>
                <c:pt idx="74">
                  <c:v>3.6084499017976279</c:v>
                </c:pt>
                <c:pt idx="75">
                  <c:v>3.1701323169739393</c:v>
                </c:pt>
                <c:pt idx="76">
                  <c:v>3.4283486716450984</c:v>
                </c:pt>
                <c:pt idx="77">
                  <c:v>3.6272198935646038</c:v>
                </c:pt>
                <c:pt idx="78">
                  <c:v>3.0368437257622283</c:v>
                </c:pt>
                <c:pt idx="79">
                  <c:v>3.3177804888240736</c:v>
                </c:pt>
                <c:pt idx="80">
                  <c:v>3.3687710037140661</c:v>
                </c:pt>
                <c:pt idx="81">
                  <c:v>3.337642642900196</c:v>
                </c:pt>
                <c:pt idx="82">
                  <c:v>3.2099749397845656</c:v>
                </c:pt>
                <c:pt idx="83">
                  <c:v>3.2926654363056418</c:v>
                </c:pt>
                <c:pt idx="84">
                  <c:v>3.0752739119820127</c:v>
                </c:pt>
                <c:pt idx="85">
                  <c:v>3.242077482954997</c:v>
                </c:pt>
                <c:pt idx="86">
                  <c:v>3.2844890208826305</c:v>
                </c:pt>
                <c:pt idx="87">
                  <c:v>3.376494239423522</c:v>
                </c:pt>
                <c:pt idx="88">
                  <c:v>3.3655425888041046</c:v>
                </c:pt>
                <c:pt idx="89">
                  <c:v>3.4079588558135532</c:v>
                </c:pt>
                <c:pt idx="90">
                  <c:v>3.5598247794132565</c:v>
                </c:pt>
                <c:pt idx="91">
                  <c:v>3.2991521065741658</c:v>
                </c:pt>
                <c:pt idx="92">
                  <c:v>3.0367292151437075</c:v>
                </c:pt>
                <c:pt idx="93">
                  <c:v>3.2866627614096311</c:v>
                </c:pt>
                <c:pt idx="94">
                  <c:v>3.2429004923515858</c:v>
                </c:pt>
                <c:pt idx="95">
                  <c:v>3.0934955069742864</c:v>
                </c:pt>
                <c:pt idx="96">
                  <c:v>3.2592415196575741</c:v>
                </c:pt>
                <c:pt idx="97">
                  <c:v>3.1897739377624967</c:v>
                </c:pt>
                <c:pt idx="98">
                  <c:v>2.6563033542432724</c:v>
                </c:pt>
                <c:pt idx="99">
                  <c:v>2.6404688164957113</c:v>
                </c:pt>
                <c:pt idx="100">
                  <c:v>2.5020571223563381</c:v>
                </c:pt>
                <c:pt idx="101">
                  <c:v>2.1133803316196076</c:v>
                </c:pt>
                <c:pt idx="102">
                  <c:v>2.122184273361194</c:v>
                </c:pt>
                <c:pt idx="103">
                  <c:v>2.0190448833253605</c:v>
                </c:pt>
                <c:pt idx="104">
                  <c:v>1.5184236554301789</c:v>
                </c:pt>
                <c:pt idx="105">
                  <c:v>1.3975488998996477</c:v>
                </c:pt>
                <c:pt idx="106">
                  <c:v>0.92443482554314116</c:v>
                </c:pt>
                <c:pt idx="107">
                  <c:v>0.51385295160444322</c:v>
                </c:pt>
                <c:pt idx="108">
                  <c:v>-0.32596021258652907</c:v>
                </c:pt>
                <c:pt idx="109">
                  <c:v>-1.2660614401687642</c:v>
                </c:pt>
                <c:pt idx="110">
                  <c:v>-1.7281117159782755</c:v>
                </c:pt>
                <c:pt idx="111">
                  <c:v>-2.4237768132653548</c:v>
                </c:pt>
                <c:pt idx="112">
                  <c:v>-2.8522449082236445</c:v>
                </c:pt>
                <c:pt idx="113">
                  <c:v>-3.1683721249682995</c:v>
                </c:pt>
                <c:pt idx="114">
                  <c:v>-3.5236065897319202</c:v>
                </c:pt>
                <c:pt idx="115">
                  <c:v>-3.9280876209104587</c:v>
                </c:pt>
                <c:pt idx="116">
                  <c:v>-3.6479085653647769</c:v>
                </c:pt>
                <c:pt idx="117">
                  <c:v>-3.8071015765097971</c:v>
                </c:pt>
                <c:pt idx="118">
                  <c:v>-3.710245407643975</c:v>
                </c:pt>
                <c:pt idx="119">
                  <c:v>-3.4599635679320451</c:v>
                </c:pt>
                <c:pt idx="120">
                  <c:v>-2.7422261939021308</c:v>
                </c:pt>
                <c:pt idx="121">
                  <c:v>-2.1377093758693566</c:v>
                </c:pt>
                <c:pt idx="122">
                  <c:v>-1.240186308097968</c:v>
                </c:pt>
                <c:pt idx="123">
                  <c:v>-0.40567109330771345</c:v>
                </c:pt>
                <c:pt idx="124">
                  <c:v>0.39729635253704654</c:v>
                </c:pt>
                <c:pt idx="125">
                  <c:v>0.69468890934725191</c:v>
                </c:pt>
                <c:pt idx="126">
                  <c:v>0.87434095372811438</c:v>
                </c:pt>
                <c:pt idx="127">
                  <c:v>1.2347968084867933</c:v>
                </c:pt>
                <c:pt idx="128">
                  <c:v>1.4556219433031314</c:v>
                </c:pt>
                <c:pt idx="129">
                  <c:v>1.8280768154558924</c:v>
                </c:pt>
                <c:pt idx="130">
                  <c:v>1.9571650360047821</c:v>
                </c:pt>
                <c:pt idx="131">
                  <c:v>2.137729734474858</c:v>
                </c:pt>
                <c:pt idx="132">
                  <c:v>2.0490364025695929</c:v>
                </c:pt>
                <c:pt idx="133">
                  <c:v>2.0827548876289903</c:v>
                </c:pt>
                <c:pt idx="134">
                  <c:v>2.1547944800284435</c:v>
                </c:pt>
                <c:pt idx="135">
                  <c:v>2.3181204072635353</c:v>
                </c:pt>
                <c:pt idx="136">
                  <c:v>1.7981627862474925</c:v>
                </c:pt>
                <c:pt idx="137">
                  <c:v>2.0827375139676585</c:v>
                </c:pt>
                <c:pt idx="138">
                  <c:v>2.4132223987760382</c:v>
                </c:pt>
                <c:pt idx="139">
                  <c:v>2.4937433849945068</c:v>
                </c:pt>
                <c:pt idx="140">
                  <c:v>2.6572392999147043</c:v>
                </c:pt>
                <c:pt idx="141">
                  <c:v>2.1003625712494589</c:v>
                </c:pt>
                <c:pt idx="142">
                  <c:v>2.2274503288663761</c:v>
                </c:pt>
                <c:pt idx="143">
                  <c:v>2.2541391427315149</c:v>
                </c:pt>
                <c:pt idx="144">
                  <c:v>2.5241217574331953</c:v>
                </c:pt>
                <c:pt idx="145">
                  <c:v>2.7891225725952484</c:v>
                </c:pt>
                <c:pt idx="146">
                  <c:v>2.7050055290411379</c:v>
                </c:pt>
                <c:pt idx="147">
                  <c:v>2.4757868997667076</c:v>
                </c:pt>
                <c:pt idx="148">
                  <c:v>2.7890243390707781</c:v>
                </c:pt>
                <c:pt idx="149">
                  <c:v>2.862460263377109</c:v>
                </c:pt>
                <c:pt idx="150">
                  <c:v>2.6902392756147586</c:v>
                </c:pt>
                <c:pt idx="151">
                  <c:v>2.9776300957771173</c:v>
                </c:pt>
                <c:pt idx="152">
                  <c:v>2.8910774973077036</c:v>
                </c:pt>
                <c:pt idx="153">
                  <c:v>3.30189634703284</c:v>
                </c:pt>
                <c:pt idx="154">
                  <c:v>3.4917628775981591</c:v>
                </c:pt>
                <c:pt idx="155">
                  <c:v>3.4704909645862481</c:v>
                </c:pt>
                <c:pt idx="156">
                  <c:v>3.0286366562596534</c:v>
                </c:pt>
                <c:pt idx="157">
                  <c:v>3.3057087796887208</c:v>
                </c:pt>
                <c:pt idx="158">
                  <c:v>3.2016185753109827</c:v>
                </c:pt>
                <c:pt idx="159">
                  <c:v>3.1076431000342186</c:v>
                </c:pt>
                <c:pt idx="160">
                  <c:v>2.9869110479574523</c:v>
                </c:pt>
                <c:pt idx="161">
                  <c:v>2.9306324399545725</c:v>
                </c:pt>
                <c:pt idx="162">
                  <c:v>3.0932382094574828</c:v>
                </c:pt>
                <c:pt idx="163">
                  <c:v>2.9315258737936389</c:v>
                </c:pt>
                <c:pt idx="164">
                  <c:v>2.9591710474360378</c:v>
                </c:pt>
                <c:pt idx="165">
                  <c:v>2.8467115714090774</c:v>
                </c:pt>
                <c:pt idx="166">
                  <c:v>2.8544138573538547</c:v>
                </c:pt>
                <c:pt idx="167">
                  <c:v>2.6957151359609188</c:v>
                </c:pt>
                <c:pt idx="168">
                  <c:v>2.9953913929868792</c:v>
                </c:pt>
                <c:pt idx="169">
                  <c:v>2.6264874926986703</c:v>
                </c:pt>
                <c:pt idx="170">
                  <c:v>2.7179967123362347</c:v>
                </c:pt>
                <c:pt idx="171">
                  <c:v>3.0146860259622432</c:v>
                </c:pt>
                <c:pt idx="172">
                  <c:v>3.180971948969824</c:v>
                </c:pt>
                <c:pt idx="173">
                  <c:v>3.1400583382761749</c:v>
                </c:pt>
                <c:pt idx="174">
                  <c:v>3.1320273331201021</c:v>
                </c:pt>
                <c:pt idx="175">
                  <c:v>3.1412785102049146</c:v>
                </c:pt>
                <c:pt idx="176">
                  <c:v>3.1466263902636182</c:v>
                </c:pt>
                <c:pt idx="177">
                  <c:v>3.4911799882605843</c:v>
                </c:pt>
                <c:pt idx="178">
                  <c:v>3.3449867326088789</c:v>
                </c:pt>
                <c:pt idx="179">
                  <c:v>3.6642496791998491</c:v>
                </c:pt>
                <c:pt idx="180">
                  <c:v>3.5025376883452974</c:v>
                </c:pt>
                <c:pt idx="181">
                  <c:v>3.3127861427100891</c:v>
                </c:pt>
                <c:pt idx="182">
                  <c:v>2.9066311482378371</c:v>
                </c:pt>
                <c:pt idx="183">
                  <c:v>2.6332499954196509</c:v>
                </c:pt>
                <c:pt idx="184">
                  <c:v>2.4306067197997105</c:v>
                </c:pt>
                <c:pt idx="185">
                  <c:v>2.3843495965312655</c:v>
                </c:pt>
                <c:pt idx="186">
                  <c:v>2.4402243889642961</c:v>
                </c:pt>
                <c:pt idx="187">
                  <c:v>2.1972910907580356</c:v>
                </c:pt>
                <c:pt idx="188">
                  <c:v>2.042868759850025</c:v>
                </c:pt>
                <c:pt idx="189">
                  <c:v>1.7469520791602244</c:v>
                </c:pt>
                <c:pt idx="190">
                  <c:v>1.4449527074821722</c:v>
                </c:pt>
                <c:pt idx="191">
                  <c:v>1.267568149825804</c:v>
                </c:pt>
                <c:pt idx="192">
                  <c:v>1.3358931705590438</c:v>
                </c:pt>
                <c:pt idx="193">
                  <c:v>1.325201082102323</c:v>
                </c:pt>
                <c:pt idx="194">
                  <c:v>1.3062505952600834</c:v>
                </c:pt>
                <c:pt idx="195">
                  <c:v>1.4388620070327596</c:v>
                </c:pt>
                <c:pt idx="196">
                  <c:v>1.2634362800870491</c:v>
                </c:pt>
                <c:pt idx="197">
                  <c:v>1.0108737900094811</c:v>
                </c:pt>
                <c:pt idx="198">
                  <c:v>1.121246423438782</c:v>
                </c:pt>
                <c:pt idx="199">
                  <c:v>1.1598556464957888</c:v>
                </c:pt>
                <c:pt idx="200">
                  <c:v>1.3728473594726731</c:v>
                </c:pt>
                <c:pt idx="201">
                  <c:v>1.1033214062442065</c:v>
                </c:pt>
                <c:pt idx="202">
                  <c:v>1.2740082453000179</c:v>
                </c:pt>
                <c:pt idx="203">
                  <c:v>1.2350997976677602</c:v>
                </c:pt>
                <c:pt idx="204">
                  <c:v>1.362415926746241</c:v>
                </c:pt>
                <c:pt idx="205">
                  <c:v>1.4759188558014502</c:v>
                </c:pt>
                <c:pt idx="206">
                  <c:v>1.8949587486226216</c:v>
                </c:pt>
                <c:pt idx="207">
                  <c:v>1.6749099950641888</c:v>
                </c:pt>
                <c:pt idx="208">
                  <c:v>1.8827872665775125</c:v>
                </c:pt>
                <c:pt idx="209">
                  <c:v>2.1940522477894575</c:v>
                </c:pt>
                <c:pt idx="210">
                  <c:v>1.6598704629634975</c:v>
                </c:pt>
                <c:pt idx="211">
                  <c:v>1.7008557617485875</c:v>
                </c:pt>
                <c:pt idx="212">
                  <c:v>1.5458819891223996</c:v>
                </c:pt>
                <c:pt idx="213">
                  <c:v>1.910519147599743</c:v>
                </c:pt>
                <c:pt idx="214">
                  <c:v>2.0219665490315286</c:v>
                </c:pt>
                <c:pt idx="215">
                  <c:v>2.068271398491861</c:v>
                </c:pt>
                <c:pt idx="216">
                  <c:v>1.8559259760450253</c:v>
                </c:pt>
                <c:pt idx="217">
                  <c:v>2.0779949129992925</c:v>
                </c:pt>
                <c:pt idx="218">
                  <c:v>2.0986304860223903</c:v>
                </c:pt>
                <c:pt idx="219">
                  <c:v>2.1187759408428652</c:v>
                </c:pt>
                <c:pt idx="220">
                  <c:v>2.2350253977925894</c:v>
                </c:pt>
                <c:pt idx="221">
                  <c:v>2.3110357143878213</c:v>
                </c:pt>
                <c:pt idx="222">
                  <c:v>2.5957404805798223</c:v>
                </c:pt>
                <c:pt idx="223">
                  <c:v>2.7738715109712375</c:v>
                </c:pt>
                <c:pt idx="224">
                  <c:v>2.7006760926693074</c:v>
                </c:pt>
                <c:pt idx="225">
                  <c:v>2.5960474506382836</c:v>
                </c:pt>
                <c:pt idx="226">
                  <c:v>2.5739955206266707</c:v>
                </c:pt>
                <c:pt idx="227">
                  <c:v>2.5635501380265158</c:v>
                </c:pt>
                <c:pt idx="228">
                  <c:v>2.6379298577664967</c:v>
                </c:pt>
                <c:pt idx="229">
                  <c:v>2.5841223586208661</c:v>
                </c:pt>
                <c:pt idx="230">
                  <c:v>2.3530104143459685</c:v>
                </c:pt>
                <c:pt idx="231">
                  <c:v>2.4489895262371109</c:v>
                </c:pt>
                <c:pt idx="232">
                  <c:v>2.3896008124655532</c:v>
                </c:pt>
                <c:pt idx="233">
                  <c:v>2.2132972025175057</c:v>
                </c:pt>
                <c:pt idx="234">
                  <c:v>2.3031981175231309</c:v>
                </c:pt>
                <c:pt idx="235">
                  <c:v>2.2433334467357735</c:v>
                </c:pt>
                <c:pt idx="236">
                  <c:v>2.2580978697816168</c:v>
                </c:pt>
                <c:pt idx="237">
                  <c:v>2.1220435112172753</c:v>
                </c:pt>
                <c:pt idx="238">
                  <c:v>2.2061933845622939</c:v>
                </c:pt>
                <c:pt idx="239">
                  <c:v>2.0626993418268347</c:v>
                </c:pt>
                <c:pt idx="240">
                  <c:v>2.2139905301974183</c:v>
                </c:pt>
                <c:pt idx="241">
                  <c:v>2.0495947297686001</c:v>
                </c:pt>
                <c:pt idx="242">
                  <c:v>1.4365067488937067</c:v>
                </c:pt>
                <c:pt idx="243">
                  <c:v>-9.6060440240688933</c:v>
                </c:pt>
                <c:pt idx="244">
                  <c:v>-7.9575978154705851</c:v>
                </c:pt>
                <c:pt idx="245">
                  <c:v>-6.3153044941574477</c:v>
                </c:pt>
                <c:pt idx="246">
                  <c:v>-6.3614545396180393</c:v>
                </c:pt>
                <c:pt idx="247">
                  <c:v>-5.9362091639852839</c:v>
                </c:pt>
                <c:pt idx="248">
                  <c:v>-5.4936326322230444</c:v>
                </c:pt>
                <c:pt idx="249">
                  <c:v>-4.8305734430741047</c:v>
                </c:pt>
                <c:pt idx="250">
                  <c:v>-4.79798212527548</c:v>
                </c:pt>
                <c:pt idx="251">
                  <c:v>-4.4090323639324636</c:v>
                </c:pt>
                <c:pt idx="252">
                  <c:v>-4.3592413507357985</c:v>
                </c:pt>
                <c:pt idx="253">
                  <c:v>-4.7589017718617459</c:v>
                </c:pt>
                <c:pt idx="254">
                  <c:v>-3.2358199930754505</c:v>
                </c:pt>
                <c:pt idx="255">
                  <c:v>8.877750158885501</c:v>
                </c:pt>
                <c:pt idx="256">
                  <c:v>7.1508276772646262</c:v>
                </c:pt>
                <c:pt idx="257">
                  <c:v>5.5842879121073219</c:v>
                </c:pt>
                <c:pt idx="258">
                  <c:v>6.3374988610914285</c:v>
                </c:pt>
                <c:pt idx="259">
                  <c:v>5.7943706481720314</c:v>
                </c:pt>
                <c:pt idx="260">
                  <c:v>5.6634767201395819</c:v>
                </c:pt>
                <c:pt idx="261">
                  <c:v>6.0008891705021661</c:v>
                </c:pt>
                <c:pt idx="262">
                  <c:v>6.0648887296612441</c:v>
                </c:pt>
                <c:pt idx="263">
                  <c:v>6.1467955950033737</c:v>
                </c:pt>
                <c:pt idx="264">
                  <c:v>5.9099872835131073</c:v>
                </c:pt>
                <c:pt idx="265">
                  <c:v>7.0415180941482802</c:v>
                </c:pt>
                <c:pt idx="266">
                  <c:v>6.233390185236054</c:v>
                </c:pt>
                <c:pt idx="267">
                  <c:v>6.511772085865819</c:v>
                </c:pt>
                <c:pt idx="268">
                  <c:v>6.3330488521656791</c:v>
                </c:pt>
                <c:pt idx="269">
                  <c:v>5.9232145968966643</c:v>
                </c:pt>
                <c:pt idx="270">
                  <c:v>5.8789265595653006</c:v>
                </c:pt>
                <c:pt idx="271">
                  <c:v>6.0457879893440092</c:v>
                </c:pt>
                <c:pt idx="272">
                  <c:v>5.9744940264314428</c:v>
                </c:pt>
                <c:pt idx="273">
                  <c:v>5.0014170413500425</c:v>
                </c:pt>
                <c:pt idx="274">
                  <c:v>4.8097856370018954</c:v>
                </c:pt>
                <c:pt idx="275">
                  <c:v>4.4012372133741318</c:v>
                </c:pt>
                <c:pt idx="276">
                  <c:v>5.0421284605303374</c:v>
                </c:pt>
                <c:pt idx="277">
                  <c:v>4.4466164953152809</c:v>
                </c:pt>
                <c:pt idx="278">
                  <c:v>4.3958183061164169</c:v>
                </c:pt>
                <c:pt idx="279">
                  <c:v>3.6523057630182043</c:v>
                </c:pt>
                <c:pt idx="280">
                  <c:v>3.6102097878731199</c:v>
                </c:pt>
                <c:pt idx="281">
                  <c:v>3.7847053826487009</c:v>
                </c:pt>
                <c:pt idx="282">
                  <c:v>2.6859128809148647</c:v>
                </c:pt>
                <c:pt idx="283">
                  <c:v>2.6207257175553611</c:v>
                </c:pt>
                <c:pt idx="284">
                  <c:v>2.4608733423269413</c:v>
                </c:pt>
                <c:pt idx="285">
                  <c:v>2.3988180302434436</c:v>
                </c:pt>
                <c:pt idx="286">
                  <c:v>2.2986653588305872</c:v>
                </c:pt>
                <c:pt idx="287">
                  <c:v>2.3593640808069027</c:v>
                </c:pt>
                <c:pt idx="288">
                  <c:v>1.8672177501768639</c:v>
                </c:pt>
                <c:pt idx="289">
                  <c:v>1.8082357589365383</c:v>
                </c:pt>
                <c:pt idx="290">
                  <c:v>1.659317267531657</c:v>
                </c:pt>
                <c:pt idx="291">
                  <c:v>1.9074091125442783</c:v>
                </c:pt>
                <c:pt idx="292">
                  <c:v>1.9252657293298725</c:v>
                </c:pt>
                <c:pt idx="293">
                  <c:v>1.6451033390620928</c:v>
                </c:pt>
                <c:pt idx="294">
                  <c:v>1.7</c:v>
                </c:pt>
                <c:pt idx="295">
                  <c:v>2.04</c:v>
                </c:pt>
                <c:pt idx="296">
                  <c:v>#N/A</c:v>
                </c:pt>
                <c:pt idx="297">
                  <c:v>#N/A</c:v>
                </c:pt>
                <c:pt idx="298">
                  <c:v>#N/A</c:v>
                </c:pt>
                <c:pt idx="299">
                  <c:v>#N/A</c:v>
                </c:pt>
              </c:numCache>
            </c:numRef>
          </c:val>
          <c:smooth val="0"/>
          <c:extLst>
            <c:ext xmlns:c16="http://schemas.microsoft.com/office/drawing/2014/chart" uri="{C3380CC4-5D6E-409C-BE32-E72D297353CC}">
              <c16:uniqueId val="{00000001-ED53-4CC1-A624-AC1580F4C508}"/>
            </c:ext>
          </c:extLst>
        </c:ser>
        <c:ser>
          <c:idx val="4"/>
          <c:order val="1"/>
          <c:tx>
            <c:strRef>
              <c:f>Data2!$F$1</c:f>
              <c:strCache>
                <c:ptCount val="1"/>
                <c:pt idx="0">
                  <c:v>U.S. employment</c:v>
                </c:pt>
              </c:strCache>
            </c:strRef>
          </c:tx>
          <c:spPr>
            <a:ln w="28575" cap="rnd">
              <a:solidFill>
                <a:schemeClr val="accent5"/>
              </a:solidFill>
              <a:round/>
            </a:ln>
            <a:effectLst/>
          </c:spPr>
          <c:marker>
            <c:symbol val="none"/>
          </c:marker>
          <c:val>
            <c:numRef>
              <c:f>Data2!$F$2:$F$301</c:f>
              <c:numCache>
                <c:formatCode>0.00</c:formatCode>
                <c:ptCount val="300"/>
                <c:pt idx="0">
                  <c:v>2.5880160370857608</c:v>
                </c:pt>
                <c:pt idx="1">
                  <c:v>2.3431524063753706</c:v>
                </c:pt>
                <c:pt idx="2">
                  <c:v>2.628808497032753</c:v>
                </c:pt>
                <c:pt idx="3">
                  <c:v>2.556864574827955</c:v>
                </c:pt>
                <c:pt idx="4">
                  <c:v>2.5588075459979764</c:v>
                </c:pt>
                <c:pt idx="5">
                  <c:v>2.3023054040654412</c:v>
                </c:pt>
                <c:pt idx="6">
                  <c:v>2.1673118379267997</c:v>
                </c:pt>
                <c:pt idx="7">
                  <c:v>2.054503777909833</c:v>
                </c:pt>
                <c:pt idx="8">
                  <c:v>1.984882224670792</c:v>
                </c:pt>
                <c:pt idx="9">
                  <c:v>1.6692400463976576</c:v>
                </c:pt>
                <c:pt idx="10">
                  <c:v>1.5988717453455648</c:v>
                </c:pt>
                <c:pt idx="11">
                  <c:v>1.4811019949380944</c:v>
                </c:pt>
                <c:pt idx="12">
                  <c:v>1.2899877107679592</c:v>
                </c:pt>
                <c:pt idx="13">
                  <c:v>1.2705918242831071</c:v>
                </c:pt>
                <c:pt idx="14">
                  <c:v>0.87155405610772618</c:v>
                </c:pt>
                <c:pt idx="15">
                  <c:v>0.43371776498866144</c:v>
                </c:pt>
                <c:pt idx="16">
                  <c:v>0.23087520627373959</c:v>
                </c:pt>
                <c:pt idx="17">
                  <c:v>0.17870664849310991</c:v>
                </c:pt>
                <c:pt idx="18">
                  <c:v>-4.1594821066637255E-2</c:v>
                </c:pt>
                <c:pt idx="19">
                  <c:v>-0.15654422941669965</c:v>
                </c:pt>
                <c:pt idx="20">
                  <c:v>-0.44727517245026771</c:v>
                </c:pt>
                <c:pt idx="21">
                  <c:v>-0.6800048355899424</c:v>
                </c:pt>
                <c:pt idx="22">
                  <c:v>-1.0652342836450335</c:v>
                </c:pt>
                <c:pt idx="23">
                  <c:v>-1.3065296342621213</c:v>
                </c:pt>
                <c:pt idx="24">
                  <c:v>-1.3911182450508264</c:v>
                </c:pt>
                <c:pt idx="25">
                  <c:v>-1.5468498185049584</c:v>
                </c:pt>
                <c:pt idx="26">
                  <c:v>-1.5299319779135345</c:v>
                </c:pt>
                <c:pt idx="27">
                  <c:v>-1.388396059038921</c:v>
                </c:pt>
                <c:pt idx="28">
                  <c:v>-1.3435439653805226</c:v>
                </c:pt>
                <c:pt idx="29">
                  <c:v>-1.2199915341355783</c:v>
                </c:pt>
                <c:pt idx="30">
                  <c:v>-1.2014556679503352</c:v>
                </c:pt>
                <c:pt idx="31">
                  <c:v>-1.0884384657334989</c:v>
                </c:pt>
                <c:pt idx="32">
                  <c:v>-0.96156035365992931</c:v>
                </c:pt>
                <c:pt idx="33">
                  <c:v>-0.63216991753644036</c:v>
                </c:pt>
                <c:pt idx="34">
                  <c:v>-0.39956992855019191</c:v>
                </c:pt>
                <c:pt idx="35">
                  <c:v>-0.39317779270751085</c:v>
                </c:pt>
                <c:pt idx="36">
                  <c:v>-0.20863105928026204</c:v>
                </c:pt>
                <c:pt idx="37">
                  <c:v>-0.22106293791879228</c:v>
                </c:pt>
                <c:pt idx="38">
                  <c:v>-0.3733170134638919</c:v>
                </c:pt>
                <c:pt idx="39">
                  <c:v>-0.33686531512219231</c:v>
                </c:pt>
                <c:pt idx="40">
                  <c:v>-0.33376201849469878</c:v>
                </c:pt>
                <c:pt idx="41">
                  <c:v>-0.37495600006122176</c:v>
                </c:pt>
                <c:pt idx="42">
                  <c:v>-0.30707967990197815</c:v>
                </c:pt>
                <c:pt idx="43">
                  <c:v>-0.33234548615099779</c:v>
                </c:pt>
                <c:pt idx="44">
                  <c:v>-0.18850863614767732</c:v>
                </c:pt>
                <c:pt idx="45">
                  <c:v>-0.13933441024031046</c:v>
                </c:pt>
                <c:pt idx="46">
                  <c:v>-0.10335561220974343</c:v>
                </c:pt>
                <c:pt idx="47">
                  <c:v>9.5808199648961256E-2</c:v>
                </c:pt>
                <c:pt idx="48">
                  <c:v>0.14244141522439246</c:v>
                </c:pt>
                <c:pt idx="49">
                  <c:v>0.29054836211985791</c:v>
                </c:pt>
                <c:pt idx="50">
                  <c:v>0.69644941335462729</c:v>
                </c:pt>
                <c:pt idx="51">
                  <c:v>0.94717920353981633</c:v>
                </c:pt>
                <c:pt idx="52">
                  <c:v>1.149804909521035</c:v>
                </c:pt>
                <c:pt idx="53">
                  <c:v>1.2266498709598173</c:v>
                </c:pt>
                <c:pt idx="54">
                  <c:v>1.2797271554108036</c:v>
                </c:pt>
                <c:pt idx="55">
                  <c:v>1.3699261638225879</c:v>
                </c:pt>
                <c:pt idx="56">
                  <c:v>1.4057365721831472</c:v>
                </c:pt>
                <c:pt idx="57">
                  <c:v>1.5302171896442118</c:v>
                </c:pt>
                <c:pt idx="58">
                  <c:v>1.5534709768397104</c:v>
                </c:pt>
                <c:pt idx="59">
                  <c:v>1.5613274729313842</c:v>
                </c:pt>
                <c:pt idx="60">
                  <c:v>1.5393909731887589</c:v>
                </c:pt>
                <c:pt idx="61">
                  <c:v>1.6900827078014435</c:v>
                </c:pt>
                <c:pt idx="62">
                  <c:v>1.5365375670090442</c:v>
                </c:pt>
                <c:pt idx="63">
                  <c:v>1.6026299568522751</c:v>
                </c:pt>
                <c:pt idx="64">
                  <c:v>1.5141275542359889</c:v>
                </c:pt>
                <c:pt idx="65">
                  <c:v>1.6313956400002994</c:v>
                </c:pt>
                <c:pt idx="66">
                  <c:v>1.8558968524838848</c:v>
                </c:pt>
                <c:pt idx="67">
                  <c:v>1.9395767644918793</c:v>
                </c:pt>
                <c:pt idx="68">
                  <c:v>1.8692791653732943</c:v>
                </c:pt>
                <c:pt idx="69">
                  <c:v>1.6694982444217965</c:v>
                </c:pt>
                <c:pt idx="70">
                  <c:v>1.8806269762808636</c:v>
                </c:pt>
                <c:pt idx="71">
                  <c:v>1.9052573643060233</c:v>
                </c:pt>
                <c:pt idx="72">
                  <c:v>1.9927850036526751</c:v>
                </c:pt>
                <c:pt idx="73">
                  <c:v>2.028819916862723</c:v>
                </c:pt>
                <c:pt idx="74">
                  <c:v>2.1681661835168287</c:v>
                </c:pt>
                <c:pt idx="75">
                  <c:v>2.0184997940306371</c:v>
                </c:pt>
                <c:pt idx="76">
                  <c:v>1.9149206729150992</c:v>
                </c:pt>
                <c:pt idx="77">
                  <c:v>1.7836477799595407</c:v>
                </c:pt>
                <c:pt idx="78">
                  <c:v>1.6567756539610068</c:v>
                </c:pt>
                <c:pt idx="79">
                  <c:v>1.6305438863898347</c:v>
                </c:pt>
                <c:pt idx="80">
                  <c:v>1.6893097092573806</c:v>
                </c:pt>
                <c:pt idx="81">
                  <c:v>1.636142180235578</c:v>
                </c:pt>
                <c:pt idx="82">
                  <c:v>1.5310997696313278</c:v>
                </c:pt>
                <c:pt idx="83">
                  <c:v>1.5470553418171162</c:v>
                </c:pt>
                <c:pt idx="84">
                  <c:v>1.5137529998153987</c:v>
                </c:pt>
                <c:pt idx="85">
                  <c:v>1.3438245955264883</c:v>
                </c:pt>
                <c:pt idx="86">
                  <c:v>1.2797612484471532</c:v>
                </c:pt>
                <c:pt idx="87">
                  <c:v>1.1981499155715447</c:v>
                </c:pt>
                <c:pt idx="88">
                  <c:v>1.2814961063362773</c:v>
                </c:pt>
                <c:pt idx="89">
                  <c:v>1.2792676486121701</c:v>
                </c:pt>
                <c:pt idx="90">
                  <c:v>1.113373668712736</c:v>
                </c:pt>
                <c:pt idx="91">
                  <c:v>0.97228725272151539</c:v>
                </c:pt>
                <c:pt idx="92">
                  <c:v>0.93403983190205597</c:v>
                </c:pt>
                <c:pt idx="93">
                  <c:v>0.96895117976747436</c:v>
                </c:pt>
                <c:pt idx="94">
                  <c:v>0.89225785741384733</c:v>
                </c:pt>
                <c:pt idx="95">
                  <c:v>0.83423800190891573</c:v>
                </c:pt>
                <c:pt idx="96">
                  <c:v>0.67066739407164455</c:v>
                </c:pt>
                <c:pt idx="97">
                  <c:v>0.55977202012271743</c:v>
                </c:pt>
                <c:pt idx="98">
                  <c:v>0.34402171546354943</c:v>
                </c:pt>
                <c:pt idx="99">
                  <c:v>0.14146631650731045</c:v>
                </c:pt>
                <c:pt idx="100">
                  <c:v>-0.10580246824114514</c:v>
                </c:pt>
                <c:pt idx="101">
                  <c:v>-0.27739150588098616</c:v>
                </c:pt>
                <c:pt idx="102">
                  <c:v>-0.39842946349661901</c:v>
                </c:pt>
                <c:pt idx="103">
                  <c:v>-0.58543512755675486</c:v>
                </c:pt>
                <c:pt idx="104">
                  <c:v>-0.97318667950732074</c:v>
                </c:pt>
                <c:pt idx="105">
                  <c:v>-1.3613171702551163</c:v>
                </c:pt>
                <c:pt idx="106">
                  <c:v>-1.9849447903334316</c:v>
                </c:pt>
                <c:pt idx="107">
                  <c:v>-2.5636579091881218</c:v>
                </c:pt>
                <c:pt idx="108">
                  <c:v>-3.1294030939977069</c:v>
                </c:pt>
                <c:pt idx="109">
                  <c:v>-3.6233246099793281</c:v>
                </c:pt>
                <c:pt idx="110">
                  <c:v>-4.1676310612197671</c:v>
                </c:pt>
                <c:pt idx="111">
                  <c:v>-4.5002426885545237</c:v>
                </c:pt>
                <c:pt idx="112">
                  <c:v>-4.6261434779139243</c:v>
                </c:pt>
                <c:pt idx="113">
                  <c:v>-4.855870839355358</c:v>
                </c:pt>
                <c:pt idx="114">
                  <c:v>-4.9682890640910031</c:v>
                </c:pt>
                <c:pt idx="115">
                  <c:v>-4.9041972465363015</c:v>
                </c:pt>
                <c:pt idx="116">
                  <c:v>-4.7660483039507433</c:v>
                </c:pt>
                <c:pt idx="117">
                  <c:v>-4.57320204851277</c:v>
                </c:pt>
                <c:pt idx="118">
                  <c:v>-4.0480722411579855</c:v>
                </c:pt>
                <c:pt idx="119">
                  <c:v>-3.738283103939255</c:v>
                </c:pt>
                <c:pt idx="120">
                  <c:v>-3.1857443348798364</c:v>
                </c:pt>
                <c:pt idx="121">
                  <c:v>-2.7093928619649876</c:v>
                </c:pt>
                <c:pt idx="122">
                  <c:v>-1.984240795809622</c:v>
                </c:pt>
                <c:pt idx="123">
                  <c:v>-1.2971742840887535</c:v>
                </c:pt>
                <c:pt idx="124">
                  <c:v>-0.62751958621738435</c:v>
                </c:pt>
                <c:pt idx="125">
                  <c:v>-0.38319733135881995</c:v>
                </c:pt>
                <c:pt idx="126">
                  <c:v>-0.18444677447746471</c:v>
                </c:pt>
                <c:pt idx="127">
                  <c:v>-4.3684855916614751E-2</c:v>
                </c:pt>
                <c:pt idx="128">
                  <c:v>7.6012929876156932E-2</c:v>
                </c:pt>
                <c:pt idx="129">
                  <c:v>0.42979832540115392</c:v>
                </c:pt>
                <c:pt idx="130">
                  <c:v>0.53437286154744967</c:v>
                </c:pt>
                <c:pt idx="131">
                  <c:v>0.79271533892624202</c:v>
                </c:pt>
                <c:pt idx="132">
                  <c:v>0.80434531376400997</c:v>
                </c:pt>
                <c:pt idx="133">
                  <c:v>1.0423894774174602</c:v>
                </c:pt>
                <c:pt idx="134">
                  <c:v>1.088052978092624</c:v>
                </c:pt>
                <c:pt idx="135">
                  <c:v>1.1443722860546401</c:v>
                </c:pt>
                <c:pt idx="136">
                  <c:v>0.81059359332542602</c:v>
                </c:pt>
                <c:pt idx="137">
                  <c:v>1.0996084321192923</c:v>
                </c:pt>
                <c:pt idx="138">
                  <c:v>1.2053366048152103</c:v>
                </c:pt>
                <c:pt idx="139">
                  <c:v>1.3034510784140751</c:v>
                </c:pt>
                <c:pt idx="140">
                  <c:v>1.5390517109099333</c:v>
                </c:pt>
                <c:pt idx="141">
                  <c:v>1.4829275761751637</c:v>
                </c:pt>
                <c:pt idx="142">
                  <c:v>1.4890557841442664</c:v>
                </c:pt>
                <c:pt idx="143">
                  <c:v>1.579076095264309</c:v>
                </c:pt>
                <c:pt idx="144">
                  <c:v>1.8373726488279507</c:v>
                </c:pt>
                <c:pt idx="145">
                  <c:v>1.8824301432997181</c:v>
                </c:pt>
                <c:pt idx="146">
                  <c:v>1.8792181477475189</c:v>
                </c:pt>
                <c:pt idx="147">
                  <c:v>1.6899182395671897</c:v>
                </c:pt>
                <c:pt idx="148">
                  <c:v>1.6939500698536003</c:v>
                </c:pt>
                <c:pt idx="149">
                  <c:v>1.5704584040747038</c:v>
                </c:pt>
                <c:pt idx="150">
                  <c:v>1.6372204376022825</c:v>
                </c:pt>
                <c:pt idx="151">
                  <c:v>1.6696563051096236</c:v>
                </c:pt>
                <c:pt idx="152">
                  <c:v>1.6366191649161976</c:v>
                </c:pt>
                <c:pt idx="153">
                  <c:v>1.5955400318353519</c:v>
                </c:pt>
                <c:pt idx="154">
                  <c:v>1.605112244821072</c:v>
                </c:pt>
                <c:pt idx="155">
                  <c:v>1.6342869181803055</c:v>
                </c:pt>
                <c:pt idx="156">
                  <c:v>1.5160271083659138</c:v>
                </c:pt>
                <c:pt idx="157">
                  <c:v>1.5181132555927457</c:v>
                </c:pt>
                <c:pt idx="158">
                  <c:v>1.4542599723354144</c:v>
                </c:pt>
                <c:pt idx="159">
                  <c:v>1.5303225035119716</c:v>
                </c:pt>
                <c:pt idx="160">
                  <c:v>1.6089894351737799</c:v>
                </c:pt>
                <c:pt idx="161">
                  <c:v>1.6872127037191875</c:v>
                </c:pt>
                <c:pt idx="162">
                  <c:v>1.668244467138269</c:v>
                </c:pt>
                <c:pt idx="163">
                  <c:v>1.7159362460823724</c:v>
                </c:pt>
                <c:pt idx="164">
                  <c:v>1.7150886166289903</c:v>
                </c:pt>
                <c:pt idx="165">
                  <c:v>1.7576036592610089</c:v>
                </c:pt>
                <c:pt idx="166">
                  <c:v>1.840081286944395</c:v>
                </c:pt>
                <c:pt idx="167">
                  <c:v>1.6975879888061263</c:v>
                </c:pt>
                <c:pt idx="168">
                  <c:v>1.6915194842639814</c:v>
                </c:pt>
                <c:pt idx="169">
                  <c:v>1.5950069348127593</c:v>
                </c:pt>
                <c:pt idx="170">
                  <c:v>1.6928292431277248</c:v>
                </c:pt>
                <c:pt idx="171">
                  <c:v>1.782507580440984</c:v>
                </c:pt>
                <c:pt idx="172">
                  <c:v>1.7708869130722338</c:v>
                </c:pt>
                <c:pt idx="173">
                  <c:v>1.8815724779663645</c:v>
                </c:pt>
                <c:pt idx="174">
                  <c:v>1.96860496660336</c:v>
                </c:pt>
                <c:pt idx="175">
                  <c:v>1.9197271542954253</c:v>
                </c:pt>
                <c:pt idx="176">
                  <c:v>2.0063002945497344</c:v>
                </c:pt>
                <c:pt idx="177">
                  <c:v>2.0176738008887973</c:v>
                </c:pt>
                <c:pt idx="178">
                  <c:v>2.0216732696341166</c:v>
                </c:pt>
                <c:pt idx="179">
                  <c:v>2.1832026614834632</c:v>
                </c:pt>
                <c:pt idx="180">
                  <c:v>2.1890062594964732</c:v>
                </c:pt>
                <c:pt idx="181">
                  <c:v>2.2663568368310294</c:v>
                </c:pt>
                <c:pt idx="182">
                  <c:v>2.1291860827469256</c:v>
                </c:pt>
                <c:pt idx="183">
                  <c:v>2.0998134463260598</c:v>
                </c:pt>
                <c:pt idx="184">
                  <c:v>2.1942238267147918</c:v>
                </c:pt>
                <c:pt idx="185">
                  <c:v>2.0614695353410317</c:v>
                </c:pt>
                <c:pt idx="186">
                  <c:v>2.0945382380856525</c:v>
                </c:pt>
                <c:pt idx="187">
                  <c:v>2.0630919810135318</c:v>
                </c:pt>
                <c:pt idx="188">
                  <c:v>1.935312831389191</c:v>
                </c:pt>
                <c:pt idx="189">
                  <c:v>1.9884981831707282</c:v>
                </c:pt>
                <c:pt idx="190">
                  <c:v>1.9430643595454322</c:v>
                </c:pt>
                <c:pt idx="191">
                  <c:v>1.9356539332886946</c:v>
                </c:pt>
                <c:pt idx="192">
                  <c:v>1.8739061766337883</c:v>
                </c:pt>
                <c:pt idx="193">
                  <c:v>1.8319830151032113</c:v>
                </c:pt>
                <c:pt idx="194">
                  <c:v>1.9450062089763964</c:v>
                </c:pt>
                <c:pt idx="195">
                  <c:v>1.8795767765329208</c:v>
                </c:pt>
                <c:pt idx="196">
                  <c:v>1.6687979991380386</c:v>
                </c:pt>
                <c:pt idx="197">
                  <c:v>1.7340061399484741</c:v>
                </c:pt>
                <c:pt idx="198">
                  <c:v>1.7790110501517686</c:v>
                </c:pt>
                <c:pt idx="199">
                  <c:v>1.7828748328994504</c:v>
                </c:pt>
                <c:pt idx="200">
                  <c:v>1.8950550029873892</c:v>
                </c:pt>
                <c:pt idx="201">
                  <c:v>1.7428322953487063</c:v>
                </c:pt>
                <c:pt idx="202">
                  <c:v>1.6651494993347837</c:v>
                </c:pt>
                <c:pt idx="203">
                  <c:v>1.6263287742079857</c:v>
                </c:pt>
                <c:pt idx="204">
                  <c:v>1.7039582111232132</c:v>
                </c:pt>
                <c:pt idx="205">
                  <c:v>1.699311768274403</c:v>
                </c:pt>
                <c:pt idx="206">
                  <c:v>1.6078960923252561</c:v>
                </c:pt>
                <c:pt idx="207">
                  <c:v>1.6106384161939769</c:v>
                </c:pt>
                <c:pt idx="208">
                  <c:v>1.7289664422067919</c:v>
                </c:pt>
                <c:pt idx="209">
                  <c:v>1.6898829013818784</c:v>
                </c:pt>
                <c:pt idx="210">
                  <c:v>1.5617755942289646</c:v>
                </c:pt>
                <c:pt idx="211">
                  <c:v>1.5504894099430455</c:v>
                </c:pt>
                <c:pt idx="212">
                  <c:v>1.4058953787570383</c:v>
                </c:pt>
                <c:pt idx="213">
                  <c:v>1.4317324859205005</c:v>
                </c:pt>
                <c:pt idx="214">
                  <c:v>1.5063228365980619</c:v>
                </c:pt>
                <c:pt idx="215">
                  <c:v>1.4517571006120722</c:v>
                </c:pt>
                <c:pt idx="216">
                  <c:v>1.3945727704688382</c:v>
                </c:pt>
                <c:pt idx="217">
                  <c:v>1.5125335966211351</c:v>
                </c:pt>
                <c:pt idx="218">
                  <c:v>1.5783416452019416</c:v>
                </c:pt>
                <c:pt idx="219">
                  <c:v>1.541324321181059</c:v>
                </c:pt>
                <c:pt idx="220">
                  <c:v>1.6162416575015826</c:v>
                </c:pt>
                <c:pt idx="221">
                  <c:v>1.6235981117144638</c:v>
                </c:pt>
                <c:pt idx="222">
                  <c:v>1.5336712724497881</c:v>
                </c:pt>
                <c:pt idx="223">
                  <c:v>1.6112234270660997</c:v>
                </c:pt>
                <c:pt idx="224">
                  <c:v>1.6068136517935594</c:v>
                </c:pt>
                <c:pt idx="225">
                  <c:v>1.6167615837331617</c:v>
                </c:pt>
                <c:pt idx="226">
                  <c:v>1.5246819338422313</c:v>
                </c:pt>
                <c:pt idx="227">
                  <c:v>1.5475762772757751</c:v>
                </c:pt>
                <c:pt idx="228">
                  <c:v>1.6218925013713248</c:v>
                </c:pt>
                <c:pt idx="229">
                  <c:v>1.3596390506166678</c:v>
                </c:pt>
                <c:pt idx="230">
                  <c:v>1.3582411653628279</c:v>
                </c:pt>
                <c:pt idx="231">
                  <c:v>1.4660504224327298</c:v>
                </c:pt>
                <c:pt idx="232">
                  <c:v>1.2671842963261737</c:v>
                </c:pt>
                <c:pt idx="233">
                  <c:v>1.2593308630041378</c:v>
                </c:pt>
                <c:pt idx="234">
                  <c:v>1.2823523885574728</c:v>
                </c:pt>
                <c:pt idx="235">
                  <c:v>1.26009887857228</c:v>
                </c:pt>
                <c:pt idx="236">
                  <c:v>1.337029077202212</c:v>
                </c:pt>
                <c:pt idx="237">
                  <c:v>1.2927604079585375</c:v>
                </c:pt>
                <c:pt idx="238">
                  <c:v>1.3661092620069315</c:v>
                </c:pt>
                <c:pt idx="239">
                  <c:v>1.3270673680275458</c:v>
                </c:pt>
                <c:pt idx="240">
                  <c:v>1.3214537990963837</c:v>
                </c:pt>
                <c:pt idx="241">
                  <c:v>1.4939993469583523</c:v>
                </c:pt>
                <c:pt idx="242">
                  <c:v>0.40187898385830589</c:v>
                </c:pt>
                <c:pt idx="243">
                  <c:v>-13.400220448599621</c:v>
                </c:pt>
                <c:pt idx="244">
                  <c:v>-11.683483802442908</c:v>
                </c:pt>
                <c:pt idx="245">
                  <c:v>-8.7434700750444136</c:v>
                </c:pt>
                <c:pt idx="246">
                  <c:v>-7.7477572978917886</c:v>
                </c:pt>
                <c:pt idx="247">
                  <c:v>-6.8677847242896384</c:v>
                </c:pt>
                <c:pt idx="248">
                  <c:v>-6.3016160361527014</c:v>
                </c:pt>
                <c:pt idx="249">
                  <c:v>-5.9191326968532572</c:v>
                </c:pt>
                <c:pt idx="250">
                  <c:v>-5.871454380019248</c:v>
                </c:pt>
                <c:pt idx="251">
                  <c:v>-6.1096763992832255</c:v>
                </c:pt>
                <c:pt idx="252">
                  <c:v>-6.0041435101450213</c:v>
                </c:pt>
                <c:pt idx="253">
                  <c:v>-5.8210611323034067</c:v>
                </c:pt>
                <c:pt idx="254">
                  <c:v>-4.3897202083526654</c:v>
                </c:pt>
                <c:pt idx="255">
                  <c:v>10.866348210794264</c:v>
                </c:pt>
                <c:pt idx="256">
                  <c:v>9.0228502705953062</c:v>
                </c:pt>
                <c:pt idx="257">
                  <c:v>5.932948312811015</c:v>
                </c:pt>
                <c:pt idx="258">
                  <c:v>5.4014650962367128</c:v>
                </c:pt>
                <c:pt idx="259">
                  <c:v>4.5832326992200301</c:v>
                </c:pt>
                <c:pt idx="260">
                  <c:v>4.1503314060076235</c:v>
                </c:pt>
                <c:pt idx="261">
                  <c:v>4.2619637455874937</c:v>
                </c:pt>
                <c:pt idx="262">
                  <c:v>4.5082340415099287</c:v>
                </c:pt>
                <c:pt idx="263">
                  <c:v>5.0835683913610819</c:v>
                </c:pt>
                <c:pt idx="264">
                  <c:v>4.9665537798426973</c:v>
                </c:pt>
                <c:pt idx="265">
                  <c:v>5.181849236281999</c:v>
                </c:pt>
                <c:pt idx="266">
                  <c:v>4.9184191191760096</c:v>
                </c:pt>
                <c:pt idx="267">
                  <c:v>4.8750631081725837</c:v>
                </c:pt>
                <c:pt idx="268">
                  <c:v>4.746145997076745</c:v>
                </c:pt>
                <c:pt idx="269">
                  <c:v>4.4753192248083273</c:v>
                </c:pt>
                <c:pt idx="270">
                  <c:v>4.2770218245991698</c:v>
                </c:pt>
                <c:pt idx="271">
                  <c:v>4.1127246546126317</c:v>
                </c:pt>
                <c:pt idx="272">
                  <c:v>3.9470299107686957</c:v>
                </c:pt>
                <c:pt idx="273">
                  <c:v>3.5883041880376387</c:v>
                </c:pt>
                <c:pt idx="274">
                  <c:v>3.3231231190975707</c:v>
                </c:pt>
                <c:pt idx="275">
                  <c:v>3.023443707724871</c:v>
                </c:pt>
                <c:pt idx="276">
                  <c:v>3.1723705787459755</c:v>
                </c:pt>
                <c:pt idx="277">
                  <c:v>2.7731382062090804</c:v>
                </c:pt>
                <c:pt idx="278">
                  <c:v>2.5341877518662903</c:v>
                </c:pt>
                <c:pt idx="279">
                  <c:v>2.5335988710251778</c:v>
                </c:pt>
                <c:pt idx="280">
                  <c:v>2.5400189563477449</c:v>
                </c:pt>
                <c:pt idx="281">
                  <c:v>2.4148659647648785</c:v>
                </c:pt>
                <c:pt idx="282">
                  <c:v>2.0733412616474434</c:v>
                </c:pt>
                <c:pt idx="283">
                  <c:v>2.04852525753354</c:v>
                </c:pt>
                <c:pt idx="284">
                  <c:v>2.0392611504793656</c:v>
                </c:pt>
                <c:pt idx="285">
                  <c:v>1.9071196969401516</c:v>
                </c:pt>
                <c:pt idx="286">
                  <c:v>1.8546268366254726</c:v>
                </c:pt>
                <c:pt idx="287">
                  <c:v>1.952803468770048</c:v>
                </c:pt>
                <c:pt idx="288">
                  <c:v>1.8007016727723757</c:v>
                </c:pt>
                <c:pt idx="289">
                  <c:v>1.7644782664774983</c:v>
                </c:pt>
                <c:pt idx="290">
                  <c:v>1.8684844658067412</c:v>
                </c:pt>
                <c:pt idx="291">
                  <c:v>1.7558076715288973</c:v>
                </c:pt>
                <c:pt idx="292">
                  <c:v>1.6965472086887923</c:v>
                </c:pt>
                <c:pt idx="293">
                  <c:v>1.62</c:v>
                </c:pt>
                <c:pt idx="294">
                  <c:v>1.55</c:v>
                </c:pt>
                <c:pt idx="295">
                  <c:v>1.51</c:v>
                </c:pt>
                <c:pt idx="296">
                  <c:v>#N/A</c:v>
                </c:pt>
                <c:pt idx="297">
                  <c:v>#N/A</c:v>
                </c:pt>
                <c:pt idx="298">
                  <c:v>#N/A</c:v>
                </c:pt>
                <c:pt idx="299">
                  <c:v>#N/A</c:v>
                </c:pt>
              </c:numCache>
            </c:numRef>
          </c:val>
          <c:smooth val="0"/>
          <c:extLst>
            <c:ext xmlns:c16="http://schemas.microsoft.com/office/drawing/2014/chart" uri="{C3380CC4-5D6E-409C-BE32-E72D297353CC}">
              <c16:uniqueId val="{00000003-ED53-4CC1-A624-AC1580F4C508}"/>
            </c:ext>
          </c:extLst>
        </c:ser>
        <c:ser>
          <c:idx val="3"/>
          <c:order val="4"/>
          <c:tx>
            <c:strRef>
              <c:f>Data2!$E$1</c:f>
              <c:strCache>
                <c:ptCount val="1"/>
                <c:pt idx="0">
                  <c:v>Texas staffing services</c:v>
                </c:pt>
              </c:strCache>
            </c:strRef>
          </c:tx>
          <c:spPr>
            <a:ln w="28575" cap="rnd">
              <a:solidFill>
                <a:schemeClr val="accent4"/>
              </a:solidFill>
              <a:round/>
            </a:ln>
            <a:effectLst/>
          </c:spPr>
          <c:marker>
            <c:symbol val="none"/>
          </c:marker>
          <c:val>
            <c:numRef>
              <c:f>Data2!$E$2:$E$301</c:f>
              <c:numCache>
                <c:formatCode>0.00</c:formatCode>
                <c:ptCount val="300"/>
                <c:pt idx="0">
                  <c:v>13.040567679742932</c:v>
                </c:pt>
                <c:pt idx="1">
                  <c:v>10.422956724402766</c:v>
                </c:pt>
                <c:pt idx="2">
                  <c:v>9.5106254637927101</c:v>
                </c:pt>
                <c:pt idx="3">
                  <c:v>10.661468486029889</c:v>
                </c:pt>
                <c:pt idx="4">
                  <c:v>11.400808241986947</c:v>
                </c:pt>
                <c:pt idx="5">
                  <c:v>10.491011192639332</c:v>
                </c:pt>
                <c:pt idx="6">
                  <c:v>8.9594381721913798</c:v>
                </c:pt>
                <c:pt idx="7">
                  <c:v>9.5133504683815993</c:v>
                </c:pt>
                <c:pt idx="8">
                  <c:v>10.111905025506495</c:v>
                </c:pt>
                <c:pt idx="9">
                  <c:v>7.8177371518703298</c:v>
                </c:pt>
                <c:pt idx="10">
                  <c:v>6.4518409180682301</c:v>
                </c:pt>
                <c:pt idx="11">
                  <c:v>5.1187855098994817</c:v>
                </c:pt>
                <c:pt idx="12">
                  <c:v>0.61076236724701971</c:v>
                </c:pt>
                <c:pt idx="13">
                  <c:v>-0.1379111851967374</c:v>
                </c:pt>
                <c:pt idx="14">
                  <c:v>-2.6324236288056801</c:v>
                </c:pt>
                <c:pt idx="15">
                  <c:v>-7.3627388809294541</c:v>
                </c:pt>
                <c:pt idx="16">
                  <c:v>-8.7331706348742877</c:v>
                </c:pt>
                <c:pt idx="17">
                  <c:v>-10.512155503607312</c:v>
                </c:pt>
                <c:pt idx="18">
                  <c:v>-11.334746588314148</c:v>
                </c:pt>
                <c:pt idx="19">
                  <c:v>-11.63908479389243</c:v>
                </c:pt>
                <c:pt idx="20">
                  <c:v>-13.80143780284544</c:v>
                </c:pt>
                <c:pt idx="21">
                  <c:v>-17.127271736888993</c:v>
                </c:pt>
                <c:pt idx="22">
                  <c:v>-17.214536250790935</c:v>
                </c:pt>
                <c:pt idx="23">
                  <c:v>-17.142767490478626</c:v>
                </c:pt>
                <c:pt idx="24">
                  <c:v>-19.17147039087731</c:v>
                </c:pt>
                <c:pt idx="25">
                  <c:v>-18.231418323886384</c:v>
                </c:pt>
                <c:pt idx="26">
                  <c:v>-16.521102112246144</c:v>
                </c:pt>
                <c:pt idx="27">
                  <c:v>-12.429591004550966</c:v>
                </c:pt>
                <c:pt idx="28">
                  <c:v>-10.832906857727732</c:v>
                </c:pt>
                <c:pt idx="29">
                  <c:v>-9.1113488972547341</c:v>
                </c:pt>
                <c:pt idx="30">
                  <c:v>-7.4798598872241602</c:v>
                </c:pt>
                <c:pt idx="31">
                  <c:v>-5.9558775107013462</c:v>
                </c:pt>
                <c:pt idx="32">
                  <c:v>-5.5423956931359371</c:v>
                </c:pt>
                <c:pt idx="33">
                  <c:v>-1.7225594726686388</c:v>
                </c:pt>
                <c:pt idx="34">
                  <c:v>-1.038457364743417</c:v>
                </c:pt>
                <c:pt idx="35">
                  <c:v>-2.1032251345581288</c:v>
                </c:pt>
                <c:pt idx="36">
                  <c:v>0.2179812701171624</c:v>
                </c:pt>
                <c:pt idx="37">
                  <c:v>0.98398695850121509</c:v>
                </c:pt>
                <c:pt idx="38">
                  <c:v>0.13212036116148074</c:v>
                </c:pt>
                <c:pt idx="39">
                  <c:v>-0.46034028508286085</c:v>
                </c:pt>
                <c:pt idx="40">
                  <c:v>-1.427211723798183</c:v>
                </c:pt>
                <c:pt idx="41">
                  <c:v>-2.1691984308940371</c:v>
                </c:pt>
                <c:pt idx="42">
                  <c:v>-2.5010450710648224</c:v>
                </c:pt>
                <c:pt idx="43">
                  <c:v>-3.6571759356516353</c:v>
                </c:pt>
                <c:pt idx="44">
                  <c:v>-0.9556106504041928</c:v>
                </c:pt>
                <c:pt idx="45">
                  <c:v>0.16194680119239191</c:v>
                </c:pt>
                <c:pt idx="46">
                  <c:v>1.3654480614833098</c:v>
                </c:pt>
                <c:pt idx="47">
                  <c:v>4.0468269472544005</c:v>
                </c:pt>
                <c:pt idx="48">
                  <c:v>5.3771254178171857</c:v>
                </c:pt>
                <c:pt idx="49">
                  <c:v>5.9176560129144296</c:v>
                </c:pt>
                <c:pt idx="50">
                  <c:v>6.0962962602306714</c:v>
                </c:pt>
                <c:pt idx="51">
                  <c:v>7.6098970351554218</c:v>
                </c:pt>
                <c:pt idx="52">
                  <c:v>8.5140347897814106</c:v>
                </c:pt>
                <c:pt idx="53">
                  <c:v>9.5834348355663845</c:v>
                </c:pt>
                <c:pt idx="54">
                  <c:v>11.486647795095649</c:v>
                </c:pt>
                <c:pt idx="55">
                  <c:v>11.496062992125978</c:v>
                </c:pt>
                <c:pt idx="56">
                  <c:v>10.061189062694819</c:v>
                </c:pt>
                <c:pt idx="57">
                  <c:v>10.249586248670518</c:v>
                </c:pt>
                <c:pt idx="58">
                  <c:v>8.6194570391135095</c:v>
                </c:pt>
                <c:pt idx="59">
                  <c:v>7.7054277255975245</c:v>
                </c:pt>
                <c:pt idx="60">
                  <c:v>6.7448168068772185</c:v>
                </c:pt>
                <c:pt idx="61">
                  <c:v>7.2539452967668616</c:v>
                </c:pt>
                <c:pt idx="62">
                  <c:v>8.1906125520862183</c:v>
                </c:pt>
                <c:pt idx="63">
                  <c:v>9.3088628807741038</c:v>
                </c:pt>
                <c:pt idx="64">
                  <c:v>7.7391545416334973</c:v>
                </c:pt>
                <c:pt idx="65">
                  <c:v>7.933042859683459</c:v>
                </c:pt>
                <c:pt idx="66">
                  <c:v>7.4201457021365824</c:v>
                </c:pt>
                <c:pt idx="67">
                  <c:v>7.2116471099521906</c:v>
                </c:pt>
                <c:pt idx="68">
                  <c:v>10.195847765941224</c:v>
                </c:pt>
                <c:pt idx="69">
                  <c:v>11.62067339513837</c:v>
                </c:pt>
                <c:pt idx="70">
                  <c:v>12.775290337666378</c:v>
                </c:pt>
                <c:pt idx="71">
                  <c:v>13.459156947267136</c:v>
                </c:pt>
                <c:pt idx="72">
                  <c:v>14.972308593379902</c:v>
                </c:pt>
                <c:pt idx="73">
                  <c:v>14.432206608431454</c:v>
                </c:pt>
                <c:pt idx="74">
                  <c:v>14.451806104616626</c:v>
                </c:pt>
                <c:pt idx="75">
                  <c:v>11.218400468171751</c:v>
                </c:pt>
                <c:pt idx="76">
                  <c:v>12.574393027599085</c:v>
                </c:pt>
                <c:pt idx="77">
                  <c:v>12.106457738617515</c:v>
                </c:pt>
                <c:pt idx="78">
                  <c:v>10.480386652671658</c:v>
                </c:pt>
                <c:pt idx="79">
                  <c:v>9.9195764793631014</c:v>
                </c:pt>
                <c:pt idx="80">
                  <c:v>7.9457211089847934</c:v>
                </c:pt>
                <c:pt idx="81">
                  <c:v>4.8256136176018094</c:v>
                </c:pt>
                <c:pt idx="82">
                  <c:v>5.1435833835686395</c:v>
                </c:pt>
                <c:pt idx="83">
                  <c:v>4.5058852611763012</c:v>
                </c:pt>
                <c:pt idx="84">
                  <c:v>2.3497198166072319</c:v>
                </c:pt>
                <c:pt idx="85">
                  <c:v>2.579459048244126</c:v>
                </c:pt>
                <c:pt idx="86">
                  <c:v>2.5523761521271116</c:v>
                </c:pt>
                <c:pt idx="87">
                  <c:v>2.3048390503470184</c:v>
                </c:pt>
                <c:pt idx="88">
                  <c:v>1.4153099746357478</c:v>
                </c:pt>
                <c:pt idx="89">
                  <c:v>0.68601117753614993</c:v>
                </c:pt>
                <c:pt idx="90">
                  <c:v>-0.38112703129659087</c:v>
                </c:pt>
                <c:pt idx="91">
                  <c:v>-0.82459019416224466</c:v>
                </c:pt>
                <c:pt idx="92">
                  <c:v>-1.5585395513750266</c:v>
                </c:pt>
                <c:pt idx="93">
                  <c:v>-1.4718822789958397</c:v>
                </c:pt>
                <c:pt idx="94">
                  <c:v>-2.9875436847467629</c:v>
                </c:pt>
                <c:pt idx="95">
                  <c:v>-2.8814416670002507</c:v>
                </c:pt>
                <c:pt idx="96">
                  <c:v>-1.2113848214579837</c:v>
                </c:pt>
                <c:pt idx="97">
                  <c:v>-1.8475028537775273</c:v>
                </c:pt>
                <c:pt idx="98">
                  <c:v>-3.074293313674048</c:v>
                </c:pt>
                <c:pt idx="99">
                  <c:v>-4.1613694234063807</c:v>
                </c:pt>
                <c:pt idx="100">
                  <c:v>-4.3793418082279327</c:v>
                </c:pt>
                <c:pt idx="101">
                  <c:v>-4.5759433617984069</c:v>
                </c:pt>
                <c:pt idx="102">
                  <c:v>-4.3134167258102813</c:v>
                </c:pt>
                <c:pt idx="103">
                  <c:v>-3.6916807038288924</c:v>
                </c:pt>
                <c:pt idx="104">
                  <c:v>-5.3062803945571613</c:v>
                </c:pt>
                <c:pt idx="105">
                  <c:v>-6.0291419158013948</c:v>
                </c:pt>
                <c:pt idx="106">
                  <c:v>-7.9580359562742897</c:v>
                </c:pt>
                <c:pt idx="107">
                  <c:v>-10.141451990632323</c:v>
                </c:pt>
                <c:pt idx="108">
                  <c:v>-15.962227384035177</c:v>
                </c:pt>
                <c:pt idx="109">
                  <c:v>-19.355388307801714</c:v>
                </c:pt>
                <c:pt idx="110">
                  <c:v>-21.193704862289199</c:v>
                </c:pt>
                <c:pt idx="111">
                  <c:v>-23.804790663572671</c:v>
                </c:pt>
                <c:pt idx="112">
                  <c:v>-22.974072384428222</c:v>
                </c:pt>
                <c:pt idx="113">
                  <c:v>-23.272436620634007</c:v>
                </c:pt>
                <c:pt idx="114">
                  <c:v>-22.681459790851388</c:v>
                </c:pt>
                <c:pt idx="115">
                  <c:v>-23.779444867008227</c:v>
                </c:pt>
                <c:pt idx="116">
                  <c:v>-23.10173833773419</c:v>
                </c:pt>
                <c:pt idx="117">
                  <c:v>-20.6219900807437</c:v>
                </c:pt>
                <c:pt idx="118">
                  <c:v>-18.019344416497951</c:v>
                </c:pt>
                <c:pt idx="119">
                  <c:v>-15.207872899378671</c:v>
                </c:pt>
                <c:pt idx="120">
                  <c:v>-9.4443758706423857</c:v>
                </c:pt>
                <c:pt idx="121">
                  <c:v>-4.2551921151496863</c:v>
                </c:pt>
                <c:pt idx="122">
                  <c:v>-0.36524668344656286</c:v>
                </c:pt>
                <c:pt idx="123">
                  <c:v>6.5854541666873434</c:v>
                </c:pt>
                <c:pt idx="124">
                  <c:v>7.5628427167598655</c:v>
                </c:pt>
                <c:pt idx="125">
                  <c:v>9.5779253145124255</c:v>
                </c:pt>
                <c:pt idx="126">
                  <c:v>12.901581845252963</c:v>
                </c:pt>
                <c:pt idx="127">
                  <c:v>14.507730026543463</c:v>
                </c:pt>
                <c:pt idx="128">
                  <c:v>16.999228422660863</c:v>
                </c:pt>
                <c:pt idx="129">
                  <c:v>16.964483348425397</c:v>
                </c:pt>
                <c:pt idx="130">
                  <c:v>16.22458905988875</c:v>
                </c:pt>
                <c:pt idx="131">
                  <c:v>15.89997049277072</c:v>
                </c:pt>
                <c:pt idx="132">
                  <c:v>15.532567422841016</c:v>
                </c:pt>
                <c:pt idx="133">
                  <c:v>15.145657148065194</c:v>
                </c:pt>
                <c:pt idx="134">
                  <c:v>15.783125664792585</c:v>
                </c:pt>
                <c:pt idx="135">
                  <c:v>14.92870704739213</c:v>
                </c:pt>
                <c:pt idx="136">
                  <c:v>13.194482682671671</c:v>
                </c:pt>
                <c:pt idx="137">
                  <c:v>13.28169065337239</c:v>
                </c:pt>
                <c:pt idx="138">
                  <c:v>10.443514125893948</c:v>
                </c:pt>
                <c:pt idx="139">
                  <c:v>10.682055456266703</c:v>
                </c:pt>
                <c:pt idx="140">
                  <c:v>10.603526210742853</c:v>
                </c:pt>
                <c:pt idx="141">
                  <c:v>7.2928404916946965</c:v>
                </c:pt>
                <c:pt idx="142">
                  <c:v>6.8847702358162621</c:v>
                </c:pt>
                <c:pt idx="143">
                  <c:v>6.9754021496068797</c:v>
                </c:pt>
                <c:pt idx="144">
                  <c:v>8.8890012514379002</c:v>
                </c:pt>
                <c:pt idx="145">
                  <c:v>8.5109751169582193</c:v>
                </c:pt>
                <c:pt idx="146">
                  <c:v>7.9001763523766533</c:v>
                </c:pt>
                <c:pt idx="147">
                  <c:v>7.1733989828641986</c:v>
                </c:pt>
                <c:pt idx="148">
                  <c:v>8.4041720885170257</c:v>
                </c:pt>
                <c:pt idx="149">
                  <c:v>7.7083074007299857</c:v>
                </c:pt>
                <c:pt idx="150">
                  <c:v>7.0942873056133227</c:v>
                </c:pt>
                <c:pt idx="151">
                  <c:v>7.848952234021711</c:v>
                </c:pt>
                <c:pt idx="152">
                  <c:v>6.6894373149062103</c:v>
                </c:pt>
                <c:pt idx="153">
                  <c:v>8.4952176318257919</c:v>
                </c:pt>
                <c:pt idx="154">
                  <c:v>9.7579291456842512</c:v>
                </c:pt>
                <c:pt idx="155">
                  <c:v>8.5192971322042066</c:v>
                </c:pt>
                <c:pt idx="156">
                  <c:v>4.8869489170855651</c:v>
                </c:pt>
                <c:pt idx="157">
                  <c:v>6.2685959773181699</c:v>
                </c:pt>
                <c:pt idx="158">
                  <c:v>5.7249717780404552</c:v>
                </c:pt>
                <c:pt idx="159">
                  <c:v>3.3836574934638985</c:v>
                </c:pt>
                <c:pt idx="160">
                  <c:v>3.1265542089380371</c:v>
                </c:pt>
                <c:pt idx="161">
                  <c:v>3.4946316731285343</c:v>
                </c:pt>
                <c:pt idx="162">
                  <c:v>4.1377323475710215</c:v>
                </c:pt>
                <c:pt idx="163">
                  <c:v>3.7026056471128888</c:v>
                </c:pt>
                <c:pt idx="164">
                  <c:v>4.8758100750950328</c:v>
                </c:pt>
                <c:pt idx="165">
                  <c:v>4.2231664511361622</c:v>
                </c:pt>
                <c:pt idx="166">
                  <c:v>3.2844645594675592</c:v>
                </c:pt>
                <c:pt idx="167">
                  <c:v>2.9851455473193234</c:v>
                </c:pt>
                <c:pt idx="168">
                  <c:v>3.5192509186429133</c:v>
                </c:pt>
                <c:pt idx="169">
                  <c:v>2.0942843414583079</c:v>
                </c:pt>
                <c:pt idx="170">
                  <c:v>3.201452427603324</c:v>
                </c:pt>
                <c:pt idx="171">
                  <c:v>6.1109486917117595</c:v>
                </c:pt>
                <c:pt idx="172">
                  <c:v>5.9554717528464751</c:v>
                </c:pt>
                <c:pt idx="173">
                  <c:v>5.5995014660644049</c:v>
                </c:pt>
                <c:pt idx="174">
                  <c:v>5.720526998429909</c:v>
                </c:pt>
                <c:pt idx="175">
                  <c:v>5.3003988164158189</c:v>
                </c:pt>
                <c:pt idx="176">
                  <c:v>3.7704021315264624</c:v>
                </c:pt>
                <c:pt idx="177">
                  <c:v>4.7926120249574655</c:v>
                </c:pt>
                <c:pt idx="178">
                  <c:v>4.3560968352143625</c:v>
                </c:pt>
                <c:pt idx="179">
                  <c:v>5.0302567833756306</c:v>
                </c:pt>
                <c:pt idx="180">
                  <c:v>5.4167810086567236</c:v>
                </c:pt>
                <c:pt idx="181">
                  <c:v>3.5017940678985671</c:v>
                </c:pt>
                <c:pt idx="182">
                  <c:v>1.0757332961750299</c:v>
                </c:pt>
                <c:pt idx="183">
                  <c:v>-0.48973350507298674</c:v>
                </c:pt>
                <c:pt idx="184">
                  <c:v>-1.5222241995318408</c:v>
                </c:pt>
                <c:pt idx="185">
                  <c:v>-2.4389495120395344</c:v>
                </c:pt>
                <c:pt idx="186">
                  <c:v>-2.1240225248340683</c:v>
                </c:pt>
                <c:pt idx="187">
                  <c:v>-2.4343310934636486</c:v>
                </c:pt>
                <c:pt idx="188">
                  <c:v>-2.8508853966515701</c:v>
                </c:pt>
                <c:pt idx="189">
                  <c:v>-1.921183765844936</c:v>
                </c:pt>
                <c:pt idx="190">
                  <c:v>-2.34596440488678</c:v>
                </c:pt>
                <c:pt idx="191">
                  <c:v>-2.1275445378605595</c:v>
                </c:pt>
                <c:pt idx="192">
                  <c:v>-3.4805098211569074</c:v>
                </c:pt>
                <c:pt idx="193">
                  <c:v>-2.4260326707556401</c:v>
                </c:pt>
                <c:pt idx="194">
                  <c:v>-2.0765264623571533</c:v>
                </c:pt>
                <c:pt idx="195">
                  <c:v>-0.39177683948224962</c:v>
                </c:pt>
                <c:pt idx="196">
                  <c:v>-0.40867957575166924</c:v>
                </c:pt>
                <c:pt idx="197">
                  <c:v>-0.53040288941955671</c:v>
                </c:pt>
                <c:pt idx="198">
                  <c:v>0.28159428894838356</c:v>
                </c:pt>
                <c:pt idx="199">
                  <c:v>0.43549795295090288</c:v>
                </c:pt>
                <c:pt idx="200">
                  <c:v>1.9407279830291335</c:v>
                </c:pt>
                <c:pt idx="201">
                  <c:v>-0.46185154525386629</c:v>
                </c:pt>
                <c:pt idx="202">
                  <c:v>0.99103170189098755</c:v>
                </c:pt>
                <c:pt idx="203">
                  <c:v>-0.65876698707325598</c:v>
                </c:pt>
                <c:pt idx="204">
                  <c:v>2.5695721466225452</c:v>
                </c:pt>
                <c:pt idx="205">
                  <c:v>3.0298039930202636</c:v>
                </c:pt>
                <c:pt idx="206">
                  <c:v>3.8103215860736395</c:v>
                </c:pt>
                <c:pt idx="207">
                  <c:v>1.2946130753835883</c:v>
                </c:pt>
                <c:pt idx="208">
                  <c:v>2.1854281526973329</c:v>
                </c:pt>
                <c:pt idx="209">
                  <c:v>3.5301519902141365</c:v>
                </c:pt>
                <c:pt idx="210">
                  <c:v>0.93139529247197039</c:v>
                </c:pt>
                <c:pt idx="211">
                  <c:v>-0.35810888033829258</c:v>
                </c:pt>
                <c:pt idx="212">
                  <c:v>3.3113560660691599</c:v>
                </c:pt>
                <c:pt idx="213">
                  <c:v>2.0791389592523357</c:v>
                </c:pt>
                <c:pt idx="214">
                  <c:v>1.2525341529819656</c:v>
                </c:pt>
                <c:pt idx="215">
                  <c:v>2.0471006937203606</c:v>
                </c:pt>
                <c:pt idx="216">
                  <c:v>0.8783223087719616</c:v>
                </c:pt>
                <c:pt idx="217">
                  <c:v>1.2385859307248781</c:v>
                </c:pt>
                <c:pt idx="218">
                  <c:v>1.67283157427216</c:v>
                </c:pt>
                <c:pt idx="219">
                  <c:v>3.3930862266493778</c:v>
                </c:pt>
                <c:pt idx="220">
                  <c:v>3.1354684933564858</c:v>
                </c:pt>
                <c:pt idx="221">
                  <c:v>3.1184748841394105</c:v>
                </c:pt>
                <c:pt idx="222">
                  <c:v>3.9742164773039157</c:v>
                </c:pt>
                <c:pt idx="223">
                  <c:v>5.1483290175700747</c:v>
                </c:pt>
                <c:pt idx="224">
                  <c:v>0.13727634426115021</c:v>
                </c:pt>
                <c:pt idx="225">
                  <c:v>2.4146160139316475</c:v>
                </c:pt>
                <c:pt idx="226">
                  <c:v>2.1681340721351638</c:v>
                </c:pt>
                <c:pt idx="227">
                  <c:v>2.6681289039351075</c:v>
                </c:pt>
                <c:pt idx="228">
                  <c:v>1.0145462300653607</c:v>
                </c:pt>
                <c:pt idx="229">
                  <c:v>0.53882097639466053</c:v>
                </c:pt>
                <c:pt idx="230">
                  <c:v>-1.0887579489334165</c:v>
                </c:pt>
                <c:pt idx="231">
                  <c:v>-0.24317742994963698</c:v>
                </c:pt>
                <c:pt idx="232">
                  <c:v>-0.46519327870208071</c:v>
                </c:pt>
                <c:pt idx="233">
                  <c:v>-0.42111155011196333</c:v>
                </c:pt>
                <c:pt idx="234">
                  <c:v>-1.2910399255664173</c:v>
                </c:pt>
                <c:pt idx="235">
                  <c:v>-1.1186148216463909</c:v>
                </c:pt>
                <c:pt idx="236">
                  <c:v>-1.5132806224399831</c:v>
                </c:pt>
                <c:pt idx="237">
                  <c:v>-2.0964951241986829</c:v>
                </c:pt>
                <c:pt idx="238">
                  <c:v>-2.1184636064788376</c:v>
                </c:pt>
                <c:pt idx="239">
                  <c:v>-2.3310819776545144</c:v>
                </c:pt>
                <c:pt idx="240">
                  <c:v>-0.45609919571045765</c:v>
                </c:pt>
                <c:pt idx="241">
                  <c:v>1.6161528412147241</c:v>
                </c:pt>
                <c:pt idx="242">
                  <c:v>-0.18576081020031943</c:v>
                </c:pt>
                <c:pt idx="243">
                  <c:v>-21.829573684788141</c:v>
                </c:pt>
                <c:pt idx="244">
                  <c:v>-20.664959084558575</c:v>
                </c:pt>
                <c:pt idx="245">
                  <c:v>-17.508538855512313</c:v>
                </c:pt>
                <c:pt idx="246">
                  <c:v>-11.806094071716977</c:v>
                </c:pt>
                <c:pt idx="247">
                  <c:v>-7.5555020676421503</c:v>
                </c:pt>
                <c:pt idx="248">
                  <c:v>-7.4399997303737369</c:v>
                </c:pt>
                <c:pt idx="249">
                  <c:v>-2.9024711462611319</c:v>
                </c:pt>
                <c:pt idx="250">
                  <c:v>0.69005136293642799</c:v>
                </c:pt>
                <c:pt idx="251">
                  <c:v>3.3278876167121219</c:v>
                </c:pt>
                <c:pt idx="252">
                  <c:v>2.9686337484303493</c:v>
                </c:pt>
                <c:pt idx="253">
                  <c:v>1.1689157196969724</c:v>
                </c:pt>
                <c:pt idx="254">
                  <c:v>6.9068825637440323</c:v>
                </c:pt>
                <c:pt idx="255">
                  <c:v>35.320970164175748</c:v>
                </c:pt>
                <c:pt idx="256">
                  <c:v>34.829368922879532</c:v>
                </c:pt>
                <c:pt idx="257">
                  <c:v>28.660296286795361</c:v>
                </c:pt>
                <c:pt idx="258">
                  <c:v>22.9349453298213</c:v>
                </c:pt>
                <c:pt idx="259">
                  <c:v>18.673064961740415</c:v>
                </c:pt>
                <c:pt idx="260">
                  <c:v>22.326604328701659</c:v>
                </c:pt>
                <c:pt idx="261">
                  <c:v>22.598292863219861</c:v>
                </c:pt>
                <c:pt idx="262">
                  <c:v>17.001731873563109</c:v>
                </c:pt>
                <c:pt idx="263">
                  <c:v>13.904128276011685</c:v>
                </c:pt>
                <c:pt idx="264">
                  <c:v>15.73022687072716</c:v>
                </c:pt>
                <c:pt idx="265">
                  <c:v>18.500534641172894</c:v>
                </c:pt>
                <c:pt idx="266">
                  <c:v>13.596784996651046</c:v>
                </c:pt>
                <c:pt idx="267">
                  <c:v>12.482551339931325</c:v>
                </c:pt>
                <c:pt idx="268">
                  <c:v>11.102300008707422</c:v>
                </c:pt>
                <c:pt idx="269">
                  <c:v>11.013981656863713</c:v>
                </c:pt>
                <c:pt idx="270">
                  <c:v>8.5686099207694877</c:v>
                </c:pt>
                <c:pt idx="271">
                  <c:v>6.5664337582160615</c:v>
                </c:pt>
                <c:pt idx="272">
                  <c:v>2.7873361353542903</c:v>
                </c:pt>
                <c:pt idx="273">
                  <c:v>-2.2522304732272236</c:v>
                </c:pt>
                <c:pt idx="274">
                  <c:v>-2.2119501863970492</c:v>
                </c:pt>
                <c:pt idx="275">
                  <c:v>-2.5738922653368634</c:v>
                </c:pt>
                <c:pt idx="276">
                  <c:v>-4.5464433326082299</c:v>
                </c:pt>
                <c:pt idx="277">
                  <c:v>-7.7623516892207034</c:v>
                </c:pt>
                <c:pt idx="278">
                  <c:v>-7.6965223389106496</c:v>
                </c:pt>
                <c:pt idx="279">
                  <c:v>-7.3193023645815707</c:v>
                </c:pt>
                <c:pt idx="280">
                  <c:v>-8.4547884623458636</c:v>
                </c:pt>
                <c:pt idx="281">
                  <c:v>-9.1571113468370662</c:v>
                </c:pt>
                <c:pt idx="282">
                  <c:v>-9.280619256937106</c:v>
                </c:pt>
                <c:pt idx="283">
                  <c:v>-9.4787800456367695</c:v>
                </c:pt>
                <c:pt idx="284">
                  <c:v>-8.2759938837920544</c:v>
                </c:pt>
                <c:pt idx="285">
                  <c:v>-8.6313749679942209</c:v>
                </c:pt>
                <c:pt idx="286">
                  <c:v>-7.2031772821962381</c:v>
                </c:pt>
                <c:pt idx="287">
                  <c:v>-7.2405427741195965</c:v>
                </c:pt>
                <c:pt idx="288">
                  <c:v>-8.5667522996602301</c:v>
                </c:pt>
                <c:pt idx="289">
                  <c:v>-8.3879466197249961</c:v>
                </c:pt>
                <c:pt idx="290">
                  <c:v>-6.4258359221282539</c:v>
                </c:pt>
                <c:pt idx="291">
                  <c:v>-5.1653683883556178</c:v>
                </c:pt>
                <c:pt idx="292">
                  <c:v>-4.9746376036128197</c:v>
                </c:pt>
                <c:pt idx="293">
                  <c:v>-3.6905920331155473</c:v>
                </c:pt>
                <c:pt idx="294">
                  <c:v>-4.75</c:v>
                </c:pt>
                <c:pt idx="295">
                  <c:v>-1.67</c:v>
                </c:pt>
                <c:pt idx="296">
                  <c:v>#N/A</c:v>
                </c:pt>
                <c:pt idx="297">
                  <c:v>#N/A</c:v>
                </c:pt>
                <c:pt idx="298">
                  <c:v>#N/A</c:v>
                </c:pt>
                <c:pt idx="299">
                  <c:v>#N/A</c:v>
                </c:pt>
              </c:numCache>
            </c:numRef>
          </c:val>
          <c:smooth val="0"/>
          <c:extLst>
            <c:ext xmlns:c16="http://schemas.microsoft.com/office/drawing/2014/chart" uri="{C3380CC4-5D6E-409C-BE32-E72D297353CC}">
              <c16:uniqueId val="{00000002-ED53-4CC1-A624-AC1580F4C508}"/>
            </c:ext>
          </c:extLst>
        </c:ser>
        <c:ser>
          <c:idx val="5"/>
          <c:order val="5"/>
          <c:tx>
            <c:strRef>
              <c:f>Data2!$G$1</c:f>
              <c:strCache>
                <c:ptCount val="1"/>
                <c:pt idx="0">
                  <c:v>U.S. staffing services</c:v>
                </c:pt>
              </c:strCache>
            </c:strRef>
          </c:tx>
          <c:spPr>
            <a:ln w="28575" cap="rnd">
              <a:solidFill>
                <a:schemeClr val="accent6"/>
              </a:solidFill>
              <a:round/>
            </a:ln>
            <a:effectLst/>
          </c:spPr>
          <c:marker>
            <c:symbol val="none"/>
          </c:marker>
          <c:val>
            <c:numRef>
              <c:f>Data2!$G$2:$G$301</c:f>
              <c:numCache>
                <c:formatCode>0.00</c:formatCode>
                <c:ptCount val="300"/>
                <c:pt idx="0">
                  <c:v>11.495804236840556</c:v>
                </c:pt>
                <c:pt idx="1">
                  <c:v>10.151387964222657</c:v>
                </c:pt>
                <c:pt idx="2">
                  <c:v>10.501639532876951</c:v>
                </c:pt>
                <c:pt idx="3">
                  <c:v>11.595446484754879</c:v>
                </c:pt>
                <c:pt idx="4">
                  <c:v>9.4839807201587689</c:v>
                </c:pt>
                <c:pt idx="5">
                  <c:v>8.7666535499465894</c:v>
                </c:pt>
                <c:pt idx="6">
                  <c:v>7.7997218358831777</c:v>
                </c:pt>
                <c:pt idx="7">
                  <c:v>7.0796705582208075</c:v>
                </c:pt>
                <c:pt idx="8">
                  <c:v>7.6068233594487999</c:v>
                </c:pt>
                <c:pt idx="9">
                  <c:v>4.1692527727554829</c:v>
                </c:pt>
                <c:pt idx="10">
                  <c:v>3.3790296669165665</c:v>
                </c:pt>
                <c:pt idx="11">
                  <c:v>0.99393039836730424</c:v>
                </c:pt>
                <c:pt idx="12">
                  <c:v>-0.86315789473684346</c:v>
                </c:pt>
                <c:pt idx="13">
                  <c:v>-2.3308981972985809</c:v>
                </c:pt>
                <c:pt idx="14">
                  <c:v>-5.0420386807923485</c:v>
                </c:pt>
                <c:pt idx="15">
                  <c:v>-9.1116465039983616</c:v>
                </c:pt>
                <c:pt idx="16">
                  <c:v>-8.7660235659717696</c:v>
                </c:pt>
                <c:pt idx="17">
                  <c:v>-10.197172907460528</c:v>
                </c:pt>
                <c:pt idx="18">
                  <c:v>-10.9717706559323</c:v>
                </c:pt>
                <c:pt idx="19">
                  <c:v>-11.368933547418036</c:v>
                </c:pt>
                <c:pt idx="20">
                  <c:v>-12.7723845915522</c:v>
                </c:pt>
                <c:pt idx="21">
                  <c:v>-14.051085435987765</c:v>
                </c:pt>
                <c:pt idx="22">
                  <c:v>-16.493136493136497</c:v>
                </c:pt>
                <c:pt idx="23">
                  <c:v>-15.56267058576527</c:v>
                </c:pt>
                <c:pt idx="24">
                  <c:v>-14.751008706731783</c:v>
                </c:pt>
                <c:pt idx="25">
                  <c:v>-13.259073909651031</c:v>
                </c:pt>
                <c:pt idx="26">
                  <c:v>-10.21655701754386</c:v>
                </c:pt>
                <c:pt idx="27">
                  <c:v>-6.6467386706522635</c:v>
                </c:pt>
                <c:pt idx="28">
                  <c:v>-6.0119216576781209</c:v>
                </c:pt>
                <c:pt idx="29">
                  <c:v>-4.5667750568328946</c:v>
                </c:pt>
                <c:pt idx="30">
                  <c:v>-5.1562228276621491</c:v>
                </c:pt>
                <c:pt idx="31">
                  <c:v>-3.6874707807386664</c:v>
                </c:pt>
                <c:pt idx="32">
                  <c:v>-2.974692911055199</c:v>
                </c:pt>
                <c:pt idx="33">
                  <c:v>-1.1001265899089785</c:v>
                </c:pt>
                <c:pt idx="34">
                  <c:v>1.2189070156938264</c:v>
                </c:pt>
                <c:pt idx="35">
                  <c:v>1.6317523466152783</c:v>
                </c:pt>
                <c:pt idx="36">
                  <c:v>2.9269811614510255</c:v>
                </c:pt>
                <c:pt idx="37">
                  <c:v>2.1433667297372727</c:v>
                </c:pt>
                <c:pt idx="38">
                  <c:v>-0.26562452294447425</c:v>
                </c:pt>
                <c:pt idx="39">
                  <c:v>-2.3169405509908203</c:v>
                </c:pt>
                <c:pt idx="40">
                  <c:v>-0.79729403237496221</c:v>
                </c:pt>
                <c:pt idx="41">
                  <c:v>8.141358099142959E-2</c:v>
                </c:pt>
                <c:pt idx="42">
                  <c:v>2.7717507563487453</c:v>
                </c:pt>
                <c:pt idx="43">
                  <c:v>1.7778047448577361</c:v>
                </c:pt>
                <c:pt idx="44">
                  <c:v>2.6784624771202026</c:v>
                </c:pt>
                <c:pt idx="45">
                  <c:v>2.7763386462682504</c:v>
                </c:pt>
                <c:pt idx="46">
                  <c:v>3.4043205147847422</c:v>
                </c:pt>
                <c:pt idx="47">
                  <c:v>3.9542493654240118</c:v>
                </c:pt>
                <c:pt idx="48">
                  <c:v>2.880048404174862</c:v>
                </c:pt>
                <c:pt idx="49">
                  <c:v>3.5529911934406355</c:v>
                </c:pt>
                <c:pt idx="50">
                  <c:v>3.7164023755586806</c:v>
                </c:pt>
                <c:pt idx="51">
                  <c:v>6.2096050963292848</c:v>
                </c:pt>
                <c:pt idx="52">
                  <c:v>5.4919629810034065</c:v>
                </c:pt>
                <c:pt idx="53">
                  <c:v>3.7811454912476172</c:v>
                </c:pt>
                <c:pt idx="54">
                  <c:v>3.2500743383883535</c:v>
                </c:pt>
                <c:pt idx="55">
                  <c:v>2.9241683557887255</c:v>
                </c:pt>
                <c:pt idx="56">
                  <c:v>2.8670746924950974</c:v>
                </c:pt>
                <c:pt idx="57">
                  <c:v>4.5931680702170574</c:v>
                </c:pt>
                <c:pt idx="58">
                  <c:v>3.7397024832572789</c:v>
                </c:pt>
                <c:pt idx="59">
                  <c:v>2.5653094845846214</c:v>
                </c:pt>
                <c:pt idx="60">
                  <c:v>3.0964213250213257</c:v>
                </c:pt>
                <c:pt idx="61">
                  <c:v>3.7800586510263967</c:v>
                </c:pt>
                <c:pt idx="62">
                  <c:v>4.5306965761511275</c:v>
                </c:pt>
                <c:pt idx="63">
                  <c:v>3.7938564565439092</c:v>
                </c:pt>
                <c:pt idx="64">
                  <c:v>2.7213436453884299</c:v>
                </c:pt>
                <c:pt idx="65">
                  <c:v>4.1920687452824845</c:v>
                </c:pt>
                <c:pt idx="66">
                  <c:v>3.8533536848774474</c:v>
                </c:pt>
                <c:pt idx="67">
                  <c:v>4.8799559790321245</c:v>
                </c:pt>
                <c:pt idx="68">
                  <c:v>5.8140542414002239</c:v>
                </c:pt>
                <c:pt idx="69">
                  <c:v>3.8244549655543691</c:v>
                </c:pt>
                <c:pt idx="70">
                  <c:v>5.3901965265082286</c:v>
                </c:pt>
                <c:pt idx="71">
                  <c:v>5.8398347865993516</c:v>
                </c:pt>
                <c:pt idx="72">
                  <c:v>4.4580718767826655</c:v>
                </c:pt>
                <c:pt idx="73">
                  <c:v>3.7751843793269124</c:v>
                </c:pt>
                <c:pt idx="74">
                  <c:v>4.1818438514753531</c:v>
                </c:pt>
                <c:pt idx="75">
                  <c:v>3.1418312387791802</c:v>
                </c:pt>
                <c:pt idx="76">
                  <c:v>3.6212951257199144</c:v>
                </c:pt>
                <c:pt idx="77">
                  <c:v>3.2738924491501731</c:v>
                </c:pt>
                <c:pt idx="78">
                  <c:v>2.5734172651895371</c:v>
                </c:pt>
                <c:pt idx="79">
                  <c:v>2.496272159938151</c:v>
                </c:pt>
                <c:pt idx="80">
                  <c:v>0.6414455726607704</c:v>
                </c:pt>
                <c:pt idx="81">
                  <c:v>0.10922396373764798</c:v>
                </c:pt>
                <c:pt idx="82">
                  <c:v>-0.47160861905407581</c:v>
                </c:pt>
                <c:pt idx="83">
                  <c:v>-0.47154471544715859</c:v>
                </c:pt>
                <c:pt idx="84">
                  <c:v>0.27032192884250961</c:v>
                </c:pt>
                <c:pt idx="85">
                  <c:v>-0.50374404356705593</c:v>
                </c:pt>
                <c:pt idx="86">
                  <c:v>-0.81851691240242275</c:v>
                </c:pt>
                <c:pt idx="87">
                  <c:v>-1.3109225413402981</c:v>
                </c:pt>
                <c:pt idx="88">
                  <c:v>-2.3723023533239296</c:v>
                </c:pt>
                <c:pt idx="89">
                  <c:v>-3.6098745447187386</c:v>
                </c:pt>
                <c:pt idx="90">
                  <c:v>-4.3715699261942849</c:v>
                </c:pt>
                <c:pt idx="91">
                  <c:v>-5.3208685812813243</c:v>
                </c:pt>
                <c:pt idx="92">
                  <c:v>-6.3681484093189749</c:v>
                </c:pt>
                <c:pt idx="93">
                  <c:v>-5.4797883366973892</c:v>
                </c:pt>
                <c:pt idx="94">
                  <c:v>-6.4976443996623168</c:v>
                </c:pt>
                <c:pt idx="95">
                  <c:v>-7.0957904481838474</c:v>
                </c:pt>
                <c:pt idx="96">
                  <c:v>-7.3525407112902341</c:v>
                </c:pt>
                <c:pt idx="97">
                  <c:v>-8.2320744389709937</c:v>
                </c:pt>
                <c:pt idx="98">
                  <c:v>-9.5370825818440146</c:v>
                </c:pt>
                <c:pt idx="99">
                  <c:v>-9.5022873835639015</c:v>
                </c:pt>
                <c:pt idx="100">
                  <c:v>-10.244661056957982</c:v>
                </c:pt>
                <c:pt idx="101">
                  <c:v>-10.868530803034115</c:v>
                </c:pt>
                <c:pt idx="102">
                  <c:v>-10.889969467375316</c:v>
                </c:pt>
                <c:pt idx="103">
                  <c:v>-11.669464758273351</c:v>
                </c:pt>
                <c:pt idx="104">
                  <c:v>-11.351852388262895</c:v>
                </c:pt>
                <c:pt idx="105">
                  <c:v>-14.119989611289075</c:v>
                </c:pt>
                <c:pt idx="106">
                  <c:v>-16.784622105723024</c:v>
                </c:pt>
                <c:pt idx="107">
                  <c:v>-18.51113716295427</c:v>
                </c:pt>
                <c:pt idx="108">
                  <c:v>-21.236258891305624</c:v>
                </c:pt>
                <c:pt idx="109">
                  <c:v>-22.554574734581891</c:v>
                </c:pt>
                <c:pt idx="110">
                  <c:v>-24.075640405993237</c:v>
                </c:pt>
                <c:pt idx="111">
                  <c:v>-25.494853523357097</c:v>
                </c:pt>
                <c:pt idx="112">
                  <c:v>-24.737004950495045</c:v>
                </c:pt>
                <c:pt idx="113">
                  <c:v>-24.500690867981412</c:v>
                </c:pt>
                <c:pt idx="114">
                  <c:v>-23.737309644670045</c:v>
                </c:pt>
                <c:pt idx="115">
                  <c:v>-22.769151472198946</c:v>
                </c:pt>
                <c:pt idx="116">
                  <c:v>-21.023395634557573</c:v>
                </c:pt>
                <c:pt idx="117">
                  <c:v>-17.617607526881727</c:v>
                </c:pt>
                <c:pt idx="118">
                  <c:v>-12.312753744925098</c:v>
                </c:pt>
                <c:pt idx="119">
                  <c:v>-8.509566968781467</c:v>
                </c:pt>
                <c:pt idx="120">
                  <c:v>-3.8399820875471002</c:v>
                </c:pt>
                <c:pt idx="121">
                  <c:v>-0.16173129500559602</c:v>
                </c:pt>
                <c:pt idx="122">
                  <c:v>4.181586695313122</c:v>
                </c:pt>
                <c:pt idx="123">
                  <c:v>8.4729829150658187</c:v>
                </c:pt>
                <c:pt idx="124">
                  <c:v>11.079136690647484</c:v>
                </c:pt>
                <c:pt idx="125">
                  <c:v>13.730138923550461</c:v>
                </c:pt>
                <c:pt idx="126">
                  <c:v>13.678342624178374</c:v>
                </c:pt>
                <c:pt idx="127">
                  <c:v>14.198715274881124</c:v>
                </c:pt>
                <c:pt idx="128">
                  <c:v>14.840711625982618</c:v>
                </c:pt>
                <c:pt idx="129">
                  <c:v>14.520536770404213</c:v>
                </c:pt>
                <c:pt idx="130">
                  <c:v>13.27931667597988</c:v>
                </c:pt>
                <c:pt idx="131">
                  <c:v>13.133894174070292</c:v>
                </c:pt>
                <c:pt idx="132">
                  <c:v>10.811859670909651</c:v>
                </c:pt>
                <c:pt idx="133">
                  <c:v>11.910363713503314</c:v>
                </c:pt>
                <c:pt idx="134">
                  <c:v>11.793011265991993</c:v>
                </c:pt>
                <c:pt idx="135">
                  <c:v>10.252835449715514</c:v>
                </c:pt>
                <c:pt idx="136">
                  <c:v>8.2568467801628298</c:v>
                </c:pt>
                <c:pt idx="137">
                  <c:v>6.6305818673883632</c:v>
                </c:pt>
                <c:pt idx="138">
                  <c:v>6.2467979213935543</c:v>
                </c:pt>
                <c:pt idx="139">
                  <c:v>7.5462049821024113</c:v>
                </c:pt>
                <c:pt idx="140">
                  <c:v>7.2234031055229408</c:v>
                </c:pt>
                <c:pt idx="141">
                  <c:v>6.4145029739644643</c:v>
                </c:pt>
                <c:pt idx="142">
                  <c:v>5.6728092738099534</c:v>
                </c:pt>
                <c:pt idx="143">
                  <c:v>5.1495882414260397</c:v>
                </c:pt>
                <c:pt idx="144">
                  <c:v>7.1233452405967679</c:v>
                </c:pt>
                <c:pt idx="145">
                  <c:v>7.2169567465104389</c:v>
                </c:pt>
                <c:pt idx="146">
                  <c:v>6.0738564547535123</c:v>
                </c:pt>
                <c:pt idx="147">
                  <c:v>6.3192071086807911</c:v>
                </c:pt>
                <c:pt idx="148">
                  <c:v>6.6903695600150526</c:v>
                </c:pt>
                <c:pt idx="149">
                  <c:v>7.7616957058581404</c:v>
                </c:pt>
                <c:pt idx="150">
                  <c:v>8.6212241242723753</c:v>
                </c:pt>
                <c:pt idx="151">
                  <c:v>7.3835076755875528</c:v>
                </c:pt>
                <c:pt idx="152">
                  <c:v>5.1307035817485414</c:v>
                </c:pt>
                <c:pt idx="153">
                  <c:v>5.9441729700783208</c:v>
                </c:pt>
                <c:pt idx="154">
                  <c:v>6.0551498782968283</c:v>
                </c:pt>
                <c:pt idx="155">
                  <c:v>5.2476785301212914</c:v>
                </c:pt>
                <c:pt idx="156">
                  <c:v>4.5769582842944967</c:v>
                </c:pt>
                <c:pt idx="157">
                  <c:v>3.7416824713105479</c:v>
                </c:pt>
                <c:pt idx="158">
                  <c:v>4.4990499500821235</c:v>
                </c:pt>
                <c:pt idx="159">
                  <c:v>4.8056832427914697</c:v>
                </c:pt>
                <c:pt idx="160">
                  <c:v>4.6911048449115533</c:v>
                </c:pt>
                <c:pt idx="161">
                  <c:v>4.2776663802158055</c:v>
                </c:pt>
                <c:pt idx="162">
                  <c:v>4.0683663115170132</c:v>
                </c:pt>
                <c:pt idx="163">
                  <c:v>3.8174457587450084</c:v>
                </c:pt>
                <c:pt idx="164">
                  <c:v>5.040109942791382</c:v>
                </c:pt>
                <c:pt idx="165">
                  <c:v>4.0753143362608268</c:v>
                </c:pt>
                <c:pt idx="166">
                  <c:v>4.121734209450767</c:v>
                </c:pt>
                <c:pt idx="167">
                  <c:v>4.5872711859084925</c:v>
                </c:pt>
                <c:pt idx="168">
                  <c:v>3.954607977991742</c:v>
                </c:pt>
                <c:pt idx="169">
                  <c:v>3.5571530381433236</c:v>
                </c:pt>
                <c:pt idx="170">
                  <c:v>3.3962031558185446</c:v>
                </c:pt>
                <c:pt idx="171">
                  <c:v>3.2726045883940458</c:v>
                </c:pt>
                <c:pt idx="172">
                  <c:v>3.5320763956905088</c:v>
                </c:pt>
                <c:pt idx="173">
                  <c:v>3.7053993834508248</c:v>
                </c:pt>
                <c:pt idx="174">
                  <c:v>3.9976842682592384</c:v>
                </c:pt>
                <c:pt idx="175">
                  <c:v>4.6123381568926147</c:v>
                </c:pt>
                <c:pt idx="176">
                  <c:v>5.1816466865453714</c:v>
                </c:pt>
                <c:pt idx="177">
                  <c:v>5.0934919864011663</c:v>
                </c:pt>
                <c:pt idx="178">
                  <c:v>4.8523461561688519</c:v>
                </c:pt>
                <c:pt idx="179">
                  <c:v>4.9444611227859481</c:v>
                </c:pt>
                <c:pt idx="180">
                  <c:v>4.9018133702222411</c:v>
                </c:pt>
                <c:pt idx="181">
                  <c:v>4.4074085156039722</c:v>
                </c:pt>
                <c:pt idx="182">
                  <c:v>4.1073025335320423</c:v>
                </c:pt>
                <c:pt idx="183">
                  <c:v>3.6708146476196024</c:v>
                </c:pt>
                <c:pt idx="184">
                  <c:v>4.1536096493821395</c:v>
                </c:pt>
                <c:pt idx="185">
                  <c:v>4.1174912440768763</c:v>
                </c:pt>
                <c:pt idx="186">
                  <c:v>3.5949723125604294</c:v>
                </c:pt>
                <c:pt idx="187">
                  <c:v>3.0519234689420083</c:v>
                </c:pt>
                <c:pt idx="188">
                  <c:v>2.1059330614134009</c:v>
                </c:pt>
                <c:pt idx="189">
                  <c:v>2.3626595806134798</c:v>
                </c:pt>
                <c:pt idx="190">
                  <c:v>2.0878329733621248</c:v>
                </c:pt>
                <c:pt idx="191">
                  <c:v>2.7462310839030835</c:v>
                </c:pt>
                <c:pt idx="192">
                  <c:v>1.5508987185735235</c:v>
                </c:pt>
                <c:pt idx="193">
                  <c:v>1.4902275462830294</c:v>
                </c:pt>
                <c:pt idx="194">
                  <c:v>1.1795693999083756</c:v>
                </c:pt>
                <c:pt idx="195">
                  <c:v>1.0427707909588468</c:v>
                </c:pt>
                <c:pt idx="196">
                  <c:v>-0.36899321620164072</c:v>
                </c:pt>
                <c:pt idx="197">
                  <c:v>-0.4070556309362261</c:v>
                </c:pt>
                <c:pt idx="198">
                  <c:v>-0.18100571299282109</c:v>
                </c:pt>
                <c:pt idx="199">
                  <c:v>-0.57083109616525851</c:v>
                </c:pt>
                <c:pt idx="200">
                  <c:v>0.41079978468425704</c:v>
                </c:pt>
                <c:pt idx="201">
                  <c:v>-1.1286681715583224E-2</c:v>
                </c:pt>
                <c:pt idx="202">
                  <c:v>0.25952045133990076</c:v>
                </c:pt>
                <c:pt idx="203">
                  <c:v>-1.0691316089873726</c:v>
                </c:pt>
                <c:pt idx="204">
                  <c:v>0.60128726287262957</c:v>
                </c:pt>
                <c:pt idx="205">
                  <c:v>0.43485627153103668</c:v>
                </c:pt>
                <c:pt idx="206">
                  <c:v>0.95359366157328207</c:v>
                </c:pt>
                <c:pt idx="207">
                  <c:v>0.91009611295398418</c:v>
                </c:pt>
                <c:pt idx="208">
                  <c:v>2.3190222500783397</c:v>
                </c:pt>
                <c:pt idx="209">
                  <c:v>2.2366030881017407</c:v>
                </c:pt>
                <c:pt idx="210">
                  <c:v>2.2751742505808359</c:v>
                </c:pt>
                <c:pt idx="211">
                  <c:v>2.7170669319312113</c:v>
                </c:pt>
                <c:pt idx="212">
                  <c:v>1.5941538287906898</c:v>
                </c:pt>
                <c:pt idx="213">
                  <c:v>2.1080257365391208</c:v>
                </c:pt>
                <c:pt idx="214">
                  <c:v>1.8344493838275966</c:v>
                </c:pt>
                <c:pt idx="215">
                  <c:v>1.9052711563898317</c:v>
                </c:pt>
                <c:pt idx="216">
                  <c:v>1.8576198894407536</c:v>
                </c:pt>
                <c:pt idx="217">
                  <c:v>2.2464012595591498</c:v>
                </c:pt>
                <c:pt idx="218">
                  <c:v>2.2115088152030671</c:v>
                </c:pt>
                <c:pt idx="219">
                  <c:v>2.7056641942009518</c:v>
                </c:pt>
                <c:pt idx="220">
                  <c:v>1.9768898788806943</c:v>
                </c:pt>
                <c:pt idx="221">
                  <c:v>1.8822876179900083</c:v>
                </c:pt>
                <c:pt idx="222">
                  <c:v>1.6206332936255174</c:v>
                </c:pt>
                <c:pt idx="223">
                  <c:v>1.5467197919260656</c:v>
                </c:pt>
                <c:pt idx="224">
                  <c:v>1.9801705223984278</c:v>
                </c:pt>
                <c:pt idx="225">
                  <c:v>1.3597545808805123</c:v>
                </c:pt>
                <c:pt idx="226">
                  <c:v>0.93385644029395642</c:v>
                </c:pt>
                <c:pt idx="227">
                  <c:v>0.79812206572769107</c:v>
                </c:pt>
                <c:pt idx="228">
                  <c:v>4.1323452436703434E-2</c:v>
                </c:pt>
                <c:pt idx="229">
                  <c:v>-0.48945472543788782</c:v>
                </c:pt>
                <c:pt idx="230">
                  <c:v>-0.94608676575440587</c:v>
                </c:pt>
                <c:pt idx="231">
                  <c:v>-0.7577622760224223</c:v>
                </c:pt>
                <c:pt idx="232">
                  <c:v>-0.83549488054607268</c:v>
                </c:pt>
                <c:pt idx="233">
                  <c:v>-0.97280505749632873</c:v>
                </c:pt>
                <c:pt idx="234">
                  <c:v>-1.0222997655525923</c:v>
                </c:pt>
                <c:pt idx="235">
                  <c:v>-0.77656675749319115</c:v>
                </c:pt>
                <c:pt idx="236">
                  <c:v>-0.67810457516339628</c:v>
                </c:pt>
                <c:pt idx="237">
                  <c:v>-1.0661213360599886</c:v>
                </c:pt>
                <c:pt idx="238">
                  <c:v>-1.1989488667469517</c:v>
                </c:pt>
                <c:pt idx="239">
                  <c:v>-1.8795035480424049</c:v>
                </c:pt>
                <c:pt idx="240">
                  <c:v>-2.3957702263589842</c:v>
                </c:pt>
                <c:pt idx="241">
                  <c:v>-3.152891762690313</c:v>
                </c:pt>
                <c:pt idx="242">
                  <c:v>-3.1837435286952154</c:v>
                </c:pt>
                <c:pt idx="243">
                  <c:v>-30.652185897789298</c:v>
                </c:pt>
                <c:pt idx="244">
                  <c:v>-28.885707205594869</c:v>
                </c:pt>
                <c:pt idx="245">
                  <c:v>-23.447345972868106</c:v>
                </c:pt>
                <c:pt idx="246">
                  <c:v>-19.4342688737709</c:v>
                </c:pt>
                <c:pt idx="247">
                  <c:v>-16.355897295070708</c:v>
                </c:pt>
                <c:pt idx="248">
                  <c:v>-14.948863480573603</c:v>
                </c:pt>
                <c:pt idx="249">
                  <c:v>-11.655275052364678</c:v>
                </c:pt>
                <c:pt idx="250">
                  <c:v>-8.9183797861140395</c:v>
                </c:pt>
                <c:pt idx="251">
                  <c:v>-6.3161421830061792</c:v>
                </c:pt>
                <c:pt idx="252">
                  <c:v>-3.182485046834449</c:v>
                </c:pt>
                <c:pt idx="253">
                  <c:v>-1.4893859849349544</c:v>
                </c:pt>
                <c:pt idx="254">
                  <c:v>0.95793657602012416</c:v>
                </c:pt>
                <c:pt idx="255">
                  <c:v>37.495031401542242</c:v>
                </c:pt>
                <c:pt idx="256">
                  <c:v>33.626297041969956</c:v>
                </c:pt>
                <c:pt idx="257">
                  <c:v>26.315600287562901</c:v>
                </c:pt>
                <c:pt idx="258">
                  <c:v>21.537725205975853</c:v>
                </c:pt>
                <c:pt idx="259">
                  <c:v>17.134508683804462</c:v>
                </c:pt>
                <c:pt idx="260">
                  <c:v>15.574325413456268</c:v>
                </c:pt>
                <c:pt idx="261">
                  <c:v>16.559039151458443</c:v>
                </c:pt>
                <c:pt idx="262">
                  <c:v>14.728517110266148</c:v>
                </c:pt>
                <c:pt idx="263">
                  <c:v>13.969777353879188</c:v>
                </c:pt>
                <c:pt idx="264">
                  <c:v>12.102226366709413</c:v>
                </c:pt>
                <c:pt idx="265">
                  <c:v>12.552858715171178</c:v>
                </c:pt>
                <c:pt idx="266">
                  <c:v>11.689231292131662</c:v>
                </c:pt>
                <c:pt idx="267">
                  <c:v>12.601543754155697</c:v>
                </c:pt>
                <c:pt idx="268">
                  <c:v>12.175122417639717</c:v>
                </c:pt>
                <c:pt idx="269">
                  <c:v>9.9428018553826103</c:v>
                </c:pt>
                <c:pt idx="270">
                  <c:v>8.6551714438412475</c:v>
                </c:pt>
                <c:pt idx="271">
                  <c:v>7.9124390380626686</c:v>
                </c:pt>
                <c:pt idx="272">
                  <c:v>7.4281729428173016</c:v>
                </c:pt>
                <c:pt idx="273">
                  <c:v>2.7219441693654201</c:v>
                </c:pt>
                <c:pt idx="274">
                  <c:v>0.89614762573906326</c:v>
                </c:pt>
                <c:pt idx="275">
                  <c:v>-1.6240389141691569</c:v>
                </c:pt>
                <c:pt idx="276">
                  <c:v>-2.3057526839793119</c:v>
                </c:pt>
                <c:pt idx="277">
                  <c:v>-4.063304168811122</c:v>
                </c:pt>
                <c:pt idx="278">
                  <c:v>-5.8073187431846414</c:v>
                </c:pt>
                <c:pt idx="279">
                  <c:v>-5.1578947368421062</c:v>
                </c:pt>
                <c:pt idx="280">
                  <c:v>-4.6958543200310014</c:v>
                </c:pt>
                <c:pt idx="281">
                  <c:v>-5.174064966998837</c:v>
                </c:pt>
                <c:pt idx="282">
                  <c:v>-5.9697628663145981</c:v>
                </c:pt>
                <c:pt idx="283">
                  <c:v>-6.1764629490143053</c:v>
                </c:pt>
                <c:pt idx="284">
                  <c:v>-6.8340560330278137</c:v>
                </c:pt>
                <c:pt idx="285">
                  <c:v>-7.0453361125586316</c:v>
                </c:pt>
                <c:pt idx="286">
                  <c:v>-6.6298778084351699</c:v>
                </c:pt>
                <c:pt idx="287">
                  <c:v>-6.069064518701639</c:v>
                </c:pt>
                <c:pt idx="288">
                  <c:v>-5.6330158054387685</c:v>
                </c:pt>
                <c:pt idx="289">
                  <c:v>-5.2251817279579393</c:v>
                </c:pt>
                <c:pt idx="290">
                  <c:v>-4.8811350725574183</c:v>
                </c:pt>
                <c:pt idx="291">
                  <c:v>-4.9836225332286599</c:v>
                </c:pt>
                <c:pt idx="292">
                  <c:v>-4.5613464509309587</c:v>
                </c:pt>
                <c:pt idx="293">
                  <c:v>-4.59</c:v>
                </c:pt>
                <c:pt idx="294">
                  <c:v>-4.18</c:v>
                </c:pt>
                <c:pt idx="295">
                  <c:v>-3.68</c:v>
                </c:pt>
                <c:pt idx="296">
                  <c:v>#N/A</c:v>
                </c:pt>
                <c:pt idx="297">
                  <c:v>#N/A</c:v>
                </c:pt>
                <c:pt idx="298">
                  <c:v>#N/A</c:v>
                </c:pt>
                <c:pt idx="299">
                  <c:v>#N/A</c:v>
                </c:pt>
              </c:numCache>
            </c:numRef>
          </c:val>
          <c:smooth val="0"/>
          <c:extLst>
            <c:ext xmlns:c16="http://schemas.microsoft.com/office/drawing/2014/chart" uri="{C3380CC4-5D6E-409C-BE32-E72D297353CC}">
              <c16:uniqueId val="{00000004-ED53-4CC1-A624-AC1580F4C508}"/>
            </c:ext>
          </c:extLst>
        </c:ser>
        <c:dLbls>
          <c:showLegendKey val="0"/>
          <c:showVal val="0"/>
          <c:showCatName val="0"/>
          <c:showSerName val="0"/>
          <c:showPercent val="0"/>
          <c:showBubbleSize val="0"/>
        </c:dLbls>
        <c:marker val="1"/>
        <c:smooth val="0"/>
        <c:axId val="632681968"/>
        <c:axId val="632683888"/>
      </c:lineChart>
      <c:catAx>
        <c:axId val="63268196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632683888"/>
        <c:crosses val="autoZero"/>
        <c:auto val="1"/>
        <c:lblAlgn val="ctr"/>
        <c:lblOffset val="100"/>
        <c:tickLblSkip val="3"/>
        <c:tickMarkSkip val="12"/>
        <c:noMultiLvlLbl val="0"/>
      </c:catAx>
      <c:valAx>
        <c:axId val="632683888"/>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632681968"/>
        <c:crosses val="autoZero"/>
        <c:crossBetween val="between"/>
      </c:valAx>
      <c:valAx>
        <c:axId val="2105249200"/>
        <c:scaling>
          <c:orientation val="minMax"/>
          <c:max val="5"/>
        </c:scaling>
        <c:delete val="0"/>
        <c:axPos val="r"/>
        <c:numFmt formatCode="General" sourceLinked="1"/>
        <c:majorTickMark val="out"/>
        <c:minorTickMark val="none"/>
        <c:tickLblPos val="nextTo"/>
        <c:spPr>
          <a:solidFill>
            <a:schemeClr val="bg1">
              <a:alpha val="0"/>
            </a:schemeClr>
          </a:solid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Calibri" panose="020F0502020204030204" pitchFamily="34" charset="0"/>
                <a:cs typeface="Arial" panose="020B0604020202020204" pitchFamily="34" charset="0"/>
              </a:defRPr>
            </a:pPr>
            <a:endParaRPr lang="en-US"/>
          </a:p>
        </c:txPr>
        <c:crossAx val="2105251600"/>
        <c:crosses val="max"/>
        <c:crossBetween val="between"/>
      </c:valAx>
      <c:catAx>
        <c:axId val="2105251600"/>
        <c:scaling>
          <c:orientation val="minMax"/>
        </c:scaling>
        <c:delete val="1"/>
        <c:axPos val="b"/>
        <c:majorTickMark val="out"/>
        <c:minorTickMark val="none"/>
        <c:tickLblPos val="nextTo"/>
        <c:crossAx val="2105249200"/>
        <c:crosses val="autoZero"/>
        <c:auto val="1"/>
        <c:lblAlgn val="ctr"/>
        <c:lblOffset val="100"/>
        <c:noMultiLvlLbl val="0"/>
      </c:catAx>
      <c:spPr>
        <a:noFill/>
        <a:ln>
          <a:noFill/>
        </a:ln>
        <a:effectLst/>
      </c:spPr>
    </c:plotArea>
    <c:legend>
      <c:legendPos val="r"/>
      <c:legendEntry>
        <c:idx val="0"/>
        <c:delete val="1"/>
      </c:legendEntry>
      <c:layout>
        <c:manualLayout>
          <c:xMode val="edge"/>
          <c:yMode val="edge"/>
          <c:x val="0.42173132203563912"/>
          <c:y val="0.1646772118087009"/>
          <c:w val="0.23156639012445879"/>
          <c:h val="0.2216984646830651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11865564179889E-2"/>
          <c:y val="0.14574684017463208"/>
          <c:w val="0.93374801119424655"/>
          <c:h val="0.61715011430022859"/>
        </c:manualLayout>
      </c:layout>
      <c:lineChart>
        <c:grouping val="standard"/>
        <c:varyColors val="0"/>
        <c:ser>
          <c:idx val="1"/>
          <c:order val="0"/>
          <c:tx>
            <c:strRef>
              <c:f>Data3!$C$1</c:f>
              <c:strCache>
                <c:ptCount val="1"/>
                <c:pt idx="0">
                  <c:v>Services (future)</c:v>
                </c:pt>
              </c:strCache>
            </c:strRef>
          </c:tx>
          <c:spPr>
            <a:ln w="38100" cap="rnd">
              <a:solidFill>
                <a:schemeClr val="accent6"/>
              </a:solidFill>
              <a:prstDash val="sysDot"/>
              <a:round/>
            </a:ln>
            <a:effectLst/>
          </c:spPr>
          <c:marker>
            <c:symbol val="none"/>
          </c:marker>
          <c:cat>
            <c:strRef>
              <c:f>Data3!$B$50:$B$181</c:f>
              <c:strCache>
                <c:ptCount val="132"/>
                <c:pt idx="0">
                  <c:v> </c:v>
                </c:pt>
                <c:pt idx="1">
                  <c:v> </c:v>
                </c:pt>
                <c:pt idx="2">
                  <c:v> </c:v>
                </c:pt>
                <c:pt idx="3">
                  <c:v> </c:v>
                </c:pt>
                <c:pt idx="4">
                  <c:v> </c:v>
                </c:pt>
                <c:pt idx="5">
                  <c:v> </c:v>
                </c:pt>
                <c:pt idx="6">
                  <c:v>2014</c:v>
                </c:pt>
                <c:pt idx="7">
                  <c:v> </c:v>
                </c:pt>
                <c:pt idx="8">
                  <c:v> </c:v>
                </c:pt>
                <c:pt idx="9">
                  <c:v> </c:v>
                </c:pt>
                <c:pt idx="10">
                  <c:v> </c:v>
                </c:pt>
                <c:pt idx="11">
                  <c:v> </c:v>
                </c:pt>
                <c:pt idx="12">
                  <c:v> </c:v>
                </c:pt>
                <c:pt idx="13">
                  <c:v> </c:v>
                </c:pt>
                <c:pt idx="14">
                  <c:v> </c:v>
                </c:pt>
                <c:pt idx="15">
                  <c:v> </c:v>
                </c:pt>
                <c:pt idx="16">
                  <c:v> </c:v>
                </c:pt>
                <c:pt idx="17">
                  <c:v> </c:v>
                </c:pt>
                <c:pt idx="18">
                  <c:v>2015</c:v>
                </c:pt>
                <c:pt idx="19">
                  <c:v> </c:v>
                </c:pt>
                <c:pt idx="20">
                  <c:v> </c:v>
                </c:pt>
                <c:pt idx="21">
                  <c:v> </c:v>
                </c:pt>
                <c:pt idx="22">
                  <c:v> </c:v>
                </c:pt>
                <c:pt idx="23">
                  <c:v> </c:v>
                </c:pt>
                <c:pt idx="24">
                  <c:v> </c:v>
                </c:pt>
                <c:pt idx="25">
                  <c:v> </c:v>
                </c:pt>
                <c:pt idx="26">
                  <c:v> </c:v>
                </c:pt>
                <c:pt idx="27">
                  <c:v> </c:v>
                </c:pt>
                <c:pt idx="28">
                  <c:v> </c:v>
                </c:pt>
                <c:pt idx="29">
                  <c:v> </c:v>
                </c:pt>
                <c:pt idx="30">
                  <c:v>2016</c:v>
                </c:pt>
                <c:pt idx="31">
                  <c:v> </c:v>
                </c:pt>
                <c:pt idx="32">
                  <c:v> </c:v>
                </c:pt>
                <c:pt idx="33">
                  <c:v> </c:v>
                </c:pt>
                <c:pt idx="34">
                  <c:v> </c:v>
                </c:pt>
                <c:pt idx="35">
                  <c:v> </c:v>
                </c:pt>
                <c:pt idx="36">
                  <c:v> </c:v>
                </c:pt>
                <c:pt idx="37">
                  <c:v> </c:v>
                </c:pt>
                <c:pt idx="38">
                  <c:v> </c:v>
                </c:pt>
                <c:pt idx="39">
                  <c:v> </c:v>
                </c:pt>
                <c:pt idx="40">
                  <c:v> </c:v>
                </c:pt>
                <c:pt idx="41">
                  <c:v> </c:v>
                </c:pt>
                <c:pt idx="42">
                  <c:v>2017</c:v>
                </c:pt>
                <c:pt idx="43">
                  <c:v> </c:v>
                </c:pt>
                <c:pt idx="44">
                  <c:v> </c:v>
                </c:pt>
                <c:pt idx="45">
                  <c:v> </c:v>
                </c:pt>
                <c:pt idx="46">
                  <c:v> </c:v>
                </c:pt>
                <c:pt idx="47">
                  <c:v> </c:v>
                </c:pt>
                <c:pt idx="48">
                  <c:v> </c:v>
                </c:pt>
                <c:pt idx="49">
                  <c:v> </c:v>
                </c:pt>
                <c:pt idx="50">
                  <c:v> </c:v>
                </c:pt>
                <c:pt idx="51">
                  <c:v> </c:v>
                </c:pt>
                <c:pt idx="52">
                  <c:v> </c:v>
                </c:pt>
                <c:pt idx="53">
                  <c:v> </c:v>
                </c:pt>
                <c:pt idx="54">
                  <c:v>2018</c:v>
                </c:pt>
                <c:pt idx="55">
                  <c:v> </c:v>
                </c:pt>
                <c:pt idx="56">
                  <c:v> </c:v>
                </c:pt>
                <c:pt idx="57">
                  <c:v> </c:v>
                </c:pt>
                <c:pt idx="58">
                  <c:v> </c:v>
                </c:pt>
                <c:pt idx="59">
                  <c:v> </c:v>
                </c:pt>
                <c:pt idx="60">
                  <c:v> </c:v>
                </c:pt>
                <c:pt idx="61">
                  <c:v> </c:v>
                </c:pt>
                <c:pt idx="62">
                  <c:v> </c:v>
                </c:pt>
                <c:pt idx="63">
                  <c:v> </c:v>
                </c:pt>
                <c:pt idx="64">
                  <c:v> </c:v>
                </c:pt>
                <c:pt idx="65">
                  <c:v> </c:v>
                </c:pt>
                <c:pt idx="66">
                  <c:v>2019</c:v>
                </c:pt>
                <c:pt idx="67">
                  <c:v> </c:v>
                </c:pt>
                <c:pt idx="68">
                  <c:v> </c:v>
                </c:pt>
                <c:pt idx="69">
                  <c:v> </c:v>
                </c:pt>
                <c:pt idx="70">
                  <c:v> </c:v>
                </c:pt>
                <c:pt idx="71">
                  <c:v> </c:v>
                </c:pt>
                <c:pt idx="72">
                  <c:v> </c:v>
                </c:pt>
                <c:pt idx="73">
                  <c:v> </c:v>
                </c:pt>
                <c:pt idx="74">
                  <c:v> </c:v>
                </c:pt>
                <c:pt idx="75">
                  <c:v> </c:v>
                </c:pt>
                <c:pt idx="76">
                  <c:v> </c:v>
                </c:pt>
                <c:pt idx="77">
                  <c:v> </c:v>
                </c:pt>
                <c:pt idx="78">
                  <c:v>2020</c:v>
                </c:pt>
                <c:pt idx="79">
                  <c:v> </c:v>
                </c:pt>
                <c:pt idx="80">
                  <c:v> </c:v>
                </c:pt>
                <c:pt idx="81">
                  <c:v> </c:v>
                </c:pt>
                <c:pt idx="82">
                  <c:v> </c:v>
                </c:pt>
                <c:pt idx="83">
                  <c:v> </c:v>
                </c:pt>
                <c:pt idx="84">
                  <c:v> </c:v>
                </c:pt>
                <c:pt idx="85">
                  <c:v> </c:v>
                </c:pt>
                <c:pt idx="86">
                  <c:v> </c:v>
                </c:pt>
                <c:pt idx="87">
                  <c:v> </c:v>
                </c:pt>
                <c:pt idx="88">
                  <c:v> </c:v>
                </c:pt>
                <c:pt idx="89">
                  <c:v> </c:v>
                </c:pt>
                <c:pt idx="90">
                  <c:v>2021</c:v>
                </c:pt>
                <c:pt idx="91">
                  <c:v> </c:v>
                </c:pt>
                <c:pt idx="92">
                  <c:v> </c:v>
                </c:pt>
                <c:pt idx="93">
                  <c:v> </c:v>
                </c:pt>
                <c:pt idx="94">
                  <c:v> </c:v>
                </c:pt>
                <c:pt idx="95">
                  <c:v> </c:v>
                </c:pt>
                <c:pt idx="96">
                  <c:v> </c:v>
                </c:pt>
                <c:pt idx="97">
                  <c:v> </c:v>
                </c:pt>
                <c:pt idx="98">
                  <c:v> </c:v>
                </c:pt>
                <c:pt idx="99">
                  <c:v> </c:v>
                </c:pt>
                <c:pt idx="100">
                  <c:v> </c:v>
                </c:pt>
                <c:pt idx="101">
                  <c:v> </c:v>
                </c:pt>
                <c:pt idx="102">
                  <c:v>2022</c:v>
                </c:pt>
                <c:pt idx="103">
                  <c:v> </c:v>
                </c:pt>
                <c:pt idx="104">
                  <c:v> </c:v>
                </c:pt>
                <c:pt idx="105">
                  <c:v> </c:v>
                </c:pt>
                <c:pt idx="106">
                  <c:v> </c:v>
                </c:pt>
                <c:pt idx="107">
                  <c:v> </c:v>
                </c:pt>
                <c:pt idx="108">
                  <c:v> </c:v>
                </c:pt>
                <c:pt idx="109">
                  <c:v> </c:v>
                </c:pt>
                <c:pt idx="110">
                  <c:v> </c:v>
                </c:pt>
                <c:pt idx="111">
                  <c:v> </c:v>
                </c:pt>
                <c:pt idx="112">
                  <c:v> </c:v>
                </c:pt>
                <c:pt idx="113">
                  <c:v> </c:v>
                </c:pt>
                <c:pt idx="114">
                  <c:v>2023</c:v>
                </c:pt>
                <c:pt idx="115">
                  <c:v> </c:v>
                </c:pt>
                <c:pt idx="116">
                  <c:v> </c:v>
                </c:pt>
                <c:pt idx="117">
                  <c:v> </c:v>
                </c:pt>
                <c:pt idx="118">
                  <c:v> </c:v>
                </c:pt>
                <c:pt idx="119">
                  <c:v> </c:v>
                </c:pt>
                <c:pt idx="120">
                  <c:v> </c:v>
                </c:pt>
                <c:pt idx="121">
                  <c:v> </c:v>
                </c:pt>
                <c:pt idx="122">
                  <c:v> </c:v>
                </c:pt>
                <c:pt idx="123">
                  <c:v> </c:v>
                </c:pt>
                <c:pt idx="124">
                  <c:v> </c:v>
                </c:pt>
                <c:pt idx="125">
                  <c:v> </c:v>
                </c:pt>
                <c:pt idx="126">
                  <c:v>2024</c:v>
                </c:pt>
                <c:pt idx="127">
                  <c:v> </c:v>
                </c:pt>
                <c:pt idx="128">
                  <c:v> </c:v>
                </c:pt>
                <c:pt idx="129">
                  <c:v> </c:v>
                </c:pt>
                <c:pt idx="130">
                  <c:v> </c:v>
                </c:pt>
                <c:pt idx="131">
                  <c:v> </c:v>
                </c:pt>
              </c:strCache>
            </c:strRef>
          </c:cat>
          <c:val>
            <c:numRef>
              <c:f>Data3!$C$50:$C$181</c:f>
              <c:numCache>
                <c:formatCode>General</c:formatCode>
                <c:ptCount val="132"/>
                <c:pt idx="0">
                  <c:v>17.102608742163994</c:v>
                </c:pt>
                <c:pt idx="1">
                  <c:v>17.213921304693336</c:v>
                </c:pt>
                <c:pt idx="2">
                  <c:v>21.477206264031953</c:v>
                </c:pt>
                <c:pt idx="3">
                  <c:v>22.09502199740939</c:v>
                </c:pt>
                <c:pt idx="4">
                  <c:v>22.518071150343847</c:v>
                </c:pt>
                <c:pt idx="5">
                  <c:v>27.017744070676869</c:v>
                </c:pt>
                <c:pt idx="6">
                  <c:v>27.663116380825414</c:v>
                </c:pt>
                <c:pt idx="7">
                  <c:v>24.883318896038418</c:v>
                </c:pt>
                <c:pt idx="8">
                  <c:v>20.226404391395885</c:v>
                </c:pt>
                <c:pt idx="9">
                  <c:v>27.134054672288137</c:v>
                </c:pt>
                <c:pt idx="10">
                  <c:v>30.394635152818637</c:v>
                </c:pt>
                <c:pt idx="11">
                  <c:v>19.810530106091754</c:v>
                </c:pt>
                <c:pt idx="12">
                  <c:v>25.300139870830574</c:v>
                </c:pt>
                <c:pt idx="13">
                  <c:v>21.203560889194058</c:v>
                </c:pt>
                <c:pt idx="14">
                  <c:v>23.363012884759172</c:v>
                </c:pt>
                <c:pt idx="15">
                  <c:v>26.371454921460519</c:v>
                </c:pt>
                <c:pt idx="16">
                  <c:v>25.806587074576402</c:v>
                </c:pt>
                <c:pt idx="17">
                  <c:v>20.893996691971243</c:v>
                </c:pt>
                <c:pt idx="18">
                  <c:v>21.726586483815819</c:v>
                </c:pt>
                <c:pt idx="19">
                  <c:v>22.805482429460845</c:v>
                </c:pt>
                <c:pt idx="20">
                  <c:v>23.899474962780562</c:v>
                </c:pt>
                <c:pt idx="21">
                  <c:v>20.743605440109505</c:v>
                </c:pt>
                <c:pt idx="22">
                  <c:v>20.639283756645618</c:v>
                </c:pt>
                <c:pt idx="23">
                  <c:v>21.806190538432972</c:v>
                </c:pt>
                <c:pt idx="24">
                  <c:v>20.389069914710142</c:v>
                </c:pt>
                <c:pt idx="25">
                  <c:v>18.611161525574726</c:v>
                </c:pt>
                <c:pt idx="26">
                  <c:v>18.243935133224916</c:v>
                </c:pt>
                <c:pt idx="27">
                  <c:v>16.641048576012885</c:v>
                </c:pt>
                <c:pt idx="28">
                  <c:v>18.950116956442052</c:v>
                </c:pt>
                <c:pt idx="29">
                  <c:v>16.136310468147354</c:v>
                </c:pt>
                <c:pt idx="30">
                  <c:v>22.988318079056178</c:v>
                </c:pt>
                <c:pt idx="31">
                  <c:v>16.594319281344855</c:v>
                </c:pt>
                <c:pt idx="32">
                  <c:v>14.7948210037958</c:v>
                </c:pt>
                <c:pt idx="33">
                  <c:v>20.45566567288661</c:v>
                </c:pt>
                <c:pt idx="34">
                  <c:v>20.490324028921968</c:v>
                </c:pt>
                <c:pt idx="35">
                  <c:v>29.313525609739777</c:v>
                </c:pt>
                <c:pt idx="36">
                  <c:v>26.915962383486168</c:v>
                </c:pt>
                <c:pt idx="37">
                  <c:v>27.568573245048292</c:v>
                </c:pt>
                <c:pt idx="38">
                  <c:v>27.235932689524951</c:v>
                </c:pt>
                <c:pt idx="39">
                  <c:v>26.357960291370723</c:v>
                </c:pt>
                <c:pt idx="40">
                  <c:v>26.672133202069702</c:v>
                </c:pt>
                <c:pt idx="41">
                  <c:v>27.352009375538128</c:v>
                </c:pt>
                <c:pt idx="42">
                  <c:v>23.083201323695704</c:v>
                </c:pt>
                <c:pt idx="43">
                  <c:v>27.52008784360368</c:v>
                </c:pt>
                <c:pt idx="44">
                  <c:v>25.643663465411361</c:v>
                </c:pt>
                <c:pt idx="45">
                  <c:v>32.202681870451585</c:v>
                </c:pt>
                <c:pt idx="46">
                  <c:v>30.792103397720034</c:v>
                </c:pt>
                <c:pt idx="47">
                  <c:v>31.282681373892977</c:v>
                </c:pt>
                <c:pt idx="48">
                  <c:v>32.039636725204645</c:v>
                </c:pt>
                <c:pt idx="49">
                  <c:v>32.635369187029958</c:v>
                </c:pt>
                <c:pt idx="50">
                  <c:v>30.235168278192013</c:v>
                </c:pt>
                <c:pt idx="51">
                  <c:v>29.552685334752201</c:v>
                </c:pt>
                <c:pt idx="52">
                  <c:v>28.906203510624486</c:v>
                </c:pt>
                <c:pt idx="53">
                  <c:v>33.296536141333121</c:v>
                </c:pt>
                <c:pt idx="54">
                  <c:v>27.608480333538807</c:v>
                </c:pt>
                <c:pt idx="55">
                  <c:v>29.777768498962875</c:v>
                </c:pt>
                <c:pt idx="56">
                  <c:v>31.946845385155541</c:v>
                </c:pt>
                <c:pt idx="57">
                  <c:v>30.302848381380144</c:v>
                </c:pt>
                <c:pt idx="58">
                  <c:v>29.310377550265123</c:v>
                </c:pt>
                <c:pt idx="59">
                  <c:v>23.746007127971712</c:v>
                </c:pt>
                <c:pt idx="60">
                  <c:v>20.539505593387766</c:v>
                </c:pt>
                <c:pt idx="61">
                  <c:v>23.632471171404962</c:v>
                </c:pt>
                <c:pt idx="62">
                  <c:v>24.298676127818521</c:v>
                </c:pt>
                <c:pt idx="63">
                  <c:v>22.240608065703434</c:v>
                </c:pt>
                <c:pt idx="64">
                  <c:v>22.021133009935269</c:v>
                </c:pt>
                <c:pt idx="65">
                  <c:v>23.201471692239245</c:v>
                </c:pt>
                <c:pt idx="66">
                  <c:v>24.775627052482392</c:v>
                </c:pt>
                <c:pt idx="67">
                  <c:v>25.806876697658151</c:v>
                </c:pt>
                <c:pt idx="68">
                  <c:v>24.884435197618707</c:v>
                </c:pt>
                <c:pt idx="69">
                  <c:v>23.027190851192501</c:v>
                </c:pt>
                <c:pt idx="70">
                  <c:v>23.729521157325344</c:v>
                </c:pt>
                <c:pt idx="71">
                  <c:v>24.374722186343561</c:v>
                </c:pt>
                <c:pt idx="72">
                  <c:v>29.675349907914516</c:v>
                </c:pt>
                <c:pt idx="73">
                  <c:v>21.014672573045885</c:v>
                </c:pt>
                <c:pt idx="74">
                  <c:v>-10.103879373856847</c:v>
                </c:pt>
                <c:pt idx="75">
                  <c:v>-17.228653928138851</c:v>
                </c:pt>
                <c:pt idx="76">
                  <c:v>-2.1332050294624167</c:v>
                </c:pt>
                <c:pt idx="77">
                  <c:v>13.439076672234883</c:v>
                </c:pt>
                <c:pt idx="78">
                  <c:v>6.9104253726655749</c:v>
                </c:pt>
                <c:pt idx="79">
                  <c:v>9.928948999874958</c:v>
                </c:pt>
                <c:pt idx="80">
                  <c:v>11.520910379789671</c:v>
                </c:pt>
                <c:pt idx="81">
                  <c:v>16.927301599312543</c:v>
                </c:pt>
                <c:pt idx="82">
                  <c:v>14.74019225613757</c:v>
                </c:pt>
                <c:pt idx="83">
                  <c:v>19.814377835289406</c:v>
                </c:pt>
                <c:pt idx="84">
                  <c:v>19.881496715199933</c:v>
                </c:pt>
                <c:pt idx="85">
                  <c:v>26.583558229316509</c:v>
                </c:pt>
                <c:pt idx="86">
                  <c:v>36.185611455074401</c:v>
                </c:pt>
                <c:pt idx="87">
                  <c:v>37.692310019018095</c:v>
                </c:pt>
                <c:pt idx="88">
                  <c:v>42.148532156172678</c:v>
                </c:pt>
                <c:pt idx="89">
                  <c:v>41.465734796189977</c:v>
                </c:pt>
                <c:pt idx="90">
                  <c:v>43.141975003633917</c:v>
                </c:pt>
                <c:pt idx="91">
                  <c:v>39.543078120606424</c:v>
                </c:pt>
                <c:pt idx="92">
                  <c:v>37.409752310280879</c:v>
                </c:pt>
                <c:pt idx="93">
                  <c:v>37.879102158445122</c:v>
                </c:pt>
                <c:pt idx="94">
                  <c:v>42.175272313736428</c:v>
                </c:pt>
                <c:pt idx="95">
                  <c:v>39.418628153849994</c:v>
                </c:pt>
                <c:pt idx="96">
                  <c:v>35.602651381994235</c:v>
                </c:pt>
                <c:pt idx="97">
                  <c:v>35.041955305731435</c:v>
                </c:pt>
                <c:pt idx="98">
                  <c:v>37.226141139974928</c:v>
                </c:pt>
                <c:pt idx="99">
                  <c:v>36.05745477689635</c:v>
                </c:pt>
                <c:pt idx="100">
                  <c:v>25.720866882878038</c:v>
                </c:pt>
                <c:pt idx="101">
                  <c:v>23.034777864509419</c:v>
                </c:pt>
                <c:pt idx="102">
                  <c:v>22.03090711691506</c:v>
                </c:pt>
                <c:pt idx="103">
                  <c:v>24.686506229009829</c:v>
                </c:pt>
                <c:pt idx="104">
                  <c:v>20.562561535403784</c:v>
                </c:pt>
                <c:pt idx="105">
                  <c:v>19.306788074885851</c:v>
                </c:pt>
                <c:pt idx="106">
                  <c:v>20.982830087671775</c:v>
                </c:pt>
                <c:pt idx="107">
                  <c:v>12.315047179352085</c:v>
                </c:pt>
                <c:pt idx="108">
                  <c:v>17.759216453307886</c:v>
                </c:pt>
                <c:pt idx="109">
                  <c:v>19.042060482917396</c:v>
                </c:pt>
                <c:pt idx="110">
                  <c:v>14.790428511841021</c:v>
                </c:pt>
                <c:pt idx="111">
                  <c:v>14.629114495365439</c:v>
                </c:pt>
                <c:pt idx="112">
                  <c:v>16.690663038827054</c:v>
                </c:pt>
                <c:pt idx="113">
                  <c:v>14.226263053721324</c:v>
                </c:pt>
                <c:pt idx="114">
                  <c:v>21.291798336465124</c:v>
                </c:pt>
                <c:pt idx="115">
                  <c:v>20.2674828601277</c:v>
                </c:pt>
                <c:pt idx="116">
                  <c:v>18.659158199041421</c:v>
                </c:pt>
                <c:pt idx="117">
                  <c:v>17.661264868231807</c:v>
                </c:pt>
                <c:pt idx="118">
                  <c:v>14.930285548177203</c:v>
                </c:pt>
                <c:pt idx="119">
                  <c:v>17.576147292760744</c:v>
                </c:pt>
                <c:pt idx="120">
                  <c:v>15.951795924494091</c:v>
                </c:pt>
                <c:pt idx="121">
                  <c:v>16.361378264748051</c:v>
                </c:pt>
                <c:pt idx="122">
                  <c:v>12.883261696841586</c:v>
                </c:pt>
                <c:pt idx="123">
                  <c:v>12.584699474425204</c:v>
                </c:pt>
                <c:pt idx="124">
                  <c:v>12.471429477029545</c:v>
                </c:pt>
                <c:pt idx="125">
                  <c:v>15.552435763732351</c:v>
                </c:pt>
                <c:pt idx="126">
                  <c:v>15.350603227843086</c:v>
                </c:pt>
                <c:pt idx="127">
                  <c:v>12.328780258739682</c:v>
                </c:pt>
              </c:numCache>
            </c:numRef>
          </c:val>
          <c:smooth val="0"/>
          <c:extLst>
            <c:ext xmlns:c16="http://schemas.microsoft.com/office/drawing/2014/chart" uri="{C3380CC4-5D6E-409C-BE32-E72D297353CC}">
              <c16:uniqueId val="{00000000-3BEA-4450-A0E9-DAE3A71AC508}"/>
            </c:ext>
          </c:extLst>
        </c:ser>
        <c:ser>
          <c:idx val="0"/>
          <c:order val="1"/>
          <c:tx>
            <c:strRef>
              <c:f>Data3!$D$1</c:f>
              <c:strCache>
                <c:ptCount val="1"/>
                <c:pt idx="0">
                  <c:v>Manufacturing (future)</c:v>
                </c:pt>
              </c:strCache>
            </c:strRef>
          </c:tx>
          <c:spPr>
            <a:ln w="38100" cap="rnd">
              <a:solidFill>
                <a:srgbClr val="0070C0"/>
              </a:solidFill>
              <a:prstDash val="sysDot"/>
              <a:round/>
            </a:ln>
            <a:effectLst/>
          </c:spPr>
          <c:marker>
            <c:symbol val="none"/>
          </c:marker>
          <c:cat>
            <c:strRef>
              <c:f>Data3!$B$50:$B$181</c:f>
              <c:strCache>
                <c:ptCount val="132"/>
                <c:pt idx="0">
                  <c:v> </c:v>
                </c:pt>
                <c:pt idx="1">
                  <c:v> </c:v>
                </c:pt>
                <c:pt idx="2">
                  <c:v> </c:v>
                </c:pt>
                <c:pt idx="3">
                  <c:v> </c:v>
                </c:pt>
                <c:pt idx="4">
                  <c:v> </c:v>
                </c:pt>
                <c:pt idx="5">
                  <c:v> </c:v>
                </c:pt>
                <c:pt idx="6">
                  <c:v>2014</c:v>
                </c:pt>
                <c:pt idx="7">
                  <c:v> </c:v>
                </c:pt>
                <c:pt idx="8">
                  <c:v> </c:v>
                </c:pt>
                <c:pt idx="9">
                  <c:v> </c:v>
                </c:pt>
                <c:pt idx="10">
                  <c:v> </c:v>
                </c:pt>
                <c:pt idx="11">
                  <c:v> </c:v>
                </c:pt>
                <c:pt idx="12">
                  <c:v> </c:v>
                </c:pt>
                <c:pt idx="13">
                  <c:v> </c:v>
                </c:pt>
                <c:pt idx="14">
                  <c:v> </c:v>
                </c:pt>
                <c:pt idx="15">
                  <c:v> </c:v>
                </c:pt>
                <c:pt idx="16">
                  <c:v> </c:v>
                </c:pt>
                <c:pt idx="17">
                  <c:v> </c:v>
                </c:pt>
                <c:pt idx="18">
                  <c:v>2015</c:v>
                </c:pt>
                <c:pt idx="19">
                  <c:v> </c:v>
                </c:pt>
                <c:pt idx="20">
                  <c:v> </c:v>
                </c:pt>
                <c:pt idx="21">
                  <c:v> </c:v>
                </c:pt>
                <c:pt idx="22">
                  <c:v> </c:v>
                </c:pt>
                <c:pt idx="23">
                  <c:v> </c:v>
                </c:pt>
                <c:pt idx="24">
                  <c:v> </c:v>
                </c:pt>
                <c:pt idx="25">
                  <c:v> </c:v>
                </c:pt>
                <c:pt idx="26">
                  <c:v> </c:v>
                </c:pt>
                <c:pt idx="27">
                  <c:v> </c:v>
                </c:pt>
                <c:pt idx="28">
                  <c:v> </c:v>
                </c:pt>
                <c:pt idx="29">
                  <c:v> </c:v>
                </c:pt>
                <c:pt idx="30">
                  <c:v>2016</c:v>
                </c:pt>
                <c:pt idx="31">
                  <c:v> </c:v>
                </c:pt>
                <c:pt idx="32">
                  <c:v> </c:v>
                </c:pt>
                <c:pt idx="33">
                  <c:v> </c:v>
                </c:pt>
                <c:pt idx="34">
                  <c:v> </c:v>
                </c:pt>
                <c:pt idx="35">
                  <c:v> </c:v>
                </c:pt>
                <c:pt idx="36">
                  <c:v> </c:v>
                </c:pt>
                <c:pt idx="37">
                  <c:v> </c:v>
                </c:pt>
                <c:pt idx="38">
                  <c:v> </c:v>
                </c:pt>
                <c:pt idx="39">
                  <c:v> </c:v>
                </c:pt>
                <c:pt idx="40">
                  <c:v> </c:v>
                </c:pt>
                <c:pt idx="41">
                  <c:v> </c:v>
                </c:pt>
                <c:pt idx="42">
                  <c:v>2017</c:v>
                </c:pt>
                <c:pt idx="43">
                  <c:v> </c:v>
                </c:pt>
                <c:pt idx="44">
                  <c:v> </c:v>
                </c:pt>
                <c:pt idx="45">
                  <c:v> </c:v>
                </c:pt>
                <c:pt idx="46">
                  <c:v> </c:v>
                </c:pt>
                <c:pt idx="47">
                  <c:v> </c:v>
                </c:pt>
                <c:pt idx="48">
                  <c:v> </c:v>
                </c:pt>
                <c:pt idx="49">
                  <c:v> </c:v>
                </c:pt>
                <c:pt idx="50">
                  <c:v> </c:v>
                </c:pt>
                <c:pt idx="51">
                  <c:v> </c:v>
                </c:pt>
                <c:pt idx="52">
                  <c:v> </c:v>
                </c:pt>
                <c:pt idx="53">
                  <c:v> </c:v>
                </c:pt>
                <c:pt idx="54">
                  <c:v>2018</c:v>
                </c:pt>
                <c:pt idx="55">
                  <c:v> </c:v>
                </c:pt>
                <c:pt idx="56">
                  <c:v> </c:v>
                </c:pt>
                <c:pt idx="57">
                  <c:v> </c:v>
                </c:pt>
                <c:pt idx="58">
                  <c:v> </c:v>
                </c:pt>
                <c:pt idx="59">
                  <c:v> </c:v>
                </c:pt>
                <c:pt idx="60">
                  <c:v> </c:v>
                </c:pt>
                <c:pt idx="61">
                  <c:v> </c:v>
                </c:pt>
                <c:pt idx="62">
                  <c:v> </c:v>
                </c:pt>
                <c:pt idx="63">
                  <c:v> </c:v>
                </c:pt>
                <c:pt idx="64">
                  <c:v> </c:v>
                </c:pt>
                <c:pt idx="65">
                  <c:v> </c:v>
                </c:pt>
                <c:pt idx="66">
                  <c:v>2019</c:v>
                </c:pt>
                <c:pt idx="67">
                  <c:v> </c:v>
                </c:pt>
                <c:pt idx="68">
                  <c:v> </c:v>
                </c:pt>
                <c:pt idx="69">
                  <c:v> </c:v>
                </c:pt>
                <c:pt idx="70">
                  <c:v> </c:v>
                </c:pt>
                <c:pt idx="71">
                  <c:v> </c:v>
                </c:pt>
                <c:pt idx="72">
                  <c:v> </c:v>
                </c:pt>
                <c:pt idx="73">
                  <c:v> </c:v>
                </c:pt>
                <c:pt idx="74">
                  <c:v> </c:v>
                </c:pt>
                <c:pt idx="75">
                  <c:v> </c:v>
                </c:pt>
                <c:pt idx="76">
                  <c:v> </c:v>
                </c:pt>
                <c:pt idx="77">
                  <c:v> </c:v>
                </c:pt>
                <c:pt idx="78">
                  <c:v>2020</c:v>
                </c:pt>
                <c:pt idx="79">
                  <c:v> </c:v>
                </c:pt>
                <c:pt idx="80">
                  <c:v> </c:v>
                </c:pt>
                <c:pt idx="81">
                  <c:v> </c:v>
                </c:pt>
                <c:pt idx="82">
                  <c:v> </c:v>
                </c:pt>
                <c:pt idx="83">
                  <c:v> </c:v>
                </c:pt>
                <c:pt idx="84">
                  <c:v> </c:v>
                </c:pt>
                <c:pt idx="85">
                  <c:v> </c:v>
                </c:pt>
                <c:pt idx="86">
                  <c:v> </c:v>
                </c:pt>
                <c:pt idx="87">
                  <c:v> </c:v>
                </c:pt>
                <c:pt idx="88">
                  <c:v> </c:v>
                </c:pt>
                <c:pt idx="89">
                  <c:v> </c:v>
                </c:pt>
                <c:pt idx="90">
                  <c:v>2021</c:v>
                </c:pt>
                <c:pt idx="91">
                  <c:v> </c:v>
                </c:pt>
                <c:pt idx="92">
                  <c:v> </c:v>
                </c:pt>
                <c:pt idx="93">
                  <c:v> </c:v>
                </c:pt>
                <c:pt idx="94">
                  <c:v> </c:v>
                </c:pt>
                <c:pt idx="95">
                  <c:v> </c:v>
                </c:pt>
                <c:pt idx="96">
                  <c:v> </c:v>
                </c:pt>
                <c:pt idx="97">
                  <c:v> </c:v>
                </c:pt>
                <c:pt idx="98">
                  <c:v> </c:v>
                </c:pt>
                <c:pt idx="99">
                  <c:v> </c:v>
                </c:pt>
                <c:pt idx="100">
                  <c:v> </c:v>
                </c:pt>
                <c:pt idx="101">
                  <c:v> </c:v>
                </c:pt>
                <c:pt idx="102">
                  <c:v>2022</c:v>
                </c:pt>
                <c:pt idx="103">
                  <c:v> </c:v>
                </c:pt>
                <c:pt idx="104">
                  <c:v> </c:v>
                </c:pt>
                <c:pt idx="105">
                  <c:v> </c:v>
                </c:pt>
                <c:pt idx="106">
                  <c:v> </c:v>
                </c:pt>
                <c:pt idx="107">
                  <c:v> </c:v>
                </c:pt>
                <c:pt idx="108">
                  <c:v> </c:v>
                </c:pt>
                <c:pt idx="109">
                  <c:v> </c:v>
                </c:pt>
                <c:pt idx="110">
                  <c:v> </c:v>
                </c:pt>
                <c:pt idx="111">
                  <c:v> </c:v>
                </c:pt>
                <c:pt idx="112">
                  <c:v> </c:v>
                </c:pt>
                <c:pt idx="113">
                  <c:v> </c:v>
                </c:pt>
                <c:pt idx="114">
                  <c:v>2023</c:v>
                </c:pt>
                <c:pt idx="115">
                  <c:v> </c:v>
                </c:pt>
                <c:pt idx="116">
                  <c:v> </c:v>
                </c:pt>
                <c:pt idx="117">
                  <c:v> </c:v>
                </c:pt>
                <c:pt idx="118">
                  <c:v> </c:v>
                </c:pt>
                <c:pt idx="119">
                  <c:v> </c:v>
                </c:pt>
                <c:pt idx="120">
                  <c:v> </c:v>
                </c:pt>
                <c:pt idx="121">
                  <c:v> </c:v>
                </c:pt>
                <c:pt idx="122">
                  <c:v> </c:v>
                </c:pt>
                <c:pt idx="123">
                  <c:v> </c:v>
                </c:pt>
                <c:pt idx="124">
                  <c:v> </c:v>
                </c:pt>
                <c:pt idx="125">
                  <c:v> </c:v>
                </c:pt>
                <c:pt idx="126">
                  <c:v>2024</c:v>
                </c:pt>
                <c:pt idx="127">
                  <c:v> </c:v>
                </c:pt>
                <c:pt idx="128">
                  <c:v> </c:v>
                </c:pt>
                <c:pt idx="129">
                  <c:v> </c:v>
                </c:pt>
                <c:pt idx="130">
                  <c:v> </c:v>
                </c:pt>
                <c:pt idx="131">
                  <c:v> </c:v>
                </c:pt>
              </c:strCache>
            </c:strRef>
          </c:cat>
          <c:val>
            <c:numRef>
              <c:f>Data3!$D$50:$D$181</c:f>
              <c:numCache>
                <c:formatCode>General</c:formatCode>
                <c:ptCount val="132"/>
                <c:pt idx="0">
                  <c:v>21.311308864855661</c:v>
                </c:pt>
                <c:pt idx="1">
                  <c:v>18.43613904864436</c:v>
                </c:pt>
                <c:pt idx="2">
                  <c:v>19.708995472552349</c:v>
                </c:pt>
                <c:pt idx="3">
                  <c:v>21.16573130451966</c:v>
                </c:pt>
                <c:pt idx="4">
                  <c:v>21.913742179133081</c:v>
                </c:pt>
                <c:pt idx="5">
                  <c:v>22.739719086891657</c:v>
                </c:pt>
                <c:pt idx="6">
                  <c:v>23.32691939660025</c:v>
                </c:pt>
                <c:pt idx="7">
                  <c:v>23.000033730604905</c:v>
                </c:pt>
                <c:pt idx="8">
                  <c:v>21.185008560922896</c:v>
                </c:pt>
                <c:pt idx="9">
                  <c:v>23.143587948703587</c:v>
                </c:pt>
                <c:pt idx="10">
                  <c:v>24.4546401832607</c:v>
                </c:pt>
                <c:pt idx="11">
                  <c:v>22.411888560432814</c:v>
                </c:pt>
                <c:pt idx="12">
                  <c:v>18.848849597010346</c:v>
                </c:pt>
                <c:pt idx="13">
                  <c:v>14.3375787829773</c:v>
                </c:pt>
                <c:pt idx="14">
                  <c:v>17.695480052486111</c:v>
                </c:pt>
                <c:pt idx="15">
                  <c:v>13.035644728005371</c:v>
                </c:pt>
                <c:pt idx="16">
                  <c:v>17.510630086416647</c:v>
                </c:pt>
                <c:pt idx="17">
                  <c:v>16.365300293994121</c:v>
                </c:pt>
                <c:pt idx="18">
                  <c:v>17.069774351786968</c:v>
                </c:pt>
                <c:pt idx="19">
                  <c:v>14.611036010769578</c:v>
                </c:pt>
                <c:pt idx="20">
                  <c:v>12.550900774497698</c:v>
                </c:pt>
                <c:pt idx="21">
                  <c:v>15.481291120733282</c:v>
                </c:pt>
                <c:pt idx="22">
                  <c:v>18.080273640944796</c:v>
                </c:pt>
                <c:pt idx="23">
                  <c:v>12.288653341978407</c:v>
                </c:pt>
                <c:pt idx="24">
                  <c:v>8.2456702019632182</c:v>
                </c:pt>
                <c:pt idx="25">
                  <c:v>10.124184206808872</c:v>
                </c:pt>
                <c:pt idx="26">
                  <c:v>9.8240241175304988</c:v>
                </c:pt>
                <c:pt idx="27">
                  <c:v>9.2402609929078032</c:v>
                </c:pt>
                <c:pt idx="28">
                  <c:v>5.8069427873416277</c:v>
                </c:pt>
                <c:pt idx="29">
                  <c:v>7.8293266903914587</c:v>
                </c:pt>
                <c:pt idx="30">
                  <c:v>11.886390784982938</c:v>
                </c:pt>
                <c:pt idx="31">
                  <c:v>15.024080819578828</c:v>
                </c:pt>
                <c:pt idx="32">
                  <c:v>12.809460805235453</c:v>
                </c:pt>
                <c:pt idx="33">
                  <c:v>18.393018884046821</c:v>
                </c:pt>
                <c:pt idx="34">
                  <c:v>16.555833428278454</c:v>
                </c:pt>
                <c:pt idx="35">
                  <c:v>24.741020530197328</c:v>
                </c:pt>
                <c:pt idx="36">
                  <c:v>29.842845762084956</c:v>
                </c:pt>
                <c:pt idx="37">
                  <c:v>29.441667613636366</c:v>
                </c:pt>
                <c:pt idx="38">
                  <c:v>27.883407562906015</c:v>
                </c:pt>
                <c:pt idx="39">
                  <c:v>27.840953299118155</c:v>
                </c:pt>
                <c:pt idx="40">
                  <c:v>29.242093187933719</c:v>
                </c:pt>
                <c:pt idx="41">
                  <c:v>29.250398507715786</c:v>
                </c:pt>
                <c:pt idx="42">
                  <c:v>30.455391353489691</c:v>
                </c:pt>
                <c:pt idx="43">
                  <c:v>29.347114109113484</c:v>
                </c:pt>
                <c:pt idx="44">
                  <c:v>31.830263491616179</c:v>
                </c:pt>
                <c:pt idx="45">
                  <c:v>30.444213340838726</c:v>
                </c:pt>
                <c:pt idx="46">
                  <c:v>29.125579172289694</c:v>
                </c:pt>
                <c:pt idx="47">
                  <c:v>30.924488535907727</c:v>
                </c:pt>
                <c:pt idx="48">
                  <c:v>31.779440563364474</c:v>
                </c:pt>
                <c:pt idx="49">
                  <c:v>31.132119770533087</c:v>
                </c:pt>
                <c:pt idx="50">
                  <c:v>32.112983857454054</c:v>
                </c:pt>
                <c:pt idx="51">
                  <c:v>32.550749554168519</c:v>
                </c:pt>
                <c:pt idx="52">
                  <c:v>32.785031802905308</c:v>
                </c:pt>
                <c:pt idx="53">
                  <c:v>34.034556380150647</c:v>
                </c:pt>
                <c:pt idx="54">
                  <c:v>32.907988394584137</c:v>
                </c:pt>
                <c:pt idx="55">
                  <c:v>32.868550856575354</c:v>
                </c:pt>
                <c:pt idx="56">
                  <c:v>27.906409585456547</c:v>
                </c:pt>
                <c:pt idx="57">
                  <c:v>27.613311732886682</c:v>
                </c:pt>
                <c:pt idx="58">
                  <c:v>31.571066630106941</c:v>
                </c:pt>
                <c:pt idx="59">
                  <c:v>28.125146599441003</c:v>
                </c:pt>
                <c:pt idx="60">
                  <c:v>25.918550019143467</c:v>
                </c:pt>
                <c:pt idx="61">
                  <c:v>24.053146432767711</c:v>
                </c:pt>
                <c:pt idx="62">
                  <c:v>24.79118313628048</c:v>
                </c:pt>
                <c:pt idx="63">
                  <c:v>21.67111571712984</c:v>
                </c:pt>
                <c:pt idx="64">
                  <c:v>23.166477659951475</c:v>
                </c:pt>
                <c:pt idx="65">
                  <c:v>16.393902738046592</c:v>
                </c:pt>
                <c:pt idx="66">
                  <c:v>17.639522459659833</c:v>
                </c:pt>
                <c:pt idx="67">
                  <c:v>15.719870186538671</c:v>
                </c:pt>
                <c:pt idx="68">
                  <c:v>14.877343302316698</c:v>
                </c:pt>
                <c:pt idx="69">
                  <c:v>18.270707596253903</c:v>
                </c:pt>
                <c:pt idx="70">
                  <c:v>15.325293136906552</c:v>
                </c:pt>
                <c:pt idx="71">
                  <c:v>15.850756477250965</c:v>
                </c:pt>
                <c:pt idx="72">
                  <c:v>20.132980150581794</c:v>
                </c:pt>
                <c:pt idx="73">
                  <c:v>17.35690316920715</c:v>
                </c:pt>
                <c:pt idx="74">
                  <c:v>-2.6616450406862002E-2</c:v>
                </c:pt>
                <c:pt idx="75">
                  <c:v>-2.7868800390911321</c:v>
                </c:pt>
                <c:pt idx="76">
                  <c:v>2.4907453005825477</c:v>
                </c:pt>
                <c:pt idx="77">
                  <c:v>20.537816460348733</c:v>
                </c:pt>
                <c:pt idx="78">
                  <c:v>20.310262515800925</c:v>
                </c:pt>
                <c:pt idx="79">
                  <c:v>25.641322314049589</c:v>
                </c:pt>
                <c:pt idx="80">
                  <c:v>30.386418604651162</c:v>
                </c:pt>
                <c:pt idx="81">
                  <c:v>28.142646760400051</c:v>
                </c:pt>
                <c:pt idx="82">
                  <c:v>28.883385915656021</c:v>
                </c:pt>
                <c:pt idx="83">
                  <c:v>30.659637423861895</c:v>
                </c:pt>
                <c:pt idx="84">
                  <c:v>30.631174334140436</c:v>
                </c:pt>
                <c:pt idx="85">
                  <c:v>31.213143647045271</c:v>
                </c:pt>
                <c:pt idx="86">
                  <c:v>38.484016616530582</c:v>
                </c:pt>
                <c:pt idx="87">
                  <c:v>46.531900888211794</c:v>
                </c:pt>
                <c:pt idx="88">
                  <c:v>46.462965196416263</c:v>
                </c:pt>
                <c:pt idx="89">
                  <c:v>49.498302849607249</c:v>
                </c:pt>
                <c:pt idx="90">
                  <c:v>49.175023530418414</c:v>
                </c:pt>
                <c:pt idx="91">
                  <c:v>42.054146993571877</c:v>
                </c:pt>
                <c:pt idx="92">
                  <c:v>45.284939639255782</c:v>
                </c:pt>
                <c:pt idx="93">
                  <c:v>40.9049484303669</c:v>
                </c:pt>
                <c:pt idx="94">
                  <c:v>41.714891228070172</c:v>
                </c:pt>
                <c:pt idx="95">
                  <c:v>44.90464205816555</c:v>
                </c:pt>
                <c:pt idx="96">
                  <c:v>42.370791954569611</c:v>
                </c:pt>
                <c:pt idx="97">
                  <c:v>40.503851173122314</c:v>
                </c:pt>
                <c:pt idx="98">
                  <c:v>37.481869664907869</c:v>
                </c:pt>
                <c:pt idx="99">
                  <c:v>38.152403872600253</c:v>
                </c:pt>
                <c:pt idx="100">
                  <c:v>25.766233980076294</c:v>
                </c:pt>
                <c:pt idx="101">
                  <c:v>19.269956940292371</c:v>
                </c:pt>
                <c:pt idx="102">
                  <c:v>25.84266219056197</c:v>
                </c:pt>
                <c:pt idx="103">
                  <c:v>23.459638127418383</c:v>
                </c:pt>
                <c:pt idx="104">
                  <c:v>20.858294109644945</c:v>
                </c:pt>
                <c:pt idx="105">
                  <c:v>13.597424460822976</c:v>
                </c:pt>
                <c:pt idx="106">
                  <c:v>17.215267548984972</c:v>
                </c:pt>
                <c:pt idx="107">
                  <c:v>15.418614577386291</c:v>
                </c:pt>
                <c:pt idx="108">
                  <c:v>14.234749600065076</c:v>
                </c:pt>
                <c:pt idx="109">
                  <c:v>14.448913603689135</c:v>
                </c:pt>
                <c:pt idx="110">
                  <c:v>11.210923047712047</c:v>
                </c:pt>
                <c:pt idx="111">
                  <c:v>14.705901345778162</c:v>
                </c:pt>
                <c:pt idx="112">
                  <c:v>15.82538615793182</c:v>
                </c:pt>
                <c:pt idx="113">
                  <c:v>15.629924303865907</c:v>
                </c:pt>
                <c:pt idx="114">
                  <c:v>15.89241783273674</c:v>
                </c:pt>
                <c:pt idx="115">
                  <c:v>13.697130769647991</c:v>
                </c:pt>
                <c:pt idx="116">
                  <c:v>13.61878502395842</c:v>
                </c:pt>
                <c:pt idx="117">
                  <c:v>12.741582359163523</c:v>
                </c:pt>
                <c:pt idx="118">
                  <c:v>9.9064015624152333</c:v>
                </c:pt>
                <c:pt idx="119">
                  <c:v>6.8854294769347444</c:v>
                </c:pt>
                <c:pt idx="120">
                  <c:v>9.3762745256794311</c:v>
                </c:pt>
                <c:pt idx="121">
                  <c:v>11.703216926647597</c:v>
                </c:pt>
                <c:pt idx="122">
                  <c:v>9.7007726806073364</c:v>
                </c:pt>
                <c:pt idx="123">
                  <c:v>10.486594574186935</c:v>
                </c:pt>
                <c:pt idx="124">
                  <c:v>10.829167898911145</c:v>
                </c:pt>
                <c:pt idx="125">
                  <c:v>11.383220484711696</c:v>
                </c:pt>
                <c:pt idx="126">
                  <c:v>12.327696730340397</c:v>
                </c:pt>
                <c:pt idx="127">
                  <c:v>9.4752478439590533</c:v>
                </c:pt>
              </c:numCache>
            </c:numRef>
          </c:val>
          <c:smooth val="0"/>
          <c:extLst>
            <c:ext xmlns:c16="http://schemas.microsoft.com/office/drawing/2014/chart" uri="{C3380CC4-5D6E-409C-BE32-E72D297353CC}">
              <c16:uniqueId val="{00000001-3BEA-4450-A0E9-DAE3A71AC508}"/>
            </c:ext>
          </c:extLst>
        </c:ser>
        <c:ser>
          <c:idx val="2"/>
          <c:order val="2"/>
          <c:tx>
            <c:strRef>
              <c:f>Data3!$E$1</c:f>
              <c:strCache>
                <c:ptCount val="1"/>
                <c:pt idx="0">
                  <c:v>Services (current)</c:v>
                </c:pt>
              </c:strCache>
            </c:strRef>
          </c:tx>
          <c:spPr>
            <a:ln w="28575" cap="rnd">
              <a:solidFill>
                <a:schemeClr val="accent6"/>
              </a:solidFill>
              <a:round/>
            </a:ln>
            <a:effectLst/>
          </c:spPr>
          <c:marker>
            <c:symbol val="none"/>
          </c:marker>
          <c:cat>
            <c:strRef>
              <c:f>Data3!$B$50:$B$181</c:f>
              <c:strCache>
                <c:ptCount val="132"/>
                <c:pt idx="0">
                  <c:v> </c:v>
                </c:pt>
                <c:pt idx="1">
                  <c:v> </c:v>
                </c:pt>
                <c:pt idx="2">
                  <c:v> </c:v>
                </c:pt>
                <c:pt idx="3">
                  <c:v> </c:v>
                </c:pt>
                <c:pt idx="4">
                  <c:v> </c:v>
                </c:pt>
                <c:pt idx="5">
                  <c:v> </c:v>
                </c:pt>
                <c:pt idx="6">
                  <c:v>2014</c:v>
                </c:pt>
                <c:pt idx="7">
                  <c:v> </c:v>
                </c:pt>
                <c:pt idx="8">
                  <c:v> </c:v>
                </c:pt>
                <c:pt idx="9">
                  <c:v> </c:v>
                </c:pt>
                <c:pt idx="10">
                  <c:v> </c:v>
                </c:pt>
                <c:pt idx="11">
                  <c:v> </c:v>
                </c:pt>
                <c:pt idx="12">
                  <c:v> </c:v>
                </c:pt>
                <c:pt idx="13">
                  <c:v> </c:v>
                </c:pt>
                <c:pt idx="14">
                  <c:v> </c:v>
                </c:pt>
                <c:pt idx="15">
                  <c:v> </c:v>
                </c:pt>
                <c:pt idx="16">
                  <c:v> </c:v>
                </c:pt>
                <c:pt idx="17">
                  <c:v> </c:v>
                </c:pt>
                <c:pt idx="18">
                  <c:v>2015</c:v>
                </c:pt>
                <c:pt idx="19">
                  <c:v> </c:v>
                </c:pt>
                <c:pt idx="20">
                  <c:v> </c:v>
                </c:pt>
                <c:pt idx="21">
                  <c:v> </c:v>
                </c:pt>
                <c:pt idx="22">
                  <c:v> </c:v>
                </c:pt>
                <c:pt idx="23">
                  <c:v> </c:v>
                </c:pt>
                <c:pt idx="24">
                  <c:v> </c:v>
                </c:pt>
                <c:pt idx="25">
                  <c:v> </c:v>
                </c:pt>
                <c:pt idx="26">
                  <c:v> </c:v>
                </c:pt>
                <c:pt idx="27">
                  <c:v> </c:v>
                </c:pt>
                <c:pt idx="28">
                  <c:v> </c:v>
                </c:pt>
                <c:pt idx="29">
                  <c:v> </c:v>
                </c:pt>
                <c:pt idx="30">
                  <c:v>2016</c:v>
                </c:pt>
                <c:pt idx="31">
                  <c:v> </c:v>
                </c:pt>
                <c:pt idx="32">
                  <c:v> </c:v>
                </c:pt>
                <c:pt idx="33">
                  <c:v> </c:v>
                </c:pt>
                <c:pt idx="34">
                  <c:v> </c:v>
                </c:pt>
                <c:pt idx="35">
                  <c:v> </c:v>
                </c:pt>
                <c:pt idx="36">
                  <c:v> </c:v>
                </c:pt>
                <c:pt idx="37">
                  <c:v> </c:v>
                </c:pt>
                <c:pt idx="38">
                  <c:v> </c:v>
                </c:pt>
                <c:pt idx="39">
                  <c:v> </c:v>
                </c:pt>
                <c:pt idx="40">
                  <c:v> </c:v>
                </c:pt>
                <c:pt idx="41">
                  <c:v> </c:v>
                </c:pt>
                <c:pt idx="42">
                  <c:v>2017</c:v>
                </c:pt>
                <c:pt idx="43">
                  <c:v> </c:v>
                </c:pt>
                <c:pt idx="44">
                  <c:v> </c:v>
                </c:pt>
                <c:pt idx="45">
                  <c:v> </c:v>
                </c:pt>
                <c:pt idx="46">
                  <c:v> </c:v>
                </c:pt>
                <c:pt idx="47">
                  <c:v> </c:v>
                </c:pt>
                <c:pt idx="48">
                  <c:v> </c:v>
                </c:pt>
                <c:pt idx="49">
                  <c:v> </c:v>
                </c:pt>
                <c:pt idx="50">
                  <c:v> </c:v>
                </c:pt>
                <c:pt idx="51">
                  <c:v> </c:v>
                </c:pt>
                <c:pt idx="52">
                  <c:v> </c:v>
                </c:pt>
                <c:pt idx="53">
                  <c:v> </c:v>
                </c:pt>
                <c:pt idx="54">
                  <c:v>2018</c:v>
                </c:pt>
                <c:pt idx="55">
                  <c:v> </c:v>
                </c:pt>
                <c:pt idx="56">
                  <c:v> </c:v>
                </c:pt>
                <c:pt idx="57">
                  <c:v> </c:v>
                </c:pt>
                <c:pt idx="58">
                  <c:v> </c:v>
                </c:pt>
                <c:pt idx="59">
                  <c:v> </c:v>
                </c:pt>
                <c:pt idx="60">
                  <c:v> </c:v>
                </c:pt>
                <c:pt idx="61">
                  <c:v> </c:v>
                </c:pt>
                <c:pt idx="62">
                  <c:v> </c:v>
                </c:pt>
                <c:pt idx="63">
                  <c:v> </c:v>
                </c:pt>
                <c:pt idx="64">
                  <c:v> </c:v>
                </c:pt>
                <c:pt idx="65">
                  <c:v> </c:v>
                </c:pt>
                <c:pt idx="66">
                  <c:v>2019</c:v>
                </c:pt>
                <c:pt idx="67">
                  <c:v> </c:v>
                </c:pt>
                <c:pt idx="68">
                  <c:v> </c:v>
                </c:pt>
                <c:pt idx="69">
                  <c:v> </c:v>
                </c:pt>
                <c:pt idx="70">
                  <c:v> </c:v>
                </c:pt>
                <c:pt idx="71">
                  <c:v> </c:v>
                </c:pt>
                <c:pt idx="72">
                  <c:v> </c:v>
                </c:pt>
                <c:pt idx="73">
                  <c:v> </c:v>
                </c:pt>
                <c:pt idx="74">
                  <c:v> </c:v>
                </c:pt>
                <c:pt idx="75">
                  <c:v> </c:v>
                </c:pt>
                <c:pt idx="76">
                  <c:v> </c:v>
                </c:pt>
                <c:pt idx="77">
                  <c:v> </c:v>
                </c:pt>
                <c:pt idx="78">
                  <c:v>2020</c:v>
                </c:pt>
                <c:pt idx="79">
                  <c:v> </c:v>
                </c:pt>
                <c:pt idx="80">
                  <c:v> </c:v>
                </c:pt>
                <c:pt idx="81">
                  <c:v> </c:v>
                </c:pt>
                <c:pt idx="82">
                  <c:v> </c:v>
                </c:pt>
                <c:pt idx="83">
                  <c:v> </c:v>
                </c:pt>
                <c:pt idx="84">
                  <c:v> </c:v>
                </c:pt>
                <c:pt idx="85">
                  <c:v> </c:v>
                </c:pt>
                <c:pt idx="86">
                  <c:v> </c:v>
                </c:pt>
                <c:pt idx="87">
                  <c:v> </c:v>
                </c:pt>
                <c:pt idx="88">
                  <c:v> </c:v>
                </c:pt>
                <c:pt idx="89">
                  <c:v> </c:v>
                </c:pt>
                <c:pt idx="90">
                  <c:v>2021</c:v>
                </c:pt>
                <c:pt idx="91">
                  <c:v> </c:v>
                </c:pt>
                <c:pt idx="92">
                  <c:v> </c:v>
                </c:pt>
                <c:pt idx="93">
                  <c:v> </c:v>
                </c:pt>
                <c:pt idx="94">
                  <c:v> </c:v>
                </c:pt>
                <c:pt idx="95">
                  <c:v> </c:v>
                </c:pt>
                <c:pt idx="96">
                  <c:v> </c:v>
                </c:pt>
                <c:pt idx="97">
                  <c:v> </c:v>
                </c:pt>
                <c:pt idx="98">
                  <c:v> </c:v>
                </c:pt>
                <c:pt idx="99">
                  <c:v> </c:v>
                </c:pt>
                <c:pt idx="100">
                  <c:v> </c:v>
                </c:pt>
                <c:pt idx="101">
                  <c:v> </c:v>
                </c:pt>
                <c:pt idx="102">
                  <c:v>2022</c:v>
                </c:pt>
                <c:pt idx="103">
                  <c:v> </c:v>
                </c:pt>
                <c:pt idx="104">
                  <c:v> </c:v>
                </c:pt>
                <c:pt idx="105">
                  <c:v> </c:v>
                </c:pt>
                <c:pt idx="106">
                  <c:v> </c:v>
                </c:pt>
                <c:pt idx="107">
                  <c:v> </c:v>
                </c:pt>
                <c:pt idx="108">
                  <c:v> </c:v>
                </c:pt>
                <c:pt idx="109">
                  <c:v> </c:v>
                </c:pt>
                <c:pt idx="110">
                  <c:v> </c:v>
                </c:pt>
                <c:pt idx="111">
                  <c:v> </c:v>
                </c:pt>
                <c:pt idx="112">
                  <c:v> </c:v>
                </c:pt>
                <c:pt idx="113">
                  <c:v> </c:v>
                </c:pt>
                <c:pt idx="114">
                  <c:v>2023</c:v>
                </c:pt>
                <c:pt idx="115">
                  <c:v> </c:v>
                </c:pt>
                <c:pt idx="116">
                  <c:v> </c:v>
                </c:pt>
                <c:pt idx="117">
                  <c:v> </c:v>
                </c:pt>
                <c:pt idx="118">
                  <c:v> </c:v>
                </c:pt>
                <c:pt idx="119">
                  <c:v> </c:v>
                </c:pt>
                <c:pt idx="120">
                  <c:v> </c:v>
                </c:pt>
                <c:pt idx="121">
                  <c:v> </c:v>
                </c:pt>
                <c:pt idx="122">
                  <c:v> </c:v>
                </c:pt>
                <c:pt idx="123">
                  <c:v> </c:v>
                </c:pt>
                <c:pt idx="124">
                  <c:v> </c:v>
                </c:pt>
                <c:pt idx="125">
                  <c:v> </c:v>
                </c:pt>
                <c:pt idx="126">
                  <c:v>2024</c:v>
                </c:pt>
                <c:pt idx="127">
                  <c:v> </c:v>
                </c:pt>
                <c:pt idx="128">
                  <c:v> </c:v>
                </c:pt>
                <c:pt idx="129">
                  <c:v> </c:v>
                </c:pt>
                <c:pt idx="130">
                  <c:v> </c:v>
                </c:pt>
                <c:pt idx="131">
                  <c:v> </c:v>
                </c:pt>
              </c:strCache>
            </c:strRef>
          </c:cat>
          <c:val>
            <c:numRef>
              <c:f>Data3!$E$50:$E$181</c:f>
              <c:numCache>
                <c:formatCode>General</c:formatCode>
                <c:ptCount val="132"/>
                <c:pt idx="0">
                  <c:v>5.4831616505947176</c:v>
                </c:pt>
                <c:pt idx="1">
                  <c:v>8.4146413641743081</c:v>
                </c:pt>
                <c:pt idx="2">
                  <c:v>5.1105940223763522</c:v>
                </c:pt>
                <c:pt idx="3">
                  <c:v>11.3474003831885</c:v>
                </c:pt>
                <c:pt idx="4">
                  <c:v>12.032632376068815</c:v>
                </c:pt>
                <c:pt idx="5">
                  <c:v>11.637128730182514</c:v>
                </c:pt>
                <c:pt idx="6">
                  <c:v>11.44359302789573</c:v>
                </c:pt>
                <c:pt idx="7">
                  <c:v>16.204341718587465</c:v>
                </c:pt>
                <c:pt idx="8">
                  <c:v>12.80823676985333</c:v>
                </c:pt>
                <c:pt idx="9">
                  <c:v>12.529228273342028</c:v>
                </c:pt>
                <c:pt idx="10">
                  <c:v>14.559604566329572</c:v>
                </c:pt>
                <c:pt idx="11">
                  <c:v>13.028682142317811</c:v>
                </c:pt>
                <c:pt idx="12">
                  <c:v>11.373739576794698</c:v>
                </c:pt>
                <c:pt idx="13">
                  <c:v>10.980871517873656</c:v>
                </c:pt>
                <c:pt idx="14">
                  <c:v>8.6237442054795412</c:v>
                </c:pt>
                <c:pt idx="15">
                  <c:v>10.6085539980139</c:v>
                </c:pt>
                <c:pt idx="16">
                  <c:v>9.587115792698178</c:v>
                </c:pt>
                <c:pt idx="17">
                  <c:v>13.048404294217626</c:v>
                </c:pt>
                <c:pt idx="18">
                  <c:v>10.008052171607357</c:v>
                </c:pt>
                <c:pt idx="19">
                  <c:v>12.573110768663813</c:v>
                </c:pt>
                <c:pt idx="20">
                  <c:v>7.6028589389238679</c:v>
                </c:pt>
                <c:pt idx="21">
                  <c:v>13.198923444571415</c:v>
                </c:pt>
                <c:pt idx="22">
                  <c:v>9.0818144827291611</c:v>
                </c:pt>
                <c:pt idx="23">
                  <c:v>11.143075937580445</c:v>
                </c:pt>
                <c:pt idx="24">
                  <c:v>11.260279547604393</c:v>
                </c:pt>
                <c:pt idx="25">
                  <c:v>6.6451618715776934</c:v>
                </c:pt>
                <c:pt idx="26">
                  <c:v>5.1730779721032025</c:v>
                </c:pt>
                <c:pt idx="27">
                  <c:v>7.0210222701866147</c:v>
                </c:pt>
                <c:pt idx="28">
                  <c:v>8.2034229375508865</c:v>
                </c:pt>
                <c:pt idx="29">
                  <c:v>8.1306877887527857</c:v>
                </c:pt>
                <c:pt idx="30">
                  <c:v>5.2005615175033295</c:v>
                </c:pt>
                <c:pt idx="31">
                  <c:v>6.9504188009610104</c:v>
                </c:pt>
                <c:pt idx="32">
                  <c:v>7.4762735703380487</c:v>
                </c:pt>
                <c:pt idx="33">
                  <c:v>6.3060426322363323</c:v>
                </c:pt>
                <c:pt idx="34">
                  <c:v>10.25589790932384</c:v>
                </c:pt>
                <c:pt idx="35">
                  <c:v>10.80043095630765</c:v>
                </c:pt>
                <c:pt idx="36">
                  <c:v>10.307250689492982</c:v>
                </c:pt>
                <c:pt idx="37">
                  <c:v>11.020829203371726</c:v>
                </c:pt>
                <c:pt idx="38">
                  <c:v>11.898182462572077</c:v>
                </c:pt>
                <c:pt idx="39">
                  <c:v>13.111062476508119</c:v>
                </c:pt>
                <c:pt idx="40">
                  <c:v>12.203256621537292</c:v>
                </c:pt>
                <c:pt idx="41">
                  <c:v>12.761037996448682</c:v>
                </c:pt>
                <c:pt idx="42">
                  <c:v>12.551679634253974</c:v>
                </c:pt>
                <c:pt idx="43">
                  <c:v>9.2595869970239821</c:v>
                </c:pt>
                <c:pt idx="44">
                  <c:v>10.246587876011681</c:v>
                </c:pt>
                <c:pt idx="45">
                  <c:v>13.63150925965763</c:v>
                </c:pt>
                <c:pt idx="46">
                  <c:v>14.193855342265227</c:v>
                </c:pt>
                <c:pt idx="47">
                  <c:v>10.725556154336079</c:v>
                </c:pt>
                <c:pt idx="48">
                  <c:v>11.038140058319968</c:v>
                </c:pt>
                <c:pt idx="49">
                  <c:v>17.329479845835934</c:v>
                </c:pt>
                <c:pt idx="50">
                  <c:v>16.951879170133147</c:v>
                </c:pt>
                <c:pt idx="51">
                  <c:v>12.437441405477337</c:v>
                </c:pt>
                <c:pt idx="52">
                  <c:v>12.67737770499302</c:v>
                </c:pt>
                <c:pt idx="53">
                  <c:v>17.456970566170909</c:v>
                </c:pt>
                <c:pt idx="54">
                  <c:v>15.267561037808168</c:v>
                </c:pt>
                <c:pt idx="55">
                  <c:v>12.816076988894636</c:v>
                </c:pt>
                <c:pt idx="56">
                  <c:v>16.097614518394572</c:v>
                </c:pt>
                <c:pt idx="57">
                  <c:v>12.506419537255768</c:v>
                </c:pt>
                <c:pt idx="58">
                  <c:v>7.0354613904894023</c:v>
                </c:pt>
                <c:pt idx="59">
                  <c:v>8.3372799559238349</c:v>
                </c:pt>
                <c:pt idx="60">
                  <c:v>7.1582167340536103</c:v>
                </c:pt>
                <c:pt idx="61">
                  <c:v>7.3641161987314661</c:v>
                </c:pt>
                <c:pt idx="62">
                  <c:v>11.262356200473882</c:v>
                </c:pt>
                <c:pt idx="63">
                  <c:v>12.559040849699795</c:v>
                </c:pt>
                <c:pt idx="64">
                  <c:v>12.190869484481754</c:v>
                </c:pt>
                <c:pt idx="65">
                  <c:v>10.277620984954391</c:v>
                </c:pt>
                <c:pt idx="66">
                  <c:v>9.9983676989204362</c:v>
                </c:pt>
                <c:pt idx="67">
                  <c:v>9.0314211329171048</c:v>
                </c:pt>
                <c:pt idx="68">
                  <c:v>7.3455940628135075</c:v>
                </c:pt>
                <c:pt idx="69">
                  <c:v>4.5706315204676065</c:v>
                </c:pt>
                <c:pt idx="70">
                  <c:v>6.7984799339312927</c:v>
                </c:pt>
                <c:pt idx="71">
                  <c:v>11.414798292601864</c:v>
                </c:pt>
                <c:pt idx="72">
                  <c:v>11.994399048912154</c:v>
                </c:pt>
                <c:pt idx="73">
                  <c:v>11.475002736815053</c:v>
                </c:pt>
                <c:pt idx="74">
                  <c:v>-5.5566533633325506</c:v>
                </c:pt>
                <c:pt idx="75">
                  <c:v>-36.642572983863367</c:v>
                </c:pt>
                <c:pt idx="76">
                  <c:v>-24.729700197561588</c:v>
                </c:pt>
                <c:pt idx="77">
                  <c:v>-10.597102841623034</c:v>
                </c:pt>
                <c:pt idx="78">
                  <c:v>-7.4734182294520561</c:v>
                </c:pt>
                <c:pt idx="79">
                  <c:v>-2.5332301688735486</c:v>
                </c:pt>
                <c:pt idx="80">
                  <c:v>-0.42020656240549348</c:v>
                </c:pt>
                <c:pt idx="81">
                  <c:v>3.0275869828476525</c:v>
                </c:pt>
                <c:pt idx="82">
                  <c:v>3.6643488617961228</c:v>
                </c:pt>
                <c:pt idx="83">
                  <c:v>3.0602351197782816</c:v>
                </c:pt>
                <c:pt idx="84">
                  <c:v>2.8674000145764786</c:v>
                </c:pt>
                <c:pt idx="85">
                  <c:v>2.8296439462623408</c:v>
                </c:pt>
                <c:pt idx="86">
                  <c:v>9.2897671732739084</c:v>
                </c:pt>
                <c:pt idx="87">
                  <c:v>13.128620665034823</c:v>
                </c:pt>
                <c:pt idx="88">
                  <c:v>14.431025960572105</c:v>
                </c:pt>
                <c:pt idx="89">
                  <c:v>11.890207739497052</c:v>
                </c:pt>
                <c:pt idx="90">
                  <c:v>15.858145809875914</c:v>
                </c:pt>
                <c:pt idx="91">
                  <c:v>14.631251042652407</c:v>
                </c:pt>
                <c:pt idx="92">
                  <c:v>12.598540476857888</c:v>
                </c:pt>
                <c:pt idx="93">
                  <c:v>13.086869227757454</c:v>
                </c:pt>
                <c:pt idx="94">
                  <c:v>15.372236052308088</c:v>
                </c:pt>
                <c:pt idx="95">
                  <c:v>15.778035974639174</c:v>
                </c:pt>
                <c:pt idx="96">
                  <c:v>11.838065307970385</c:v>
                </c:pt>
                <c:pt idx="97">
                  <c:v>15.103301136037702</c:v>
                </c:pt>
                <c:pt idx="98">
                  <c:v>16.051488829301373</c:v>
                </c:pt>
                <c:pt idx="99">
                  <c:v>14.592183040490863</c:v>
                </c:pt>
                <c:pt idx="100">
                  <c:v>14.270227015913481</c:v>
                </c:pt>
                <c:pt idx="101">
                  <c:v>13.408745116817814</c:v>
                </c:pt>
                <c:pt idx="102">
                  <c:v>9.1155262635940204</c:v>
                </c:pt>
                <c:pt idx="103">
                  <c:v>9.9932663294821218</c:v>
                </c:pt>
                <c:pt idx="104">
                  <c:v>10.496583317421086</c:v>
                </c:pt>
                <c:pt idx="105">
                  <c:v>7.324736193112332</c:v>
                </c:pt>
                <c:pt idx="106">
                  <c:v>7.8541800729009639</c:v>
                </c:pt>
                <c:pt idx="107">
                  <c:v>2.676224279956656</c:v>
                </c:pt>
                <c:pt idx="108">
                  <c:v>8.8656472649567117</c:v>
                </c:pt>
                <c:pt idx="109">
                  <c:v>7.9503868145573531</c:v>
                </c:pt>
                <c:pt idx="110">
                  <c:v>2.1844882912527988</c:v>
                </c:pt>
                <c:pt idx="111">
                  <c:v>1.7360527583005807</c:v>
                </c:pt>
                <c:pt idx="112">
                  <c:v>4.0214883587237606</c:v>
                </c:pt>
                <c:pt idx="113">
                  <c:v>3.5489208549621201</c:v>
                </c:pt>
                <c:pt idx="114">
                  <c:v>6.1729445994397896</c:v>
                </c:pt>
                <c:pt idx="115">
                  <c:v>4.7560900320061794</c:v>
                </c:pt>
                <c:pt idx="116">
                  <c:v>2.1176718202684812</c:v>
                </c:pt>
                <c:pt idx="117">
                  <c:v>5.3046682253838355</c:v>
                </c:pt>
                <c:pt idx="118">
                  <c:v>3.1355336219299028</c:v>
                </c:pt>
                <c:pt idx="119">
                  <c:v>3.5884500631548009</c:v>
                </c:pt>
                <c:pt idx="120">
                  <c:v>2.0114314894320282</c:v>
                </c:pt>
                <c:pt idx="121">
                  <c:v>3.9202733922167576</c:v>
                </c:pt>
                <c:pt idx="122">
                  <c:v>3.8135760343198846</c:v>
                </c:pt>
                <c:pt idx="123">
                  <c:v>3.2183779634141594</c:v>
                </c:pt>
                <c:pt idx="124">
                  <c:v>6.0481671761255198</c:v>
                </c:pt>
                <c:pt idx="125">
                  <c:v>3.7961142151384246</c:v>
                </c:pt>
                <c:pt idx="126">
                  <c:v>1.7490683618392742</c:v>
                </c:pt>
                <c:pt idx="127">
                  <c:v>-2.8392317562316869</c:v>
                </c:pt>
              </c:numCache>
            </c:numRef>
          </c:val>
          <c:smooth val="0"/>
          <c:extLst xmlns:c15="http://schemas.microsoft.com/office/drawing/2012/chart">
            <c:ext xmlns:c16="http://schemas.microsoft.com/office/drawing/2014/chart" uri="{C3380CC4-5D6E-409C-BE32-E72D297353CC}">
              <c16:uniqueId val="{00000002-3BEA-4450-A0E9-DAE3A71AC508}"/>
            </c:ext>
          </c:extLst>
        </c:ser>
        <c:ser>
          <c:idx val="3"/>
          <c:order val="3"/>
          <c:tx>
            <c:strRef>
              <c:f>Data3!$F$1</c:f>
              <c:strCache>
                <c:ptCount val="1"/>
                <c:pt idx="0">
                  <c:v>Manufacturing (current)</c:v>
                </c:pt>
              </c:strCache>
            </c:strRef>
          </c:tx>
          <c:spPr>
            <a:ln w="28575" cap="rnd">
              <a:solidFill>
                <a:srgbClr val="0070C0"/>
              </a:solidFill>
              <a:round/>
            </a:ln>
            <a:effectLst/>
          </c:spPr>
          <c:marker>
            <c:symbol val="none"/>
          </c:marker>
          <c:cat>
            <c:strRef>
              <c:f>Data3!$B$50:$B$181</c:f>
              <c:strCache>
                <c:ptCount val="132"/>
                <c:pt idx="0">
                  <c:v> </c:v>
                </c:pt>
                <c:pt idx="1">
                  <c:v> </c:v>
                </c:pt>
                <c:pt idx="2">
                  <c:v> </c:v>
                </c:pt>
                <c:pt idx="3">
                  <c:v> </c:v>
                </c:pt>
                <c:pt idx="4">
                  <c:v> </c:v>
                </c:pt>
                <c:pt idx="5">
                  <c:v> </c:v>
                </c:pt>
                <c:pt idx="6">
                  <c:v>2014</c:v>
                </c:pt>
                <c:pt idx="7">
                  <c:v> </c:v>
                </c:pt>
                <c:pt idx="8">
                  <c:v> </c:v>
                </c:pt>
                <c:pt idx="9">
                  <c:v> </c:v>
                </c:pt>
                <c:pt idx="10">
                  <c:v> </c:v>
                </c:pt>
                <c:pt idx="11">
                  <c:v> </c:v>
                </c:pt>
                <c:pt idx="12">
                  <c:v> </c:v>
                </c:pt>
                <c:pt idx="13">
                  <c:v> </c:v>
                </c:pt>
                <c:pt idx="14">
                  <c:v> </c:v>
                </c:pt>
                <c:pt idx="15">
                  <c:v> </c:v>
                </c:pt>
                <c:pt idx="16">
                  <c:v> </c:v>
                </c:pt>
                <c:pt idx="17">
                  <c:v> </c:v>
                </c:pt>
                <c:pt idx="18">
                  <c:v>2015</c:v>
                </c:pt>
                <c:pt idx="19">
                  <c:v> </c:v>
                </c:pt>
                <c:pt idx="20">
                  <c:v> </c:v>
                </c:pt>
                <c:pt idx="21">
                  <c:v> </c:v>
                </c:pt>
                <c:pt idx="22">
                  <c:v> </c:v>
                </c:pt>
                <c:pt idx="23">
                  <c:v> </c:v>
                </c:pt>
                <c:pt idx="24">
                  <c:v> </c:v>
                </c:pt>
                <c:pt idx="25">
                  <c:v> </c:v>
                </c:pt>
                <c:pt idx="26">
                  <c:v> </c:v>
                </c:pt>
                <c:pt idx="27">
                  <c:v> </c:v>
                </c:pt>
                <c:pt idx="28">
                  <c:v> </c:v>
                </c:pt>
                <c:pt idx="29">
                  <c:v> </c:v>
                </c:pt>
                <c:pt idx="30">
                  <c:v>2016</c:v>
                </c:pt>
                <c:pt idx="31">
                  <c:v> </c:v>
                </c:pt>
                <c:pt idx="32">
                  <c:v> </c:v>
                </c:pt>
                <c:pt idx="33">
                  <c:v> </c:v>
                </c:pt>
                <c:pt idx="34">
                  <c:v> </c:v>
                </c:pt>
                <c:pt idx="35">
                  <c:v> </c:v>
                </c:pt>
                <c:pt idx="36">
                  <c:v> </c:v>
                </c:pt>
                <c:pt idx="37">
                  <c:v> </c:v>
                </c:pt>
                <c:pt idx="38">
                  <c:v> </c:v>
                </c:pt>
                <c:pt idx="39">
                  <c:v> </c:v>
                </c:pt>
                <c:pt idx="40">
                  <c:v> </c:v>
                </c:pt>
                <c:pt idx="41">
                  <c:v> </c:v>
                </c:pt>
                <c:pt idx="42">
                  <c:v>2017</c:v>
                </c:pt>
                <c:pt idx="43">
                  <c:v> </c:v>
                </c:pt>
                <c:pt idx="44">
                  <c:v> </c:v>
                </c:pt>
                <c:pt idx="45">
                  <c:v> </c:v>
                </c:pt>
                <c:pt idx="46">
                  <c:v> </c:v>
                </c:pt>
                <c:pt idx="47">
                  <c:v> </c:v>
                </c:pt>
                <c:pt idx="48">
                  <c:v> </c:v>
                </c:pt>
                <c:pt idx="49">
                  <c:v> </c:v>
                </c:pt>
                <c:pt idx="50">
                  <c:v> </c:v>
                </c:pt>
                <c:pt idx="51">
                  <c:v> </c:v>
                </c:pt>
                <c:pt idx="52">
                  <c:v> </c:v>
                </c:pt>
                <c:pt idx="53">
                  <c:v> </c:v>
                </c:pt>
                <c:pt idx="54">
                  <c:v>2018</c:v>
                </c:pt>
                <c:pt idx="55">
                  <c:v> </c:v>
                </c:pt>
                <c:pt idx="56">
                  <c:v> </c:v>
                </c:pt>
                <c:pt idx="57">
                  <c:v> </c:v>
                </c:pt>
                <c:pt idx="58">
                  <c:v> </c:v>
                </c:pt>
                <c:pt idx="59">
                  <c:v> </c:v>
                </c:pt>
                <c:pt idx="60">
                  <c:v> </c:v>
                </c:pt>
                <c:pt idx="61">
                  <c:v> </c:v>
                </c:pt>
                <c:pt idx="62">
                  <c:v> </c:v>
                </c:pt>
                <c:pt idx="63">
                  <c:v> </c:v>
                </c:pt>
                <c:pt idx="64">
                  <c:v> </c:v>
                </c:pt>
                <c:pt idx="65">
                  <c:v> </c:v>
                </c:pt>
                <c:pt idx="66">
                  <c:v>2019</c:v>
                </c:pt>
                <c:pt idx="67">
                  <c:v> </c:v>
                </c:pt>
                <c:pt idx="68">
                  <c:v> </c:v>
                </c:pt>
                <c:pt idx="69">
                  <c:v> </c:v>
                </c:pt>
                <c:pt idx="70">
                  <c:v> </c:v>
                </c:pt>
                <c:pt idx="71">
                  <c:v> </c:v>
                </c:pt>
                <c:pt idx="72">
                  <c:v> </c:v>
                </c:pt>
                <c:pt idx="73">
                  <c:v> </c:v>
                </c:pt>
                <c:pt idx="74">
                  <c:v> </c:v>
                </c:pt>
                <c:pt idx="75">
                  <c:v> </c:v>
                </c:pt>
                <c:pt idx="76">
                  <c:v> </c:v>
                </c:pt>
                <c:pt idx="77">
                  <c:v> </c:v>
                </c:pt>
                <c:pt idx="78">
                  <c:v>2020</c:v>
                </c:pt>
                <c:pt idx="79">
                  <c:v> </c:v>
                </c:pt>
                <c:pt idx="80">
                  <c:v> </c:v>
                </c:pt>
                <c:pt idx="81">
                  <c:v> </c:v>
                </c:pt>
                <c:pt idx="82">
                  <c:v> </c:v>
                </c:pt>
                <c:pt idx="83">
                  <c:v> </c:v>
                </c:pt>
                <c:pt idx="84">
                  <c:v> </c:v>
                </c:pt>
                <c:pt idx="85">
                  <c:v> </c:v>
                </c:pt>
                <c:pt idx="86">
                  <c:v> </c:v>
                </c:pt>
                <c:pt idx="87">
                  <c:v> </c:v>
                </c:pt>
                <c:pt idx="88">
                  <c:v> </c:v>
                </c:pt>
                <c:pt idx="89">
                  <c:v> </c:v>
                </c:pt>
                <c:pt idx="90">
                  <c:v>2021</c:v>
                </c:pt>
                <c:pt idx="91">
                  <c:v> </c:v>
                </c:pt>
                <c:pt idx="92">
                  <c:v> </c:v>
                </c:pt>
                <c:pt idx="93">
                  <c:v> </c:v>
                </c:pt>
                <c:pt idx="94">
                  <c:v> </c:v>
                </c:pt>
                <c:pt idx="95">
                  <c:v> </c:v>
                </c:pt>
                <c:pt idx="96">
                  <c:v> </c:v>
                </c:pt>
                <c:pt idx="97">
                  <c:v> </c:v>
                </c:pt>
                <c:pt idx="98">
                  <c:v> </c:v>
                </c:pt>
                <c:pt idx="99">
                  <c:v> </c:v>
                </c:pt>
                <c:pt idx="100">
                  <c:v> </c:v>
                </c:pt>
                <c:pt idx="101">
                  <c:v> </c:v>
                </c:pt>
                <c:pt idx="102">
                  <c:v>2022</c:v>
                </c:pt>
                <c:pt idx="103">
                  <c:v> </c:v>
                </c:pt>
                <c:pt idx="104">
                  <c:v> </c:v>
                </c:pt>
                <c:pt idx="105">
                  <c:v> </c:v>
                </c:pt>
                <c:pt idx="106">
                  <c:v> </c:v>
                </c:pt>
                <c:pt idx="107">
                  <c:v> </c:v>
                </c:pt>
                <c:pt idx="108">
                  <c:v> </c:v>
                </c:pt>
                <c:pt idx="109">
                  <c:v> </c:v>
                </c:pt>
                <c:pt idx="110">
                  <c:v> </c:v>
                </c:pt>
                <c:pt idx="111">
                  <c:v> </c:v>
                </c:pt>
                <c:pt idx="112">
                  <c:v> </c:v>
                </c:pt>
                <c:pt idx="113">
                  <c:v> </c:v>
                </c:pt>
                <c:pt idx="114">
                  <c:v>2023</c:v>
                </c:pt>
                <c:pt idx="115">
                  <c:v> </c:v>
                </c:pt>
                <c:pt idx="116">
                  <c:v> </c:v>
                </c:pt>
                <c:pt idx="117">
                  <c:v> </c:v>
                </c:pt>
                <c:pt idx="118">
                  <c:v> </c:v>
                </c:pt>
                <c:pt idx="119">
                  <c:v> </c:v>
                </c:pt>
                <c:pt idx="120">
                  <c:v> </c:v>
                </c:pt>
                <c:pt idx="121">
                  <c:v> </c:v>
                </c:pt>
                <c:pt idx="122">
                  <c:v> </c:v>
                </c:pt>
                <c:pt idx="123">
                  <c:v> </c:v>
                </c:pt>
                <c:pt idx="124">
                  <c:v> </c:v>
                </c:pt>
                <c:pt idx="125">
                  <c:v> </c:v>
                </c:pt>
                <c:pt idx="126">
                  <c:v>2024</c:v>
                </c:pt>
                <c:pt idx="127">
                  <c:v> </c:v>
                </c:pt>
                <c:pt idx="128">
                  <c:v> </c:v>
                </c:pt>
                <c:pt idx="129">
                  <c:v> </c:v>
                </c:pt>
                <c:pt idx="130">
                  <c:v> </c:v>
                </c:pt>
                <c:pt idx="131">
                  <c:v> </c:v>
                </c:pt>
              </c:strCache>
            </c:strRef>
          </c:cat>
          <c:val>
            <c:numRef>
              <c:f>Data3!$F$50:$F$181</c:f>
              <c:numCache>
                <c:formatCode>General</c:formatCode>
                <c:ptCount val="132"/>
                <c:pt idx="0">
                  <c:v>8.7318998552329052</c:v>
                </c:pt>
                <c:pt idx="1">
                  <c:v>6.329271609485227</c:v>
                </c:pt>
                <c:pt idx="2">
                  <c:v>5.3811035653650263</c:v>
                </c:pt>
                <c:pt idx="3">
                  <c:v>8.5295401292945261</c:v>
                </c:pt>
                <c:pt idx="4">
                  <c:v>9.548153993574207</c:v>
                </c:pt>
                <c:pt idx="5">
                  <c:v>9.1465730289638874</c:v>
                </c:pt>
                <c:pt idx="6">
                  <c:v>11.702665203197117</c:v>
                </c:pt>
                <c:pt idx="7">
                  <c:v>9.4992916572970572</c:v>
                </c:pt>
                <c:pt idx="8">
                  <c:v>12.139666545036068</c:v>
                </c:pt>
                <c:pt idx="9">
                  <c:v>10.822649381195049</c:v>
                </c:pt>
                <c:pt idx="10">
                  <c:v>11.327732148843449</c:v>
                </c:pt>
                <c:pt idx="11">
                  <c:v>9.1434324279100885</c:v>
                </c:pt>
                <c:pt idx="12">
                  <c:v>5.1213319574978389</c:v>
                </c:pt>
                <c:pt idx="13">
                  <c:v>3.252482012382174</c:v>
                </c:pt>
                <c:pt idx="14">
                  <c:v>2.8642591920489124</c:v>
                </c:pt>
                <c:pt idx="15">
                  <c:v>2.053976382359525</c:v>
                </c:pt>
                <c:pt idx="16">
                  <c:v>-1.5662863215594145</c:v>
                </c:pt>
                <c:pt idx="17">
                  <c:v>1.5242587148257041</c:v>
                </c:pt>
                <c:pt idx="18">
                  <c:v>-3.9559831814996507</c:v>
                </c:pt>
                <c:pt idx="19">
                  <c:v>-0.20815851469598423</c:v>
                </c:pt>
                <c:pt idx="20">
                  <c:v>-0.92733471770120213</c:v>
                </c:pt>
                <c:pt idx="21">
                  <c:v>-1.3805994489118825</c:v>
                </c:pt>
                <c:pt idx="22">
                  <c:v>1.3668308887700236</c:v>
                </c:pt>
                <c:pt idx="23">
                  <c:v>1.519392213796408</c:v>
                </c:pt>
                <c:pt idx="24">
                  <c:v>-0.31919496784384505</c:v>
                </c:pt>
                <c:pt idx="25">
                  <c:v>-6.1006356830060744</c:v>
                </c:pt>
                <c:pt idx="26">
                  <c:v>-3.5807993885696479</c:v>
                </c:pt>
                <c:pt idx="27">
                  <c:v>-4.4139460992907811</c:v>
                </c:pt>
                <c:pt idx="28">
                  <c:v>-3.0352735640020456</c:v>
                </c:pt>
                <c:pt idx="29">
                  <c:v>-5.5612982206405697</c:v>
                </c:pt>
                <c:pt idx="30">
                  <c:v>-0.84125426621160448</c:v>
                </c:pt>
                <c:pt idx="31">
                  <c:v>-3.8942857142857141</c:v>
                </c:pt>
                <c:pt idx="32">
                  <c:v>-5.2519931711481007</c:v>
                </c:pt>
                <c:pt idx="33">
                  <c:v>0.89678714859437725</c:v>
                </c:pt>
                <c:pt idx="34">
                  <c:v>1.1942634157456988</c:v>
                </c:pt>
                <c:pt idx="35">
                  <c:v>-0.3936330761126452</c:v>
                </c:pt>
                <c:pt idx="36">
                  <c:v>7.894036475374854</c:v>
                </c:pt>
                <c:pt idx="37">
                  <c:v>8.8996335227272727</c:v>
                </c:pt>
                <c:pt idx="38">
                  <c:v>13.138821593713654</c:v>
                </c:pt>
                <c:pt idx="39">
                  <c:v>8.7015226699180541</c:v>
                </c:pt>
                <c:pt idx="40">
                  <c:v>9.9628806118113573</c:v>
                </c:pt>
                <c:pt idx="41">
                  <c:v>9.7427081566898419</c:v>
                </c:pt>
                <c:pt idx="42">
                  <c:v>10.644348686069513</c:v>
                </c:pt>
                <c:pt idx="43">
                  <c:v>12.426242555953824</c:v>
                </c:pt>
                <c:pt idx="44">
                  <c:v>15.28476539382838</c:v>
                </c:pt>
                <c:pt idx="45">
                  <c:v>17.654548269068389</c:v>
                </c:pt>
                <c:pt idx="46">
                  <c:v>16.060956477732791</c:v>
                </c:pt>
                <c:pt idx="47">
                  <c:v>18.663121263996857</c:v>
                </c:pt>
                <c:pt idx="48">
                  <c:v>14.52046124063631</c:v>
                </c:pt>
                <c:pt idx="49">
                  <c:v>20.556202602490554</c:v>
                </c:pt>
                <c:pt idx="50">
                  <c:v>15.411855554934924</c:v>
                </c:pt>
                <c:pt idx="51">
                  <c:v>17.695889991083369</c:v>
                </c:pt>
                <c:pt idx="52">
                  <c:v>21.216309751965113</c:v>
                </c:pt>
                <c:pt idx="53">
                  <c:v>24.907233052724859</c:v>
                </c:pt>
                <c:pt idx="54">
                  <c:v>23.342826747720366</c:v>
                </c:pt>
                <c:pt idx="55">
                  <c:v>21.906535352699382</c:v>
                </c:pt>
                <c:pt idx="56">
                  <c:v>14.873477482440432</c:v>
                </c:pt>
                <c:pt idx="57">
                  <c:v>15.683621186743185</c:v>
                </c:pt>
                <c:pt idx="58">
                  <c:v>13.376503975870579</c:v>
                </c:pt>
                <c:pt idx="59">
                  <c:v>13.989346193894885</c:v>
                </c:pt>
                <c:pt idx="60">
                  <c:v>10.985664278291308</c:v>
                </c:pt>
                <c:pt idx="61">
                  <c:v>11.636112249637948</c:v>
                </c:pt>
                <c:pt idx="62">
                  <c:v>15.411514621958878</c:v>
                </c:pt>
                <c:pt idx="63">
                  <c:v>10.640158725829764</c:v>
                </c:pt>
                <c:pt idx="64">
                  <c:v>12.885808140010361</c:v>
                </c:pt>
                <c:pt idx="65">
                  <c:v>6.9865086500476785</c:v>
                </c:pt>
                <c:pt idx="66">
                  <c:v>6.420982337549062</c:v>
                </c:pt>
                <c:pt idx="67">
                  <c:v>-0.36924839096760143</c:v>
                </c:pt>
                <c:pt idx="68">
                  <c:v>7.7392910743034911</c:v>
                </c:pt>
                <c:pt idx="69">
                  <c:v>8.6353907661974922</c:v>
                </c:pt>
                <c:pt idx="70">
                  <c:v>5.7647689069888211</c:v>
                </c:pt>
                <c:pt idx="71">
                  <c:v>5.7519329156521026</c:v>
                </c:pt>
                <c:pt idx="72">
                  <c:v>10.559008898015056</c:v>
                </c:pt>
                <c:pt idx="73">
                  <c:v>0.30275797784844838</c:v>
                </c:pt>
                <c:pt idx="74">
                  <c:v>-12.008046514185178</c:v>
                </c:pt>
                <c:pt idx="75">
                  <c:v>-30.762951991204496</c:v>
                </c:pt>
                <c:pt idx="76">
                  <c:v>-12.503615398474565</c:v>
                </c:pt>
                <c:pt idx="77">
                  <c:v>-2.8675527066364785</c:v>
                </c:pt>
                <c:pt idx="78">
                  <c:v>3.5683422994385161</c:v>
                </c:pt>
                <c:pt idx="79">
                  <c:v>11.447460794906988</c:v>
                </c:pt>
                <c:pt idx="80">
                  <c:v>14.577008720930234</c:v>
                </c:pt>
                <c:pt idx="81">
                  <c:v>11.564980431946658</c:v>
                </c:pt>
                <c:pt idx="82">
                  <c:v>13.64921415959941</c:v>
                </c:pt>
                <c:pt idx="83">
                  <c:v>15.402222799572758</c:v>
                </c:pt>
                <c:pt idx="84">
                  <c:v>19.313210538452672</c:v>
                </c:pt>
                <c:pt idx="85">
                  <c:v>18.540260338670659</c:v>
                </c:pt>
                <c:pt idx="86">
                  <c:v>20.612238934250108</c:v>
                </c:pt>
                <c:pt idx="87">
                  <c:v>25.32513150708558</c:v>
                </c:pt>
                <c:pt idx="88">
                  <c:v>22.98138640018378</c:v>
                </c:pt>
                <c:pt idx="89">
                  <c:v>23.137153832922422</c:v>
                </c:pt>
                <c:pt idx="90">
                  <c:v>27.845777359459234</c:v>
                </c:pt>
                <c:pt idx="91">
                  <c:v>22.0116843961545</c:v>
                </c:pt>
                <c:pt idx="92">
                  <c:v>23.168762959806845</c:v>
                </c:pt>
                <c:pt idx="93">
                  <c:v>26.519162486614441</c:v>
                </c:pt>
                <c:pt idx="94">
                  <c:v>27.707604210526313</c:v>
                </c:pt>
                <c:pt idx="95">
                  <c:v>25.278708053691275</c:v>
                </c:pt>
                <c:pt idx="96">
                  <c:v>18.821585028114249</c:v>
                </c:pt>
                <c:pt idx="97">
                  <c:v>23.39786477856449</c:v>
                </c:pt>
                <c:pt idx="98">
                  <c:v>24.165880272935716</c:v>
                </c:pt>
                <c:pt idx="99">
                  <c:v>22.787779855877659</c:v>
                </c:pt>
                <c:pt idx="100">
                  <c:v>18.705680726693927</c:v>
                </c:pt>
                <c:pt idx="101">
                  <c:v>17.872178492087439</c:v>
                </c:pt>
                <c:pt idx="102">
                  <c:v>15.087472365512163</c:v>
                </c:pt>
                <c:pt idx="103">
                  <c:v>13.892179410322088</c:v>
                </c:pt>
                <c:pt idx="104">
                  <c:v>8.4524309617739082</c:v>
                </c:pt>
                <c:pt idx="105">
                  <c:v>10.10407136446463</c:v>
                </c:pt>
                <c:pt idx="106">
                  <c:v>5.1141234339755961</c:v>
                </c:pt>
                <c:pt idx="107">
                  <c:v>5.8504744039366017</c:v>
                </c:pt>
                <c:pt idx="108">
                  <c:v>6.9984544887611522</c:v>
                </c:pt>
                <c:pt idx="109">
                  <c:v>-0.77880916858809135</c:v>
                </c:pt>
                <c:pt idx="110">
                  <c:v>1.6318794585944056</c:v>
                </c:pt>
                <c:pt idx="111">
                  <c:v>1.0141116778814849</c:v>
                </c:pt>
                <c:pt idx="112">
                  <c:v>3.7802097447292846</c:v>
                </c:pt>
                <c:pt idx="113">
                  <c:v>-2.1456528791565281</c:v>
                </c:pt>
                <c:pt idx="114">
                  <c:v>4.8993817116823948</c:v>
                </c:pt>
                <c:pt idx="115">
                  <c:v>-0.26055215056679493</c:v>
                </c:pt>
                <c:pt idx="116">
                  <c:v>4.1891334362056361</c:v>
                </c:pt>
                <c:pt idx="117">
                  <c:v>2.9379098972036131</c:v>
                </c:pt>
                <c:pt idx="118">
                  <c:v>-1.2051755004611309E-2</c:v>
                </c:pt>
                <c:pt idx="119">
                  <c:v>-1.3000758458162904</c:v>
                </c:pt>
                <c:pt idx="120">
                  <c:v>-7.6132135049793535</c:v>
                </c:pt>
                <c:pt idx="121">
                  <c:v>1.7405489285907061</c:v>
                </c:pt>
                <c:pt idx="122">
                  <c:v>-1.0072459069541253</c:v>
                </c:pt>
                <c:pt idx="123">
                  <c:v>-3.2474165363249012</c:v>
                </c:pt>
                <c:pt idx="124">
                  <c:v>-3.4907057400188197</c:v>
                </c:pt>
                <c:pt idx="125">
                  <c:v>-4.4906066956848836</c:v>
                </c:pt>
                <c:pt idx="126">
                  <c:v>-3.4550388221703532E-2</c:v>
                </c:pt>
                <c:pt idx="127">
                  <c:v>-7.5646677950619283</c:v>
                </c:pt>
              </c:numCache>
            </c:numRef>
          </c:val>
          <c:smooth val="0"/>
          <c:extLst xmlns:c15="http://schemas.microsoft.com/office/drawing/2012/chart">
            <c:ext xmlns:c16="http://schemas.microsoft.com/office/drawing/2014/chart" uri="{C3380CC4-5D6E-409C-BE32-E72D297353CC}">
              <c16:uniqueId val="{00000003-3BEA-4450-A0E9-DAE3A71AC508}"/>
            </c:ext>
          </c:extLst>
        </c:ser>
        <c:dLbls>
          <c:showLegendKey val="0"/>
          <c:showVal val="0"/>
          <c:showCatName val="0"/>
          <c:showSerName val="0"/>
          <c:showPercent val="0"/>
          <c:showBubbleSize val="0"/>
        </c:dLbls>
        <c:smooth val="0"/>
        <c:axId val="1675998943"/>
        <c:axId val="1676007583"/>
        <c:extLst/>
      </c:lineChart>
      <c:catAx>
        <c:axId val="1675998943"/>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676007583"/>
        <c:crosses val="autoZero"/>
        <c:auto val="1"/>
        <c:lblAlgn val="ctr"/>
        <c:lblOffset val="100"/>
        <c:tickLblSkip val="1"/>
        <c:tickMarkSkip val="12"/>
        <c:noMultiLvlLbl val="0"/>
      </c:catAx>
      <c:valAx>
        <c:axId val="1676007583"/>
        <c:scaling>
          <c:orientation val="minMax"/>
        </c:scaling>
        <c:delete val="0"/>
        <c:axPos val="l"/>
        <c:title>
          <c:tx>
            <c:rich>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r>
                  <a:rPr lang="en-US"/>
                  <a:t>Diffusion index*</a:t>
                </a:r>
                <a:r>
                  <a:rPr lang="en-US" baseline="0"/>
                  <a:t> </a:t>
                </a:r>
                <a:endParaRPr lang="en-US"/>
              </a:p>
            </c:rich>
          </c:tx>
          <c:layout>
            <c:manualLayout>
              <c:xMode val="edge"/>
              <c:yMode val="edge"/>
              <c:x val="6.6892453210762896E-3"/>
              <c:y val="8.7245724569099445E-2"/>
            </c:manualLayout>
          </c:layout>
          <c:overlay val="0"/>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675998943"/>
        <c:crosses val="autoZero"/>
        <c:crossBetween val="between"/>
      </c:valAx>
      <c:spPr>
        <a:noFill/>
        <a:ln>
          <a:noFill/>
        </a:ln>
        <a:effectLst/>
      </c:spPr>
    </c:plotArea>
    <c:legend>
      <c:legendPos val="r"/>
      <c:layout>
        <c:manualLayout>
          <c:xMode val="edge"/>
          <c:yMode val="edge"/>
          <c:x val="8.6960334777429926E-2"/>
          <c:y val="0.55143573824883696"/>
          <c:w val="0.25594229938125207"/>
          <c:h val="0.1974218502822970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428210218464981E-2"/>
          <c:y val="0.15327759720093248"/>
          <c:w val="0.93818111082875166"/>
          <c:h val="0.65622463637912465"/>
        </c:manualLayout>
      </c:layout>
      <c:lineChart>
        <c:grouping val="standard"/>
        <c:varyColors val="0"/>
        <c:ser>
          <c:idx val="6"/>
          <c:order val="0"/>
          <c:tx>
            <c:strRef>
              <c:f>Data4!$K$3</c:f>
              <c:strCache>
                <c:ptCount val="1"/>
                <c:pt idx="0">
                  <c:v>Housing</c:v>
                </c:pt>
              </c:strCache>
            </c:strRef>
          </c:tx>
          <c:spPr>
            <a:ln w="28575" cap="rnd">
              <a:solidFill>
                <a:schemeClr val="accent1"/>
              </a:solidFill>
              <a:round/>
            </a:ln>
            <a:effectLst/>
          </c:spPr>
          <c:marker>
            <c:symbol val="none"/>
          </c:marker>
          <c:dLbls>
            <c:dLbl>
              <c:idx val="78"/>
              <c:layout>
                <c:manualLayout>
                  <c:x val="-8.03443292244905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9B-494E-A19F-FE291C62BEF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rgbClr val="1E4C7E"/>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Data4!$C$6:$C$89</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Data4!$K$6:$K$89</c:f>
              <c:numCache>
                <c:formatCode>0.00</c:formatCode>
                <c:ptCount val="84"/>
                <c:pt idx="0">
                  <c:v>3.6001894836570347</c:v>
                </c:pt>
                <c:pt idx="1">
                  <c:v>3.5427491733585281</c:v>
                </c:pt>
                <c:pt idx="2">
                  <c:v>3.4401508011310034</c:v>
                </c:pt>
                <c:pt idx="3">
                  <c:v>3.7593984962406068</c:v>
                </c:pt>
                <c:pt idx="4">
                  <c:v>4.2253521126760507</c:v>
                </c:pt>
                <c:pt idx="5">
                  <c:v>4.2154566744730726</c:v>
                </c:pt>
                <c:pt idx="6">
                  <c:v>3.539823008849563</c:v>
                </c:pt>
                <c:pt idx="7">
                  <c:v>2.9657089898053712</c:v>
                </c:pt>
                <c:pt idx="8">
                  <c:v>2.8136531365313688</c:v>
                </c:pt>
                <c:pt idx="9">
                  <c:v>3.264367816091962</c:v>
                </c:pt>
                <c:pt idx="10">
                  <c:v>3.8514442916093516</c:v>
                </c:pt>
                <c:pt idx="11">
                  <c:v>4.029304029304015</c:v>
                </c:pt>
                <c:pt idx="12">
                  <c:v>3.795153177869226</c:v>
                </c:pt>
                <c:pt idx="13">
                  <c:v>3.5127737226277489</c:v>
                </c:pt>
                <c:pt idx="14">
                  <c:v>3.3712984054669715</c:v>
                </c:pt>
                <c:pt idx="15">
                  <c:v>2.7626811594202882</c:v>
                </c:pt>
                <c:pt idx="16">
                  <c:v>2.1621621621621623</c:v>
                </c:pt>
                <c:pt idx="17">
                  <c:v>2.3370786516853981</c:v>
                </c:pt>
                <c:pt idx="18">
                  <c:v>2.9689608636977116</c:v>
                </c:pt>
                <c:pt idx="19">
                  <c:v>3.3753375337533864</c:v>
                </c:pt>
                <c:pt idx="20">
                  <c:v>3.1852848811126044</c:v>
                </c:pt>
                <c:pt idx="21">
                  <c:v>2.4042742653606508</c:v>
                </c:pt>
                <c:pt idx="22">
                  <c:v>1.5452538631346657</c:v>
                </c:pt>
                <c:pt idx="23">
                  <c:v>1.3644366197183233</c:v>
                </c:pt>
                <c:pt idx="24">
                  <c:v>1.8061674008810646</c:v>
                </c:pt>
                <c:pt idx="25">
                  <c:v>2.2917584839136085</c:v>
                </c:pt>
                <c:pt idx="26">
                  <c:v>2.6884089907448283</c:v>
                </c:pt>
                <c:pt idx="27">
                  <c:v>2.9969149405024265</c:v>
                </c:pt>
                <c:pt idx="28">
                  <c:v>3.0864197530864113</c:v>
                </c:pt>
                <c:pt idx="29">
                  <c:v>2.7667984189723382</c:v>
                </c:pt>
                <c:pt idx="30">
                  <c:v>2.2280471821756187</c:v>
                </c:pt>
                <c:pt idx="31">
                  <c:v>1.9590770570309113</c:v>
                </c:pt>
                <c:pt idx="32">
                  <c:v>1.8695652173913002</c:v>
                </c:pt>
                <c:pt idx="33">
                  <c:v>2.0000000000000018</c:v>
                </c:pt>
                <c:pt idx="34">
                  <c:v>2.3478260869565171</c:v>
                </c:pt>
                <c:pt idx="35">
                  <c:v>2.5618758141554343</c:v>
                </c:pt>
                <c:pt idx="36">
                  <c:v>2.5097360450021755</c:v>
                </c:pt>
                <c:pt idx="37">
                  <c:v>2.2404136148212128</c:v>
                </c:pt>
                <c:pt idx="38">
                  <c:v>2.1459227467811148</c:v>
                </c:pt>
                <c:pt idx="39">
                  <c:v>2.3106546854942289</c:v>
                </c:pt>
                <c:pt idx="40">
                  <c:v>2.6946107784431073</c:v>
                </c:pt>
                <c:pt idx="41">
                  <c:v>3.0341880341880234</c:v>
                </c:pt>
                <c:pt idx="42">
                  <c:v>3.3760683760683863</c:v>
                </c:pt>
                <c:pt idx="43">
                  <c:v>3.8428693424423566</c:v>
                </c:pt>
                <c:pt idx="44">
                  <c:v>4.3533930857874381</c:v>
                </c:pt>
                <c:pt idx="45">
                  <c:v>4.7740835464620712</c:v>
                </c:pt>
                <c:pt idx="46">
                  <c:v>5.0127442650807152</c:v>
                </c:pt>
                <c:pt idx="47">
                  <c:v>5.2074513124470867</c:v>
                </c:pt>
                <c:pt idx="48">
                  <c:v>5.6986070071760153</c:v>
                </c:pt>
                <c:pt idx="49">
                  <c:v>6.2789717656974275</c:v>
                </c:pt>
                <c:pt idx="50">
                  <c:v>6.6386554621848726</c:v>
                </c:pt>
                <c:pt idx="51">
                  <c:v>6.9008782936009982</c:v>
                </c:pt>
                <c:pt idx="52">
                  <c:v>7.6218242399000324</c:v>
                </c:pt>
                <c:pt idx="53">
                  <c:v>8.5856491082538344</c:v>
                </c:pt>
                <c:pt idx="54">
                  <c:v>9.2600248036378794</c:v>
                </c:pt>
                <c:pt idx="55">
                  <c:v>9.3338815789473664</c:v>
                </c:pt>
                <c:pt idx="56">
                  <c:v>9.2024539877300526</c:v>
                </c:pt>
                <c:pt idx="57">
                  <c:v>8.8689991863303508</c:v>
                </c:pt>
                <c:pt idx="58">
                  <c:v>8.6165048543689338</c:v>
                </c:pt>
                <c:pt idx="59">
                  <c:v>8.5311871227364158</c:v>
                </c:pt>
                <c:pt idx="60">
                  <c:v>8.5063897763578247</c:v>
                </c:pt>
                <c:pt idx="61">
                  <c:v>8.2474226804123862</c:v>
                </c:pt>
                <c:pt idx="62">
                  <c:v>7.9196217494089671</c:v>
                </c:pt>
                <c:pt idx="63">
                  <c:v>7.4726134585289428</c:v>
                </c:pt>
                <c:pt idx="64">
                  <c:v>6.5402476780185959</c:v>
                </c:pt>
                <c:pt idx="65">
                  <c:v>5.3857906799083199</c:v>
                </c:pt>
                <c:pt idx="66">
                  <c:v>4.6916382898221531</c:v>
                </c:pt>
                <c:pt idx="67">
                  <c:v>4.5881910492666655</c:v>
                </c:pt>
                <c:pt idx="68">
                  <c:v>4.9812734082397059</c:v>
                </c:pt>
                <c:pt idx="69">
                  <c:v>5.5680119581464682</c:v>
                </c:pt>
                <c:pt idx="70">
                  <c:v>5.9590316573556734</c:v>
                </c:pt>
                <c:pt idx="71">
                  <c:v>5.784204671857629</c:v>
                </c:pt>
                <c:pt idx="72">
                  <c:v>5.2631578947368363</c:v>
                </c:pt>
                <c:pt idx="73">
                  <c:v>5.0183150183150227</c:v>
                </c:pt>
                <c:pt idx="74">
                  <c:v>5.1843738590726662</c:v>
                </c:pt>
                <c:pt idx="75">
                  <c:v>5.3876956680014576</c:v>
                </c:pt>
                <c:pt idx="76">
                  <c:v>5.3759535052669838</c:v>
                </c:pt>
                <c:pt idx="77">
                  <c:v>5.3280173976078427</c:v>
                </c:pt>
                <c:pt idx="78">
                  <c:v>4.9873509215757172</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7-DE90-4FFE-9B41-ADA401DDE031}"/>
            </c:ext>
          </c:extLst>
        </c:ser>
        <c:ser>
          <c:idx val="1"/>
          <c:order val="1"/>
          <c:tx>
            <c:strRef>
              <c:f>Data4!$F$3</c:f>
              <c:strCache>
                <c:ptCount val="1"/>
                <c:pt idx="0">
                  <c:v>Core</c:v>
                </c:pt>
              </c:strCache>
            </c:strRef>
          </c:tx>
          <c:spPr>
            <a:ln w="28575" cap="rnd">
              <a:solidFill>
                <a:schemeClr val="accent6"/>
              </a:solidFill>
              <a:round/>
            </a:ln>
            <a:effectLst/>
          </c:spPr>
          <c:marker>
            <c:symbol val="none"/>
          </c:marker>
          <c:dLbls>
            <c:dLbl>
              <c:idx val="78"/>
              <c:layout>
                <c:manualLayout>
                  <c:x val="-6.6953607687075499E-3"/>
                  <c:y val="-1.42131987270046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9B-494E-A19F-FE291C62BEF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accent6"/>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Data4!$C$6:$C$89</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Data4!$F$6:$F$89</c:f>
              <c:numCache>
                <c:formatCode>0.00</c:formatCode>
                <c:ptCount val="84"/>
                <c:pt idx="0">
                  <c:v>2.2486772486772555</c:v>
                </c:pt>
                <c:pt idx="1">
                  <c:v>2.4250440917107596</c:v>
                </c:pt>
                <c:pt idx="2">
                  <c:v>2.5979744605900468</c:v>
                </c:pt>
                <c:pt idx="3">
                  <c:v>2.7680140597539538</c:v>
                </c:pt>
                <c:pt idx="4">
                  <c:v>2.7607361963190247</c:v>
                </c:pt>
                <c:pt idx="5">
                  <c:v>2.6212319790301475</c:v>
                </c:pt>
                <c:pt idx="6">
                  <c:v>2.2667829119441985</c:v>
                </c:pt>
                <c:pt idx="7">
                  <c:v>2.0869565217391362</c:v>
                </c:pt>
                <c:pt idx="8">
                  <c:v>1.9947961838681749</c:v>
                </c:pt>
                <c:pt idx="9">
                  <c:v>2.1626297577854725</c:v>
                </c:pt>
                <c:pt idx="10">
                  <c:v>2.3737591713422601</c:v>
                </c:pt>
                <c:pt idx="11">
                  <c:v>2.5906735751295429</c:v>
                </c:pt>
                <c:pt idx="12">
                  <c:v>2.6304441569642067</c:v>
                </c:pt>
                <c:pt idx="13">
                  <c:v>2.6259147653895809</c:v>
                </c:pt>
                <c:pt idx="14">
                  <c:v>2.3175965665236165</c:v>
                </c:pt>
                <c:pt idx="15">
                  <c:v>1.7956391620350454</c:v>
                </c:pt>
                <c:pt idx="16">
                  <c:v>1.4072494669509661</c:v>
                </c:pt>
                <c:pt idx="17">
                  <c:v>1.6177096636866617</c:v>
                </c:pt>
                <c:pt idx="18">
                  <c:v>2.1739130434782483</c:v>
                </c:pt>
                <c:pt idx="19">
                  <c:v>2.640545144804074</c:v>
                </c:pt>
                <c:pt idx="20">
                  <c:v>2.6360544217687076</c:v>
                </c:pt>
                <c:pt idx="21">
                  <c:v>2.201524132091448</c:v>
                </c:pt>
                <c:pt idx="22">
                  <c:v>1.7706576728499179</c:v>
                </c:pt>
                <c:pt idx="23">
                  <c:v>1.5572390572390571</c:v>
                </c:pt>
                <c:pt idx="24">
                  <c:v>1.722689075630246</c:v>
                </c:pt>
                <c:pt idx="25">
                  <c:v>1.6778523489932917</c:v>
                </c:pt>
                <c:pt idx="26">
                  <c:v>1.3003355704698016</c:v>
                </c:pt>
                <c:pt idx="27">
                  <c:v>0.83998320033600304</c:v>
                </c:pt>
                <c:pt idx="28">
                  <c:v>0.8410428931875602</c:v>
                </c:pt>
                <c:pt idx="29">
                  <c:v>1.0892333472978688</c:v>
                </c:pt>
                <c:pt idx="30">
                  <c:v>1.0846891948268711</c:v>
                </c:pt>
                <c:pt idx="31">
                  <c:v>0.78838174273858641</c:v>
                </c:pt>
                <c:pt idx="32">
                  <c:v>0.66280033140015959</c:v>
                </c:pt>
                <c:pt idx="33">
                  <c:v>0.70422535211267512</c:v>
                </c:pt>
                <c:pt idx="34">
                  <c:v>0.86992543496271502</c:v>
                </c:pt>
                <c:pt idx="35">
                  <c:v>1.0360547036883494</c:v>
                </c:pt>
                <c:pt idx="36">
                  <c:v>0.90871540685668606</c:v>
                </c:pt>
                <c:pt idx="37">
                  <c:v>1.0313531353135286</c:v>
                </c:pt>
                <c:pt idx="38">
                  <c:v>1.904761904761898</c:v>
                </c:pt>
                <c:pt idx="39">
                  <c:v>3.2486463973344426</c:v>
                </c:pt>
                <c:pt idx="40">
                  <c:v>4.0867389491242578</c:v>
                </c:pt>
                <c:pt idx="41">
                  <c:v>4.1856610029009422</c:v>
                </c:pt>
                <c:pt idx="42">
                  <c:v>4.044572843582328</c:v>
                </c:pt>
                <c:pt idx="43">
                  <c:v>3.9522437216961581</c:v>
                </c:pt>
                <c:pt idx="44">
                  <c:v>3.9917695473250969</c:v>
                </c:pt>
                <c:pt idx="45">
                  <c:v>4.3603455368161237</c:v>
                </c:pt>
                <c:pt idx="46">
                  <c:v>4.9281314168377888</c:v>
                </c:pt>
                <c:pt idx="47">
                  <c:v>5.5373256767842438</c:v>
                </c:pt>
                <c:pt idx="48">
                  <c:v>6.0581252558330023</c:v>
                </c:pt>
                <c:pt idx="49">
                  <c:v>6.4516129032258007</c:v>
                </c:pt>
                <c:pt idx="50">
                  <c:v>6.623323852092633</c:v>
                </c:pt>
                <c:pt idx="51">
                  <c:v>6.4542154094392679</c:v>
                </c:pt>
                <c:pt idx="52">
                  <c:v>6.1298076923076872</c:v>
                </c:pt>
                <c:pt idx="53">
                  <c:v>5.8074781225139205</c:v>
                </c:pt>
                <c:pt idx="54">
                  <c:v>6.0690202300674345</c:v>
                </c:pt>
                <c:pt idx="55">
                  <c:v>6.6930693069306768</c:v>
                </c:pt>
                <c:pt idx="56">
                  <c:v>7.3209339137316976</c:v>
                </c:pt>
                <c:pt idx="57">
                  <c:v>7.3709105242412365</c:v>
                </c:pt>
                <c:pt idx="58">
                  <c:v>6.9275929549902138</c:v>
                </c:pt>
                <c:pt idx="59">
                  <c:v>6.3738826272833116</c:v>
                </c:pt>
                <c:pt idx="60">
                  <c:v>6.252412196063295</c:v>
                </c:pt>
                <c:pt idx="61">
                  <c:v>6.4058304564633683</c:v>
                </c:pt>
                <c:pt idx="62">
                  <c:v>6.4405487804878092</c:v>
                </c:pt>
                <c:pt idx="63">
                  <c:v>6.2902614626752618</c:v>
                </c:pt>
                <c:pt idx="64">
                  <c:v>6.2287655719139412</c:v>
                </c:pt>
                <c:pt idx="65">
                  <c:v>6.1654135338345739</c:v>
                </c:pt>
                <c:pt idx="66">
                  <c:v>5.9087509349289524</c:v>
                </c:pt>
                <c:pt idx="67">
                  <c:v>5.4194506310319301</c:v>
                </c:pt>
                <c:pt idx="68">
                  <c:v>5.0516224188790426</c:v>
                </c:pt>
                <c:pt idx="69">
                  <c:v>5.0293685756241047</c:v>
                </c:pt>
                <c:pt idx="70">
                  <c:v>5.4538799414348693</c:v>
                </c:pt>
                <c:pt idx="71">
                  <c:v>5.8092802338326699</c:v>
                </c:pt>
                <c:pt idx="72">
                  <c:v>5.4849255357791282</c:v>
                </c:pt>
                <c:pt idx="73">
                  <c:v>4.6863734679163604</c:v>
                </c:pt>
                <c:pt idx="74">
                  <c:v>4.0100250626566414</c:v>
                </c:pt>
                <c:pt idx="75">
                  <c:v>3.8146167557932209</c:v>
                </c:pt>
                <c:pt idx="76">
                  <c:v>3.7668798862828812</c:v>
                </c:pt>
                <c:pt idx="77">
                  <c:v>3.6473087818696959</c:v>
                </c:pt>
                <c:pt idx="78">
                  <c:v>3.1073446327683607</c:v>
                </c:pt>
                <c:pt idx="79">
                  <c:v>#N/A</c:v>
                </c:pt>
                <c:pt idx="80">
                  <c:v>#N/A</c:v>
                </c:pt>
                <c:pt idx="81">
                  <c:v>#N/A</c:v>
                </c:pt>
                <c:pt idx="82">
                  <c:v>#N/A</c:v>
                </c:pt>
                <c:pt idx="83">
                  <c:v>#N/A</c:v>
                </c:pt>
              </c:numCache>
            </c:numRef>
          </c:val>
          <c:smooth val="0"/>
          <c:extLst>
            <c:ext xmlns:c16="http://schemas.microsoft.com/office/drawing/2014/chart" uri="{C3380CC4-5D6E-409C-BE32-E72D297353CC}">
              <c16:uniqueId val="{00000003-DE90-4FFE-9B41-ADA401DDE031}"/>
            </c:ext>
          </c:extLst>
        </c:ser>
        <c:ser>
          <c:idx val="0"/>
          <c:order val="2"/>
          <c:tx>
            <c:strRef>
              <c:f>Data4!$E$3</c:f>
              <c:strCache>
                <c:ptCount val="1"/>
                <c:pt idx="0">
                  <c:v>Headline</c:v>
                </c:pt>
              </c:strCache>
            </c:strRef>
          </c:tx>
          <c:spPr>
            <a:ln w="28575" cap="rnd">
              <a:solidFill>
                <a:schemeClr val="tx1"/>
              </a:solidFill>
              <a:round/>
            </a:ln>
            <a:effectLst/>
          </c:spPr>
          <c:marker>
            <c:symbol val="none"/>
          </c:marker>
          <c:dLbls>
            <c:dLbl>
              <c:idx val="78"/>
              <c:layout>
                <c:manualLayout>
                  <c:x val="-8.0344329224490592E-3"/>
                  <c:y val="1.18443322725039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9B-494E-A19F-FE291C62BEF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Data4!$C$6:$C$89</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Data4!$E$6:$E$89</c:f>
              <c:numCache>
                <c:formatCode>0.00</c:formatCode>
                <c:ptCount val="84"/>
                <c:pt idx="0">
                  <c:v>2.4335286164939296</c:v>
                </c:pt>
                <c:pt idx="1">
                  <c:v>2.6126126126126081</c:v>
                </c:pt>
                <c:pt idx="2">
                  <c:v>2.7502254283138017</c:v>
                </c:pt>
                <c:pt idx="3">
                  <c:v>2.9702970297029729</c:v>
                </c:pt>
                <c:pt idx="4">
                  <c:v>3.373819163292846</c:v>
                </c:pt>
                <c:pt idx="5">
                  <c:v>3.5071942446043058</c:v>
                </c:pt>
                <c:pt idx="6">
                  <c:v>3.1390134529148073</c:v>
                </c:pt>
                <c:pt idx="7">
                  <c:v>2.5869759143621884</c:v>
                </c:pt>
                <c:pt idx="8">
                  <c:v>2.2616407982261721</c:v>
                </c:pt>
                <c:pt idx="9">
                  <c:v>2.2536456031816199</c:v>
                </c:pt>
                <c:pt idx="10">
                  <c:v>2.3399558498896189</c:v>
                </c:pt>
                <c:pt idx="11">
                  <c:v>2.1614468460520619</c:v>
                </c:pt>
                <c:pt idx="12">
                  <c:v>1.80378354597448</c:v>
                </c:pt>
                <c:pt idx="13">
                  <c:v>1.7998244073748948</c:v>
                </c:pt>
                <c:pt idx="14">
                  <c:v>2.0623080298376451</c:v>
                </c:pt>
                <c:pt idx="15">
                  <c:v>1.9230769230769162</c:v>
                </c:pt>
                <c:pt idx="16">
                  <c:v>1.4360313315926909</c:v>
                </c:pt>
                <c:pt idx="17">
                  <c:v>1.3032145960034658</c:v>
                </c:pt>
                <c:pt idx="18">
                  <c:v>1.6521739130434865</c:v>
                </c:pt>
                <c:pt idx="19">
                  <c:v>1.9565217391304346</c:v>
                </c:pt>
                <c:pt idx="20">
                  <c:v>1.777970511708582</c:v>
                </c:pt>
                <c:pt idx="21">
                  <c:v>1.5125324114088068</c:v>
                </c:pt>
                <c:pt idx="22">
                  <c:v>1.380500431406384</c:v>
                </c:pt>
                <c:pt idx="23">
                  <c:v>1.6407599309153698</c:v>
                </c:pt>
                <c:pt idx="24">
                  <c:v>1.9446845289541992</c:v>
                </c:pt>
                <c:pt idx="25">
                  <c:v>1.638637343682614</c:v>
                </c:pt>
                <c:pt idx="26">
                  <c:v>0.55889939810833678</c:v>
                </c:pt>
                <c:pt idx="27">
                  <c:v>-0.60034305317323566</c:v>
                </c:pt>
                <c:pt idx="28">
                  <c:v>-0.77220077220075956</c:v>
                </c:pt>
                <c:pt idx="29">
                  <c:v>-0.21440823327615322</c:v>
                </c:pt>
                <c:pt idx="30">
                  <c:v>0.17108639863130382</c:v>
                </c:pt>
                <c:pt idx="31">
                  <c:v>0.17057569296374808</c:v>
                </c:pt>
                <c:pt idx="32">
                  <c:v>0.12782275244993535</c:v>
                </c:pt>
                <c:pt idx="33">
                  <c:v>0.21285653469560462</c:v>
                </c:pt>
                <c:pt idx="34">
                  <c:v>0.5106382978723456</c:v>
                </c:pt>
                <c:pt idx="35">
                  <c:v>0.84961767204758676</c:v>
                </c:pt>
                <c:pt idx="36">
                  <c:v>1.1445527766002606</c:v>
                </c:pt>
                <c:pt idx="37">
                  <c:v>1.6970725498514971</c:v>
                </c:pt>
                <c:pt idx="38">
                  <c:v>3.0782385634886555</c:v>
                </c:pt>
                <c:pt idx="39">
                  <c:v>4.7454702329594367</c:v>
                </c:pt>
                <c:pt idx="40">
                  <c:v>5.6204063986165176</c:v>
                </c:pt>
                <c:pt idx="41">
                  <c:v>5.5006446067898729</c:v>
                </c:pt>
                <c:pt idx="42">
                  <c:v>5.2092228864218715</c:v>
                </c:pt>
                <c:pt idx="43">
                  <c:v>5.4065559812686237</c:v>
                </c:pt>
                <c:pt idx="44">
                  <c:v>5.9148936170212885</c:v>
                </c:pt>
                <c:pt idx="45">
                  <c:v>6.542056074766367</c:v>
                </c:pt>
                <c:pt idx="46">
                  <c:v>7.0279424216765474</c:v>
                </c:pt>
                <c:pt idx="47">
                  <c:v>7.2451558550968853</c:v>
                </c:pt>
                <c:pt idx="48">
                  <c:v>7.5859178541491934</c:v>
                </c:pt>
                <c:pt idx="49">
                  <c:v>8.1351689612015008</c:v>
                </c:pt>
                <c:pt idx="50">
                  <c:v>8.5856491082538344</c:v>
                </c:pt>
                <c:pt idx="51">
                  <c:v>8.8138385502471106</c:v>
                </c:pt>
                <c:pt idx="52">
                  <c:v>9.2099877200163771</c:v>
                </c:pt>
                <c:pt idx="53">
                  <c:v>9.6537678207739184</c:v>
                </c:pt>
                <c:pt idx="54">
                  <c:v>9.740259740259738</c:v>
                </c:pt>
                <c:pt idx="55">
                  <c:v>9.4507269789983805</c:v>
                </c:pt>
                <c:pt idx="56">
                  <c:v>9.0397750100441812</c:v>
                </c:pt>
                <c:pt idx="57">
                  <c:v>8.3732057416267871</c:v>
                </c:pt>
                <c:pt idx="58">
                  <c:v>7.5553797468354222</c:v>
                </c:pt>
                <c:pt idx="59">
                  <c:v>6.8735271013354415</c:v>
                </c:pt>
                <c:pt idx="60">
                  <c:v>6.4666926373198486</c:v>
                </c:pt>
                <c:pt idx="61">
                  <c:v>5.9799382716049454</c:v>
                </c:pt>
                <c:pt idx="62">
                  <c:v>5.3093964858670573</c:v>
                </c:pt>
                <c:pt idx="63">
                  <c:v>4.6177138531415585</c:v>
                </c:pt>
                <c:pt idx="64">
                  <c:v>3.7481259370314879</c:v>
                </c:pt>
                <c:pt idx="65">
                  <c:v>3.1203566121842607</c:v>
                </c:pt>
                <c:pt idx="66">
                  <c:v>3.1434911242603558</c:v>
                </c:pt>
                <c:pt idx="67">
                  <c:v>3.5424354243542622</c:v>
                </c:pt>
                <c:pt idx="68">
                  <c:v>3.8319823139277842</c:v>
                </c:pt>
                <c:pt idx="69">
                  <c:v>4.1206769683590938</c:v>
                </c:pt>
                <c:pt idx="70">
                  <c:v>4.6340566384700299</c:v>
                </c:pt>
                <c:pt idx="71">
                  <c:v>4.9981624402792857</c:v>
                </c:pt>
                <c:pt idx="72">
                  <c:v>4.8298572996706923</c:v>
                </c:pt>
                <c:pt idx="73">
                  <c:v>4.3684018929741608</c:v>
                </c:pt>
                <c:pt idx="74">
                  <c:v>4.0623866521581453</c:v>
                </c:pt>
                <c:pt idx="75">
                  <c:v>3.9797395079594899</c:v>
                </c:pt>
                <c:pt idx="76">
                  <c:v>3.9378612716763017</c:v>
                </c:pt>
                <c:pt idx="77">
                  <c:v>3.7103746397694426</c:v>
                </c:pt>
                <c:pt idx="78">
                  <c:v>3.0118321979204055</c:v>
                </c:pt>
                <c:pt idx="79">
                  <c:v>#N/A</c:v>
                </c:pt>
                <c:pt idx="80">
                  <c:v>#N/A</c:v>
                </c:pt>
                <c:pt idx="81">
                  <c:v>#N/A</c:v>
                </c:pt>
                <c:pt idx="82">
                  <c:v>#N/A</c:v>
                </c:pt>
                <c:pt idx="83">
                  <c:v>#N/A</c:v>
                </c:pt>
              </c:numCache>
            </c:numRef>
          </c:val>
          <c:smooth val="0"/>
          <c:extLst>
            <c:ext xmlns:c16="http://schemas.microsoft.com/office/drawing/2014/chart" uri="{C3380CC4-5D6E-409C-BE32-E72D297353CC}">
              <c16:uniqueId val="{00000001-DE90-4FFE-9B41-ADA401DDE031}"/>
            </c:ext>
          </c:extLst>
        </c:ser>
        <c:ser>
          <c:idx val="5"/>
          <c:order val="6"/>
          <c:tx>
            <c:strRef>
              <c:f>Data4!$J$3</c:f>
              <c:strCache>
                <c:ptCount val="1"/>
                <c:pt idx="0">
                  <c:v>Food</c:v>
                </c:pt>
              </c:strCache>
            </c:strRef>
          </c:tx>
          <c:spPr>
            <a:ln w="28575" cap="rnd">
              <a:solidFill>
                <a:srgbClr val="FFC000"/>
              </a:solidFill>
              <a:round/>
            </a:ln>
            <a:effectLst/>
          </c:spPr>
          <c:marker>
            <c:symbol val="none"/>
          </c:marker>
          <c:dLbls>
            <c:dLbl>
              <c:idx val="78"/>
              <c:layout>
                <c:manualLayout>
                  <c:x val="-6.69536076870754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9B-494E-A19F-FE291C62BEF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rgbClr val="FFC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Data4!$C$6:$C$89</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Data4!$J$6:$J$89</c:f>
              <c:numCache>
                <c:formatCode>0.00</c:formatCode>
                <c:ptCount val="84"/>
                <c:pt idx="0">
                  <c:v>1.2303775986423515</c:v>
                </c:pt>
                <c:pt idx="1">
                  <c:v>0.76174354633939956</c:v>
                </c:pt>
                <c:pt idx="2">
                  <c:v>0.42247570764681885</c:v>
                </c:pt>
                <c:pt idx="3">
                  <c:v>0.38022813688212143</c:v>
                </c:pt>
                <c:pt idx="4">
                  <c:v>0.55014811680067499</c:v>
                </c:pt>
                <c:pt idx="5">
                  <c:v>0.55014811680067499</c:v>
                </c:pt>
                <c:pt idx="6">
                  <c:v>0.33712600084281341</c:v>
                </c:pt>
                <c:pt idx="7">
                  <c:v>0.16771488469602414</c:v>
                </c:pt>
                <c:pt idx="8">
                  <c:v>0.16743407283381639</c:v>
                </c:pt>
                <c:pt idx="9">
                  <c:v>0.46160302140159093</c:v>
                </c:pt>
                <c:pt idx="10">
                  <c:v>0.62998740025199673</c:v>
                </c:pt>
                <c:pt idx="11">
                  <c:v>0.67057837384743024</c:v>
                </c:pt>
                <c:pt idx="12">
                  <c:v>0.92204526404024989</c:v>
                </c:pt>
                <c:pt idx="13">
                  <c:v>1.4699706005879776</c:v>
                </c:pt>
                <c:pt idx="14">
                  <c:v>1.9772822885990804</c:v>
                </c:pt>
                <c:pt idx="15">
                  <c:v>2.314814814814814</c:v>
                </c:pt>
                <c:pt idx="16">
                  <c:v>2.5673400673400737</c:v>
                </c:pt>
                <c:pt idx="17">
                  <c:v>2.609427609427617</c:v>
                </c:pt>
                <c:pt idx="18">
                  <c:v>2.351952960940773</c:v>
                </c:pt>
                <c:pt idx="19">
                  <c:v>2.051067392214323</c:v>
                </c:pt>
                <c:pt idx="20">
                  <c:v>1.9640618470539106</c:v>
                </c:pt>
                <c:pt idx="21">
                  <c:v>2.172096908939003</c:v>
                </c:pt>
                <c:pt idx="22">
                  <c:v>2.4207011686143698</c:v>
                </c:pt>
                <c:pt idx="23">
                  <c:v>2.3313905079100916</c:v>
                </c:pt>
                <c:pt idx="24">
                  <c:v>2.1179401993355551</c:v>
                </c:pt>
                <c:pt idx="25">
                  <c:v>1.9039735099337651</c:v>
                </c:pt>
                <c:pt idx="26">
                  <c:v>1.9389438943894444</c:v>
                </c:pt>
                <c:pt idx="27">
                  <c:v>2.0567667626491204</c:v>
                </c:pt>
                <c:pt idx="28">
                  <c:v>2.3389413212966836</c:v>
                </c:pt>
                <c:pt idx="29">
                  <c:v>2.6251025430680697</c:v>
                </c:pt>
                <c:pt idx="30">
                  <c:v>2.5851456709068632</c:v>
                </c:pt>
                <c:pt idx="31">
                  <c:v>2.1739130434782483</c:v>
                </c:pt>
                <c:pt idx="32">
                  <c:v>1.885245901639343</c:v>
                </c:pt>
                <c:pt idx="33">
                  <c:v>2.2076860179885527</c:v>
                </c:pt>
                <c:pt idx="34">
                  <c:v>2.7709861450692763</c:v>
                </c:pt>
                <c:pt idx="35">
                  <c:v>3.3767290480064993</c:v>
                </c:pt>
                <c:pt idx="36">
                  <c:v>3.7006913379422413</c:v>
                </c:pt>
                <c:pt idx="37">
                  <c:v>3.6961819658814177</c:v>
                </c:pt>
                <c:pt idx="38">
                  <c:v>3.4399028733306247</c:v>
                </c:pt>
                <c:pt idx="39">
                  <c:v>3.1841999193873427</c:v>
                </c:pt>
                <c:pt idx="40">
                  <c:v>3.0473135525260542</c:v>
                </c:pt>
                <c:pt idx="41">
                  <c:v>2.9576338928857027</c:v>
                </c:pt>
                <c:pt idx="42">
                  <c:v>3.2000000000000028</c:v>
                </c:pt>
                <c:pt idx="43">
                  <c:v>4.0144520272982875</c:v>
                </c:pt>
                <c:pt idx="44">
                  <c:v>5.0683829444891471</c:v>
                </c:pt>
                <c:pt idx="45">
                  <c:v>5.2799999999999958</c:v>
                </c:pt>
                <c:pt idx="46">
                  <c:v>4.9167327517843029</c:v>
                </c:pt>
                <c:pt idx="47">
                  <c:v>4.9586776859504189</c:v>
                </c:pt>
                <c:pt idx="48">
                  <c:v>6.0000000000000053</c:v>
                </c:pt>
                <c:pt idx="49">
                  <c:v>7.5205640423031683</c:v>
                </c:pt>
                <c:pt idx="50">
                  <c:v>8.9984350547730898</c:v>
                </c:pt>
                <c:pt idx="51">
                  <c:v>10.039062499999996</c:v>
                </c:pt>
                <c:pt idx="52">
                  <c:v>10.817120622568099</c:v>
                </c:pt>
                <c:pt idx="53">
                  <c:v>11.878881987577628</c:v>
                </c:pt>
                <c:pt idx="54">
                  <c:v>13.139534883720927</c:v>
                </c:pt>
                <c:pt idx="55">
                  <c:v>14.125820146661505</c:v>
                </c:pt>
                <c:pt idx="56">
                  <c:v>14.241960183767223</c:v>
                </c:pt>
                <c:pt idx="57">
                  <c:v>13.829787234042556</c:v>
                </c:pt>
                <c:pt idx="58">
                  <c:v>13.340891912320462</c:v>
                </c:pt>
                <c:pt idx="59">
                  <c:v>12.635920509936248</c:v>
                </c:pt>
                <c:pt idx="60">
                  <c:v>11.616722160562333</c:v>
                </c:pt>
                <c:pt idx="61">
                  <c:v>10.455373406193068</c:v>
                </c:pt>
                <c:pt idx="62">
                  <c:v>9.511844938980607</c:v>
                </c:pt>
                <c:pt idx="63">
                  <c:v>9.0166844160454609</c:v>
                </c:pt>
                <c:pt idx="64">
                  <c:v>8.5674157303370801</c:v>
                </c:pt>
                <c:pt idx="65">
                  <c:v>7.7376821651630845</c:v>
                </c:pt>
                <c:pt idx="66">
                  <c:v>6.5090784515244859</c:v>
                </c:pt>
                <c:pt idx="67">
                  <c:v>5.1741630030436303</c:v>
                </c:pt>
                <c:pt idx="68">
                  <c:v>4.524128686327078</c:v>
                </c:pt>
                <c:pt idx="69">
                  <c:v>4.6728971962616717</c:v>
                </c:pt>
                <c:pt idx="70">
                  <c:v>5.0683561187062409</c:v>
                </c:pt>
                <c:pt idx="71">
                  <c:v>5.0932090545938724</c:v>
                </c:pt>
                <c:pt idx="72">
                  <c:v>4.7398077560490526</c:v>
                </c:pt>
                <c:pt idx="73">
                  <c:v>4.3205804749340437</c:v>
                </c:pt>
                <c:pt idx="74">
                  <c:v>3.6381514257620262</c:v>
                </c:pt>
                <c:pt idx="75">
                  <c:v>2.7352653858677911</c:v>
                </c:pt>
                <c:pt idx="76">
                  <c:v>1.9728331177231606</c:v>
                </c:pt>
                <c:pt idx="77">
                  <c:v>1.7391304347825987</c:v>
                </c:pt>
                <c:pt idx="78">
                  <c:v>2.0585397233837455</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5-DE90-4FFE-9B41-ADA401DDE031}"/>
            </c:ext>
          </c:extLst>
        </c:ser>
        <c:dLbls>
          <c:showLegendKey val="0"/>
          <c:showVal val="0"/>
          <c:showCatName val="0"/>
          <c:showSerName val="0"/>
          <c:showPercent val="0"/>
          <c:showBubbleSize val="0"/>
        </c:dLbls>
        <c:smooth val="0"/>
        <c:axId val="103197727"/>
        <c:axId val="203435519"/>
        <c:extLst>
          <c:ext xmlns:c15="http://schemas.microsoft.com/office/drawing/2012/chart" uri="{02D57815-91ED-43cb-92C2-25804820EDAC}">
            <c15:filteredLineSeries>
              <c15:ser>
                <c:idx val="2"/>
                <c:order val="3"/>
                <c:tx>
                  <c:strRef>
                    <c:extLst>
                      <c:ext uri="{02D57815-91ED-43cb-92C2-25804820EDAC}">
                        <c15:formulaRef>
                          <c15:sqref>Data4!$G$3</c15:sqref>
                        </c15:formulaRef>
                      </c:ext>
                    </c:extLst>
                    <c:strCache>
                      <c:ptCount val="1"/>
                      <c:pt idx="0">
                        <c:v>All less shelter</c:v>
                      </c:pt>
                    </c:strCache>
                  </c:strRef>
                </c:tx>
                <c:spPr>
                  <a:ln w="28575" cap="rnd">
                    <a:solidFill>
                      <a:schemeClr val="accent3"/>
                    </a:solidFill>
                    <a:round/>
                  </a:ln>
                  <a:effectLst/>
                </c:spPr>
                <c:marker>
                  <c:symbol val="none"/>
                </c:marker>
                <c:cat>
                  <c:strRef>
                    <c:extLst>
                      <c:ex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c:ext uri="{02D57815-91ED-43cb-92C2-25804820EDAC}">
                        <c15:formulaRef>
                          <c15:sqref>Data4!$G$6:$G$89</c15:sqref>
                        </c15:formulaRef>
                      </c:ext>
                    </c:extLst>
                    <c:numCache>
                      <c:formatCode>0.00</c:formatCode>
                      <c:ptCount val="84"/>
                      <c:pt idx="0">
                        <c:v>1.7249417249417087</c:v>
                      </c:pt>
                      <c:pt idx="1">
                        <c:v>2.051282051282044</c:v>
                      </c:pt>
                      <c:pt idx="2">
                        <c:v>2.198316183348914</c:v>
                      </c:pt>
                      <c:pt idx="3">
                        <c:v>2.3342670401493848</c:v>
                      </c:pt>
                      <c:pt idx="4">
                        <c:v>2.7544351073762963</c:v>
                      </c:pt>
                      <c:pt idx="5">
                        <c:v>3.1337698783910239</c:v>
                      </c:pt>
                      <c:pt idx="6">
                        <c:v>3.0898876404494402</c:v>
                      </c:pt>
                      <c:pt idx="7">
                        <c:v>2.5605214152700118</c:v>
                      </c:pt>
                      <c:pt idx="8">
                        <c:v>1.9417475728155331</c:v>
                      </c:pt>
                      <c:pt idx="9">
                        <c:v>1.8885306310455929</c:v>
                      </c:pt>
                      <c:pt idx="10">
                        <c:v>1.9797421731123421</c:v>
                      </c:pt>
                      <c:pt idx="11">
                        <c:v>1.7931034482758568</c:v>
                      </c:pt>
                      <c:pt idx="12">
                        <c:v>1.0999083409715782</c:v>
                      </c:pt>
                      <c:pt idx="13">
                        <c:v>1.0050251256281451</c:v>
                      </c:pt>
                      <c:pt idx="14">
                        <c:v>1.6018306636155666</c:v>
                      </c:pt>
                      <c:pt idx="15">
                        <c:v>1.6879562043795593</c:v>
                      </c:pt>
                      <c:pt idx="16">
                        <c:v>1.0449795547478491</c:v>
                      </c:pt>
                      <c:pt idx="17">
                        <c:v>0.54421768707482165</c:v>
                      </c:pt>
                      <c:pt idx="18">
                        <c:v>0.59037238873751452</c:v>
                      </c:pt>
                      <c:pt idx="19">
                        <c:v>0.86246028143439624</c:v>
                      </c:pt>
                      <c:pt idx="20">
                        <c:v>0.90702947845804349</c:v>
                      </c:pt>
                      <c:pt idx="21">
                        <c:v>0.67811934900543491</c:v>
                      </c:pt>
                      <c:pt idx="22">
                        <c:v>0.5417607223476173</c:v>
                      </c:pt>
                      <c:pt idx="23">
                        <c:v>0.76784101174345309</c:v>
                      </c:pt>
                      <c:pt idx="24">
                        <c:v>1.2239347234814124</c:v>
                      </c:pt>
                      <c:pt idx="25">
                        <c:v>0.72365445499773529</c:v>
                      </c:pt>
                      <c:pt idx="26">
                        <c:v>-1.1261261261261257</c:v>
                      </c:pt>
                      <c:pt idx="27">
                        <c:v>-3.0058322117541558</c:v>
                      </c:pt>
                      <c:pt idx="28">
                        <c:v>-3.1474820143884918</c:v>
                      </c:pt>
                      <c:pt idx="29">
                        <c:v>-1.8944519621109546</c:v>
                      </c:pt>
                      <c:pt idx="30">
                        <c:v>-0.81264108352144815</c:v>
                      </c:pt>
                      <c:pt idx="31">
                        <c:v>-0.5850585058505775</c:v>
                      </c:pt>
                      <c:pt idx="32">
                        <c:v>-0.76404494382021904</c:v>
                      </c:pt>
                      <c:pt idx="33">
                        <c:v>-0.71845532105971888</c:v>
                      </c:pt>
                      <c:pt idx="34">
                        <c:v>-0.40413111809608493</c:v>
                      </c:pt>
                      <c:pt idx="35">
                        <c:v>0.13446884805021764</c:v>
                      </c:pt>
                      <c:pt idx="36">
                        <c:v>0.76130765785937804</c:v>
                      </c:pt>
                      <c:pt idx="37">
                        <c:v>1.7512348450830828</c:v>
                      </c:pt>
                      <c:pt idx="38">
                        <c:v>4.0546697038724488</c:v>
                      </c:pt>
                      <c:pt idx="39">
                        <c:v>6.6604995374653031</c:v>
                      </c:pt>
                      <c:pt idx="40">
                        <c:v>7.7994428969359264</c:v>
                      </c:pt>
                      <c:pt idx="41">
                        <c:v>7.2643678160919656</c:v>
                      </c:pt>
                      <c:pt idx="42">
                        <c:v>6.5999089667728716</c:v>
                      </c:pt>
                      <c:pt idx="43">
                        <c:v>6.6545948392938037</c:v>
                      </c:pt>
                      <c:pt idx="44">
                        <c:v>7.4275362318840576</c:v>
                      </c:pt>
                      <c:pt idx="45">
                        <c:v>8.3220262324740002</c:v>
                      </c:pt>
                      <c:pt idx="46">
                        <c:v>9.0171325518485048</c:v>
                      </c:pt>
                      <c:pt idx="47">
                        <c:v>9.1316025067144082</c:v>
                      </c:pt>
                      <c:pt idx="48">
                        <c:v>9.3777777777777729</c:v>
                      </c:pt>
                      <c:pt idx="49">
                        <c:v>9.8852603706972566</c:v>
                      </c:pt>
                      <c:pt idx="50">
                        <c:v>10.28896672504378</c:v>
                      </c:pt>
                      <c:pt idx="51">
                        <c:v>10.407632263660016</c:v>
                      </c:pt>
                      <c:pt idx="52">
                        <c:v>10.809646856158484</c:v>
                      </c:pt>
                      <c:pt idx="53">
                        <c:v>11.315902271753098</c:v>
                      </c:pt>
                      <c:pt idx="54">
                        <c:v>11.229718189581561</c:v>
                      </c:pt>
                      <c:pt idx="55">
                        <c:v>10.526315789473673</c:v>
                      </c:pt>
                      <c:pt idx="56">
                        <c:v>9.5278246205733552</c:v>
                      </c:pt>
                      <c:pt idx="57">
                        <c:v>8.1837160751565783</c:v>
                      </c:pt>
                      <c:pt idx="58">
                        <c:v>6.6997518610421691</c:v>
                      </c:pt>
                      <c:pt idx="59">
                        <c:v>5.4963084495488035</c:v>
                      </c:pt>
                      <c:pt idx="60">
                        <c:v>4.5916294189353835</c:v>
                      </c:pt>
                      <c:pt idx="61">
                        <c:v>3.6947791164658517</c:v>
                      </c:pt>
                      <c:pt idx="62">
                        <c:v>2.7391822151647593</c:v>
                      </c:pt>
                      <c:pt idx="63">
                        <c:v>1.7674783974862551</c:v>
                      </c:pt>
                      <c:pt idx="64">
                        <c:v>0.66070734551106902</c:v>
                      </c:pt>
                      <c:pt idx="65">
                        <c:v>-7.7011936850202023E-2</c:v>
                      </c:pt>
                      <c:pt idx="66">
                        <c:v>0.11516314779271841</c:v>
                      </c:pt>
                      <c:pt idx="67">
                        <c:v>0.72964669738864174</c:v>
                      </c:pt>
                      <c:pt idx="68">
                        <c:v>1.2317167051578037</c:v>
                      </c:pt>
                      <c:pt idx="69">
                        <c:v>1.8139714395986051</c:v>
                      </c:pt>
                      <c:pt idx="70">
                        <c:v>2.7131782945736482</c:v>
                      </c:pt>
                      <c:pt idx="71">
                        <c:v>3.4992223950233381</c:v>
                      </c:pt>
                      <c:pt idx="72">
                        <c:v>3.8073038073038079</c:v>
                      </c:pt>
                      <c:pt idx="73">
                        <c:v>3.4856700232378079</c:v>
                      </c:pt>
                      <c:pt idx="74">
                        <c:v>3.0911901081916549</c:v>
                      </c:pt>
                      <c:pt idx="75">
                        <c:v>2.9718255499807</c:v>
                      </c:pt>
                      <c:pt idx="76">
                        <c:v>3.0115830115830189</c:v>
                      </c:pt>
                      <c:pt idx="77">
                        <c:v>2.6974951830443183</c:v>
                      </c:pt>
                      <c:pt idx="78">
                        <c:v>1.7254601226993849</c:v>
                      </c:pt>
                      <c:pt idx="79">
                        <c:v>#N/A</c:v>
                      </c:pt>
                      <c:pt idx="80">
                        <c:v>#N/A</c:v>
                      </c:pt>
                      <c:pt idx="81">
                        <c:v>#N/A</c:v>
                      </c:pt>
                      <c:pt idx="82">
                        <c:v>#N/A</c:v>
                      </c:pt>
                      <c:pt idx="83">
                        <c:v>#N/A</c:v>
                      </c:pt>
                    </c:numCache>
                  </c:numRef>
                </c:val>
                <c:smooth val="0"/>
                <c:extLst>
                  <c:ext xmlns:c16="http://schemas.microsoft.com/office/drawing/2014/chart" uri="{C3380CC4-5D6E-409C-BE32-E72D297353CC}">
                    <c16:uniqueId val="{00000008-DE90-4FFE-9B41-ADA401DDE031}"/>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Data4!$H$3</c15:sqref>
                        </c15:formulaRef>
                      </c:ext>
                    </c:extLst>
                    <c:strCache>
                      <c:ptCount val="1"/>
                      <c:pt idx="0">
                        <c:v>Commodities</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xmlns:c15="http://schemas.microsoft.com/office/drawing/2012/chart">
                      <c:ext xmlns:c15="http://schemas.microsoft.com/office/drawing/2012/chart" uri="{02D57815-91ED-43cb-92C2-25804820EDAC}">
                        <c15:formulaRef>
                          <c15:sqref>Data4!$H$6:$H$89</c15:sqref>
                        </c15:formulaRef>
                      </c:ext>
                    </c:extLst>
                    <c:numCache>
                      <c:formatCode>0.00</c:formatCode>
                      <c:ptCount val="84"/>
                      <c:pt idx="0">
                        <c:v>1.1547344110854452</c:v>
                      </c:pt>
                      <c:pt idx="1">
                        <c:v>0.98095787651470978</c:v>
                      </c:pt>
                      <c:pt idx="2">
                        <c:v>1.0428736964078755</c:v>
                      </c:pt>
                      <c:pt idx="3">
                        <c:v>1.6831108531630834</c:v>
                      </c:pt>
                      <c:pt idx="4">
                        <c:v>2.5641025641025772</c:v>
                      </c:pt>
                      <c:pt idx="5">
                        <c:v>3.1030444964871062</c:v>
                      </c:pt>
                      <c:pt idx="6">
                        <c:v>2.8705330990041134</c:v>
                      </c:pt>
                      <c:pt idx="7">
                        <c:v>2.0301624129930307</c:v>
                      </c:pt>
                      <c:pt idx="8">
                        <c:v>1.2048192771084265</c:v>
                      </c:pt>
                      <c:pt idx="9">
                        <c:v>0.85910652920961894</c:v>
                      </c:pt>
                      <c:pt idx="10">
                        <c:v>0.45871559633026138</c:v>
                      </c:pt>
                      <c:pt idx="11">
                        <c:v>-0.34344590726960167</c:v>
                      </c:pt>
                      <c:pt idx="12">
                        <c:v>-0.91324200913242004</c:v>
                      </c:pt>
                      <c:pt idx="13">
                        <c:v>-0.45714285714286707</c:v>
                      </c:pt>
                      <c:pt idx="14">
                        <c:v>0.68807339449541427</c:v>
                      </c:pt>
                      <c:pt idx="15">
                        <c:v>1.084474885844755</c:v>
                      </c:pt>
                      <c:pt idx="16">
                        <c:v>0.39772727272726627</c:v>
                      </c:pt>
                      <c:pt idx="17">
                        <c:v>0</c:v>
                      </c:pt>
                      <c:pt idx="18">
                        <c:v>0.28473804100228595</c:v>
                      </c:pt>
                      <c:pt idx="19">
                        <c:v>0.2842524161455362</c:v>
                      </c:pt>
                      <c:pt idx="20">
                        <c:v>-0.22675736961451642</c:v>
                      </c:pt>
                      <c:pt idx="21">
                        <c:v>-0.17035775127767216</c:v>
                      </c:pt>
                      <c:pt idx="22">
                        <c:v>0.39954337899543724</c:v>
                      </c:pt>
                      <c:pt idx="23">
                        <c:v>1.3210798391728895</c:v>
                      </c:pt>
                      <c:pt idx="24">
                        <c:v>1.7281105990783363</c:v>
                      </c:pt>
                      <c:pt idx="25">
                        <c:v>0.68886337543054843</c:v>
                      </c:pt>
                      <c:pt idx="26">
                        <c:v>-2.1070615034168516</c:v>
                      </c:pt>
                      <c:pt idx="27">
                        <c:v>-4.8560135516657272</c:v>
                      </c:pt>
                      <c:pt idx="28">
                        <c:v>-5.3197509903791573</c:v>
                      </c:pt>
                      <c:pt idx="29">
                        <c:v>-3.9182282793867151</c:v>
                      </c:pt>
                      <c:pt idx="30">
                        <c:v>-2.7825099375354934</c:v>
                      </c:pt>
                      <c:pt idx="31">
                        <c:v>-2.4376417233560099</c:v>
                      </c:pt>
                      <c:pt idx="32">
                        <c:v>-2.2727272727272707</c:v>
                      </c:pt>
                      <c:pt idx="33">
                        <c:v>-1.9340159271899915</c:v>
                      </c:pt>
                      <c:pt idx="34">
                        <c:v>-1.421262080727681</c:v>
                      </c:pt>
                      <c:pt idx="35">
                        <c:v>-0.56689342403628551</c:v>
                      </c:pt>
                      <c:pt idx="36">
                        <c:v>0.45300113250283935</c:v>
                      </c:pt>
                      <c:pt idx="37">
                        <c:v>2.0524515393386622</c:v>
                      </c:pt>
                      <c:pt idx="38">
                        <c:v>4.944735311227455</c:v>
                      </c:pt>
                      <c:pt idx="39">
                        <c:v>8.1899109792284985</c:v>
                      </c:pt>
                      <c:pt idx="40">
                        <c:v>9.8027495517035046</c:v>
                      </c:pt>
                      <c:pt idx="41">
                        <c:v>9.5153664302600518</c:v>
                      </c:pt>
                      <c:pt idx="42">
                        <c:v>8.7032710280373848</c:v>
                      </c:pt>
                      <c:pt idx="43">
                        <c:v>8.8320743753631739</c:v>
                      </c:pt>
                      <c:pt idx="44">
                        <c:v>9.7674418604651194</c:v>
                      </c:pt>
                      <c:pt idx="45">
                        <c:v>11.368909512761016</c:v>
                      </c:pt>
                      <c:pt idx="46">
                        <c:v>12.283737024221452</c:v>
                      </c:pt>
                      <c:pt idx="47">
                        <c:v>12.143671607753692</c:v>
                      </c:pt>
                      <c:pt idx="48">
                        <c:v>11.894024802705738</c:v>
                      </c:pt>
                      <c:pt idx="49">
                        <c:v>12.346368715083788</c:v>
                      </c:pt>
                      <c:pt idx="50">
                        <c:v>13.02660753880267</c:v>
                      </c:pt>
                      <c:pt idx="51">
                        <c:v>13.329676357652209</c:v>
                      </c:pt>
                      <c:pt idx="52">
                        <c:v>13.881328252585746</c:v>
                      </c:pt>
                      <c:pt idx="53">
                        <c:v>13.977334052887191</c:v>
                      </c:pt>
                      <c:pt idx="54">
                        <c:v>12.950026867275666</c:v>
                      </c:pt>
                      <c:pt idx="55">
                        <c:v>11.105178857447928</c:v>
                      </c:pt>
                      <c:pt idx="56">
                        <c:v>9.375</c:v>
                      </c:pt>
                      <c:pt idx="57">
                        <c:v>7.8645833333333304</c:v>
                      </c:pt>
                      <c:pt idx="58">
                        <c:v>6.2660503338469509</c:v>
                      </c:pt>
                      <c:pt idx="59">
                        <c:v>4.8296898830706647</c:v>
                      </c:pt>
                      <c:pt idx="60">
                        <c:v>3.7279596977330076</c:v>
                      </c:pt>
                      <c:pt idx="61">
                        <c:v>2.5857782197911572</c:v>
                      </c:pt>
                      <c:pt idx="62">
                        <c:v>1.4222658165767621</c:v>
                      </c:pt>
                      <c:pt idx="63">
                        <c:v>0.2420135527589462</c:v>
                      </c:pt>
                      <c:pt idx="64">
                        <c:v>-1.1472275334607929</c:v>
                      </c:pt>
                      <c:pt idx="65">
                        <c:v>-1.9886363636363535</c:v>
                      </c:pt>
                      <c:pt idx="66">
                        <c:v>-1.0466222645099887</c:v>
                      </c:pt>
                      <c:pt idx="67">
                        <c:v>0.72080730418069283</c:v>
                      </c:pt>
                      <c:pt idx="68">
                        <c:v>1.4527845036319542</c:v>
                      </c:pt>
                      <c:pt idx="69">
                        <c:v>0.96571704490584498</c:v>
                      </c:pt>
                      <c:pt idx="70">
                        <c:v>0.6766553890768412</c:v>
                      </c:pt>
                      <c:pt idx="71">
                        <c:v>0.92143549951504422</c:v>
                      </c:pt>
                      <c:pt idx="72">
                        <c:v>1.1170471102476931</c:v>
                      </c:pt>
                      <c:pt idx="73">
                        <c:v>0.92098885118758744</c:v>
                      </c:pt>
                      <c:pt idx="74">
                        <c:v>0.48355899419729731</c:v>
                      </c:pt>
                      <c:pt idx="75">
                        <c:v>9.6571704490600041E-2</c:v>
                      </c:pt>
                      <c:pt idx="76">
                        <c:v>-0.19342359767892114</c:v>
                      </c:pt>
                      <c:pt idx="77">
                        <c:v>-0.53140096618357058</c:v>
                      </c:pt>
                      <c:pt idx="78">
                        <c:v>-1.1057692307692379</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9-DE90-4FFE-9B41-ADA401DDE031}"/>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Data4!$I$3</c15:sqref>
                        </c15:formulaRef>
                      </c:ext>
                    </c:extLst>
                    <c:strCache>
                      <c:ptCount val="1"/>
                      <c:pt idx="0">
                        <c:v>Energy</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xmlns:c15="http://schemas.microsoft.com/office/drawing/2012/chart">
                      <c:ext xmlns:c15="http://schemas.microsoft.com/office/drawing/2012/chart" uri="{02D57815-91ED-43cb-92C2-25804820EDAC}">
                        <c15:formulaRef>
                          <c15:sqref>Data4!$I$6:$I$89</c15:sqref>
                        </c15:formulaRef>
                      </c:ext>
                    </c:extLst>
                    <c:numCache>
                      <c:formatCode>0.00</c:formatCode>
                      <c:ptCount val="84"/>
                      <c:pt idx="0">
                        <c:v>2.4340770791075217</c:v>
                      </c:pt>
                      <c:pt idx="1">
                        <c:v>8.045977011494255</c:v>
                      </c:pt>
                      <c:pt idx="2">
                        <c:v>7.6180257510729543</c:v>
                      </c:pt>
                      <c:pt idx="3">
                        <c:v>8.7117212249208098</c:v>
                      </c:pt>
                      <c:pt idx="4">
                        <c:v>15.03553854565336</c:v>
                      </c:pt>
                      <c:pt idx="5">
                        <c:v>18.805309734513266</c:v>
                      </c:pt>
                      <c:pt idx="6">
                        <c:v>17.696629213483138</c:v>
                      </c:pt>
                      <c:pt idx="7">
                        <c:v>13.677975228863758</c:v>
                      </c:pt>
                      <c:pt idx="8">
                        <c:v>5.5694932262920105</c:v>
                      </c:pt>
                      <c:pt idx="9">
                        <c:v>10.148641722193762</c:v>
                      </c:pt>
                      <c:pt idx="10">
                        <c:v>3.3668341708542604</c:v>
                      </c:pt>
                      <c:pt idx="11">
                        <c:v>-0.49850448654037427</c:v>
                      </c:pt>
                      <c:pt idx="12">
                        <c:v>-4.2079207920792117</c:v>
                      </c:pt>
                      <c:pt idx="13">
                        <c:v>-5.3675048355899531</c:v>
                      </c:pt>
                      <c:pt idx="14">
                        <c:v>2.2931206380857327</c:v>
                      </c:pt>
                      <c:pt idx="15">
                        <c:v>3.4968431277319079</c:v>
                      </c:pt>
                      <c:pt idx="16">
                        <c:v>-0.57034220532320434</c:v>
                      </c:pt>
                      <c:pt idx="17">
                        <c:v>-6.5642458100558798</c:v>
                      </c:pt>
                      <c:pt idx="18">
                        <c:v>-2.9594272076372219</c:v>
                      </c:pt>
                      <c:pt idx="19">
                        <c:v>-5.8739933680720053</c:v>
                      </c:pt>
                      <c:pt idx="20">
                        <c:v>-5.988593155893529</c:v>
                      </c:pt>
                      <c:pt idx="21">
                        <c:v>-7.4918566775244226</c:v>
                      </c:pt>
                      <c:pt idx="22">
                        <c:v>-1.2153621779290247</c:v>
                      </c:pt>
                      <c:pt idx="23">
                        <c:v>2.0040080160320661</c:v>
                      </c:pt>
                      <c:pt idx="24">
                        <c:v>5.9948320413436562</c:v>
                      </c:pt>
                      <c:pt idx="25">
                        <c:v>0.10219724067450642</c:v>
                      </c:pt>
                      <c:pt idx="26">
                        <c:v>-10.185185185185174</c:v>
                      </c:pt>
                      <c:pt idx="27">
                        <c:v>-22.993899577663068</c:v>
                      </c:pt>
                      <c:pt idx="28">
                        <c:v>-23.279158699808789</c:v>
                      </c:pt>
                      <c:pt idx="29">
                        <c:v>-14.748380667663174</c:v>
                      </c:pt>
                      <c:pt idx="30">
                        <c:v>-13.821938022626668</c:v>
                      </c:pt>
                      <c:pt idx="31">
                        <c:v>-10.518369401107186</c:v>
                      </c:pt>
                      <c:pt idx="32">
                        <c:v>-7.4317492416582471</c:v>
                      </c:pt>
                      <c:pt idx="33">
                        <c:v>-8.8531187122736554</c:v>
                      </c:pt>
                      <c:pt idx="34">
                        <c:v>-9.1043307086614238</c:v>
                      </c:pt>
                      <c:pt idx="35">
                        <c:v>-4.9115913555992101</c:v>
                      </c:pt>
                      <c:pt idx="36">
                        <c:v>-2.8766455387615797</c:v>
                      </c:pt>
                      <c:pt idx="37">
                        <c:v>5.2067381316998507</c:v>
                      </c:pt>
                      <c:pt idx="38">
                        <c:v>16.983179598480724</c:v>
                      </c:pt>
                      <c:pt idx="39">
                        <c:v>30.225472273004272</c:v>
                      </c:pt>
                      <c:pt idx="40">
                        <c:v>35.202492211837999</c:v>
                      </c:pt>
                      <c:pt idx="41">
                        <c:v>27.35242548217418</c:v>
                      </c:pt>
                      <c:pt idx="42">
                        <c:v>25.913242009132432</c:v>
                      </c:pt>
                      <c:pt idx="43">
                        <c:v>30.258717660292444</c:v>
                      </c:pt>
                      <c:pt idx="44">
                        <c:v>29.382850901146917</c:v>
                      </c:pt>
                      <c:pt idx="45">
                        <c:v>37.030905077262702</c:v>
                      </c:pt>
                      <c:pt idx="46">
                        <c:v>39.198700595560389</c:v>
                      </c:pt>
                      <c:pt idx="47">
                        <c:v>33.367768595041312</c:v>
                      </c:pt>
                      <c:pt idx="48">
                        <c:v>27.911646586345395</c:v>
                      </c:pt>
                      <c:pt idx="49">
                        <c:v>29.500242600679272</c:v>
                      </c:pt>
                      <c:pt idx="50">
                        <c:v>32.931354359925805</c:v>
                      </c:pt>
                      <c:pt idx="51">
                        <c:v>32.381843706130084</c:v>
                      </c:pt>
                      <c:pt idx="52">
                        <c:v>42.90322580645163</c:v>
                      </c:pt>
                      <c:pt idx="53">
                        <c:v>52.960073428178056</c:v>
                      </c:pt>
                      <c:pt idx="54">
                        <c:v>41.024478694469636</c:v>
                      </c:pt>
                      <c:pt idx="55">
                        <c:v>27.5043177892919</c:v>
                      </c:pt>
                      <c:pt idx="56">
                        <c:v>18.995356690586739</c:v>
                      </c:pt>
                      <c:pt idx="57">
                        <c:v>13.250100684655642</c:v>
                      </c:pt>
                      <c:pt idx="58">
                        <c:v>4.8619214313496695</c:v>
                      </c:pt>
                      <c:pt idx="59">
                        <c:v>2.2463206816421444</c:v>
                      </c:pt>
                      <c:pt idx="60">
                        <c:v>4.5525902668759777</c:v>
                      </c:pt>
                      <c:pt idx="61">
                        <c:v>-2.39790183589359</c:v>
                      </c:pt>
                      <c:pt idx="62">
                        <c:v>-14.515003489183542</c:v>
                      </c:pt>
                      <c:pt idx="63">
                        <c:v>-11.841640155531985</c:v>
                      </c:pt>
                      <c:pt idx="64">
                        <c:v>-22.992583037729762</c:v>
                      </c:pt>
                      <c:pt idx="65">
                        <c:v>-26.882688268826893</c:v>
                      </c:pt>
                      <c:pt idx="66">
                        <c:v>-21.857923497267763</c:v>
                      </c:pt>
                      <c:pt idx="67">
                        <c:v>-12.631222485607863</c:v>
                      </c:pt>
                      <c:pt idx="68">
                        <c:v>-7.9460801702731398</c:v>
                      </c:pt>
                      <c:pt idx="69">
                        <c:v>-9.5305832147937313</c:v>
                      </c:pt>
                      <c:pt idx="70">
                        <c:v>-4.9332344213649844</c:v>
                      </c:pt>
                      <c:pt idx="71">
                        <c:v>-2.7651515151515205</c:v>
                      </c:pt>
                      <c:pt idx="72">
                        <c:v>-3.603603603603589</c:v>
                      </c:pt>
                      <c:pt idx="73">
                        <c:v>0.26871401151631336</c:v>
                      </c:pt>
                      <c:pt idx="74">
                        <c:v>7.0204081632653015</c:v>
                      </c:pt>
                      <c:pt idx="75">
                        <c:v>6.6158781074578954</c:v>
                      </c:pt>
                      <c:pt idx="76">
                        <c:v>11.222780569514246</c:v>
                      </c:pt>
                      <c:pt idx="77">
                        <c:v>5.7037340993024266</c:v>
                      </c:pt>
                      <c:pt idx="78">
                        <c:v>6.7461949814890954</c:v>
                      </c:pt>
                      <c:pt idx="79">
                        <c:v>-0.73643410852711755</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A-DE90-4FFE-9B41-ADA401DDE03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Data4!$L$3</c15:sqref>
                        </c15:formulaRef>
                      </c:ext>
                    </c:extLst>
                    <c:strCache>
                      <c:ptCount val="1"/>
                      <c:pt idx="0">
                        <c:v>Medical</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xmlns:c15="http://schemas.microsoft.com/office/drawing/2012/chart">
                      <c:ext xmlns:c15="http://schemas.microsoft.com/office/drawing/2012/chart" uri="{02D57815-91ED-43cb-92C2-25804820EDAC}">
                        <c15:formulaRef>
                          <c15:sqref>Data4!$L$6:$L$89</c15:sqref>
                        </c15:formulaRef>
                      </c:ext>
                    </c:extLst>
                    <c:numCache>
                      <c:formatCode>0.00</c:formatCode>
                      <c:ptCount val="84"/>
                      <c:pt idx="0">
                        <c:v>2.9596412556053719</c:v>
                      </c:pt>
                      <c:pt idx="1">
                        <c:v>2.7697118606209603</c:v>
                      </c:pt>
                      <c:pt idx="2">
                        <c:v>2.223210315695856</c:v>
                      </c:pt>
                      <c:pt idx="3">
                        <c:v>1.7940199335548135</c:v>
                      </c:pt>
                      <c:pt idx="4">
                        <c:v>1.6058073031236075</c:v>
                      </c:pt>
                      <c:pt idx="5">
                        <c:v>1.5754923413566768</c:v>
                      </c:pt>
                      <c:pt idx="6">
                        <c:v>1.905387647831791</c:v>
                      </c:pt>
                      <c:pt idx="7">
                        <c:v>2.1500658183413845</c:v>
                      </c:pt>
                      <c:pt idx="8">
                        <c:v>2.2368421052631593</c:v>
                      </c:pt>
                      <c:pt idx="9">
                        <c:v>2.27670753064797</c:v>
                      </c:pt>
                      <c:pt idx="10">
                        <c:v>2.4688660694778264</c:v>
                      </c:pt>
                      <c:pt idx="11">
                        <c:v>2.7692978630614817</c:v>
                      </c:pt>
                      <c:pt idx="12">
                        <c:v>3.1358885017421567</c:v>
                      </c:pt>
                      <c:pt idx="13">
                        <c:v>3.3688328624212227</c:v>
                      </c:pt>
                      <c:pt idx="14">
                        <c:v>3.5667681600696</c:v>
                      </c:pt>
                      <c:pt idx="15">
                        <c:v>3.5248041775456818</c:v>
                      </c:pt>
                      <c:pt idx="16">
                        <c:v>3.1392076206971264</c:v>
                      </c:pt>
                      <c:pt idx="17">
                        <c:v>2.8005170185265049</c:v>
                      </c:pt>
                      <c:pt idx="18">
                        <c:v>2.8798624543305396</c:v>
                      </c:pt>
                      <c:pt idx="19">
                        <c:v>3.2860824742267924</c:v>
                      </c:pt>
                      <c:pt idx="20">
                        <c:v>3.7752037752037726</c:v>
                      </c:pt>
                      <c:pt idx="21">
                        <c:v>4.1523972602739878</c:v>
                      </c:pt>
                      <c:pt idx="22">
                        <c:v>4.2004264392323964</c:v>
                      </c:pt>
                      <c:pt idx="23">
                        <c:v>3.9253129641417361</c:v>
                      </c:pt>
                      <c:pt idx="24">
                        <c:v>3.6106418918918859</c:v>
                      </c:pt>
                      <c:pt idx="25">
                        <c:v>3.4272497897392729</c:v>
                      </c:pt>
                      <c:pt idx="26">
                        <c:v>3.8429231415371801</c:v>
                      </c:pt>
                      <c:pt idx="27">
                        <c:v>4.6237915090374004</c:v>
                      </c:pt>
                      <c:pt idx="28">
                        <c:v>5.0377833753148638</c:v>
                      </c:pt>
                      <c:pt idx="29">
                        <c:v>4.9874266554903679</c:v>
                      </c:pt>
                      <c:pt idx="30">
                        <c:v>4.930018800919167</c:v>
                      </c:pt>
                      <c:pt idx="31">
                        <c:v>4.7619047619047672</c:v>
                      </c:pt>
                      <c:pt idx="32">
                        <c:v>4.3199669284828435</c:v>
                      </c:pt>
                      <c:pt idx="33">
                        <c:v>3.7196876284422364</c:v>
                      </c:pt>
                      <c:pt idx="34">
                        <c:v>3.2126048700634291</c:v>
                      </c:pt>
                      <c:pt idx="35">
                        <c:v>2.756227031441405</c:v>
                      </c:pt>
                      <c:pt idx="36">
                        <c:v>2.3232117383330086</c:v>
                      </c:pt>
                      <c:pt idx="37">
                        <c:v>2.0329335230737877</c:v>
                      </c:pt>
                      <c:pt idx="38">
                        <c:v>1.6986855409504509</c:v>
                      </c:pt>
                      <c:pt idx="39">
                        <c:v>1.2856568903173882</c:v>
                      </c:pt>
                      <c:pt idx="40">
                        <c:v>0.89928057553956275</c:v>
                      </c:pt>
                      <c:pt idx="41">
                        <c:v>0.73852295409182478</c:v>
                      </c:pt>
                      <c:pt idx="42">
                        <c:v>0.35835158271948497</c:v>
                      </c:pt>
                      <c:pt idx="43">
                        <c:v>-0.25803890432711807</c:v>
                      </c:pt>
                      <c:pt idx="44">
                        <c:v>-0.55478502080443803</c:v>
                      </c:pt>
                      <c:pt idx="45">
                        <c:v>-0.25757875965920496</c:v>
                      </c:pt>
                      <c:pt idx="46">
                        <c:v>0.21808088818398019</c:v>
                      </c:pt>
                      <c:pt idx="47">
                        <c:v>1.0133121398768097</c:v>
                      </c:pt>
                      <c:pt idx="48">
                        <c:v>1.7725552678749201</c:v>
                      </c:pt>
                      <c:pt idx="49">
                        <c:v>2.0920502092050208</c:v>
                      </c:pt>
                      <c:pt idx="50">
                        <c:v>2.0680055677072984</c:v>
                      </c:pt>
                      <c:pt idx="51">
                        <c:v>2.0825069416898101</c:v>
                      </c:pt>
                      <c:pt idx="52">
                        <c:v>2.2776787482669869</c:v>
                      </c:pt>
                      <c:pt idx="53">
                        <c:v>2.7144838517931369</c:v>
                      </c:pt>
                      <c:pt idx="54">
                        <c:v>3.4318587581828819</c:v>
                      </c:pt>
                      <c:pt idx="55">
                        <c:v>4.4577114427860609</c:v>
                      </c:pt>
                      <c:pt idx="56">
                        <c:v>5.0009962143853448</c:v>
                      </c:pt>
                      <c:pt idx="57">
                        <c:v>4.5093365117203188</c:v>
                      </c:pt>
                      <c:pt idx="58">
                        <c:v>3.4025717111770604</c:v>
                      </c:pt>
                      <c:pt idx="59">
                        <c:v>2.8520849724626318</c:v>
                      </c:pt>
                      <c:pt idx="60">
                        <c:v>2.7788649706458113</c:v>
                      </c:pt>
                      <c:pt idx="61">
                        <c:v>2.5565964090554338</c:v>
                      </c:pt>
                      <c:pt idx="62">
                        <c:v>2.162478082992414</c:v>
                      </c:pt>
                      <c:pt idx="63">
                        <c:v>1.7485914124732771</c:v>
                      </c:pt>
                      <c:pt idx="64">
                        <c:v>0.96824167312161702</c:v>
                      </c:pt>
                      <c:pt idx="65">
                        <c:v>7.7160493827155285E-2</c:v>
                      </c:pt>
                      <c:pt idx="66">
                        <c:v>-0.63291139240505556</c:v>
                      </c:pt>
                      <c:pt idx="67">
                        <c:v>-1.3335873499714213</c:v>
                      </c:pt>
                      <c:pt idx="68">
                        <c:v>-1.8216318785578833</c:v>
                      </c:pt>
                      <c:pt idx="69">
                        <c:v>-1.311537730469492</c:v>
                      </c:pt>
                      <c:pt idx="70">
                        <c:v>-0.44002295771954358</c:v>
                      </c:pt>
                      <c:pt idx="71">
                        <c:v>-0.24861350162553864</c:v>
                      </c:pt>
                      <c:pt idx="72">
                        <c:v>-0.22848438690024064</c:v>
                      </c:pt>
                      <c:pt idx="73">
                        <c:v>5.7088487155088075E-2</c:v>
                      </c:pt>
                      <c:pt idx="74">
                        <c:v>0.22883295194509046</c:v>
                      </c:pt>
                      <c:pt idx="75">
                        <c:v>0.74470116478899673</c:v>
                      </c:pt>
                      <c:pt idx="76">
                        <c:v>1.8795550441120135</c:v>
                      </c:pt>
                      <c:pt idx="77">
                        <c:v>2.3515805705474291</c:v>
                      </c:pt>
                      <c:pt idx="78">
                        <c:v>0.50183362285274313</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B-DE90-4FFE-9B41-ADA401DDE0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Data4!$M$3</c15:sqref>
                        </c15:formulaRef>
                      </c:ext>
                    </c:extLst>
                    <c:strCache>
                      <c:ptCount val="1"/>
                      <c:pt idx="0">
                        <c:v>Services</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xmlns:c15="http://schemas.microsoft.com/office/drawing/2012/chart">
                      <c:ext xmlns:c15="http://schemas.microsoft.com/office/drawing/2012/chart" uri="{02D57815-91ED-43cb-92C2-25804820EDAC}">
                        <c15:formulaRef>
                          <c15:sqref>Data4!$M$6:$M$89</c15:sqref>
                        </c15:formulaRef>
                      </c:ext>
                    </c:extLst>
                    <c:numCache>
                      <c:formatCode>0.00</c:formatCode>
                      <c:ptCount val="84"/>
                      <c:pt idx="0">
                        <c:v>3.176948651643885</c:v>
                      </c:pt>
                      <c:pt idx="1">
                        <c:v>3.508124076809449</c:v>
                      </c:pt>
                      <c:pt idx="2">
                        <c:v>3.6477523949889568</c:v>
                      </c:pt>
                      <c:pt idx="3">
                        <c:v>3.7105069801616652</c:v>
                      </c:pt>
                      <c:pt idx="4">
                        <c:v>3.7728937728937817</c:v>
                      </c:pt>
                      <c:pt idx="5">
                        <c:v>3.6874771814531027</c:v>
                      </c:pt>
                      <c:pt idx="6">
                        <c:v>3.2727272727272716</c:v>
                      </c:pt>
                      <c:pt idx="7">
                        <c:v>2.9369108049311032</c:v>
                      </c:pt>
                      <c:pt idx="8">
                        <c:v>2.8540462427745661</c:v>
                      </c:pt>
                      <c:pt idx="9">
                        <c:v>3.0619596541786809</c:v>
                      </c:pt>
                      <c:pt idx="10">
                        <c:v>3.4458004307250434</c:v>
                      </c:pt>
                      <c:pt idx="11">
                        <c:v>3.6970567121320741</c:v>
                      </c:pt>
                      <c:pt idx="12">
                        <c:v>3.4729681346222563</c:v>
                      </c:pt>
                      <c:pt idx="13">
                        <c:v>3.1751694612914605</c:v>
                      </c:pt>
                      <c:pt idx="14">
                        <c:v>2.9150373266974672</c:v>
                      </c:pt>
                      <c:pt idx="15">
                        <c:v>2.5150549061282224</c:v>
                      </c:pt>
                      <c:pt idx="16">
                        <c:v>2.0825979527003158</c:v>
                      </c:pt>
                      <c:pt idx="17">
                        <c:v>2.1478873239436647</c:v>
                      </c:pt>
                      <c:pt idx="18">
                        <c:v>2.5352112676056304</c:v>
                      </c:pt>
                      <c:pt idx="19">
                        <c:v>2.9235646354350164</c:v>
                      </c:pt>
                      <c:pt idx="20">
                        <c:v>2.9504741833509041</c:v>
                      </c:pt>
                      <c:pt idx="21">
                        <c:v>2.6214610276127148</c:v>
                      </c:pt>
                      <c:pt idx="22">
                        <c:v>2.0124913254684351</c:v>
                      </c:pt>
                      <c:pt idx="23">
                        <c:v>1.8691588785046953</c:v>
                      </c:pt>
                      <c:pt idx="24">
                        <c:v>2.0415224913494789</c:v>
                      </c:pt>
                      <c:pt idx="25">
                        <c:v>2.1784232365145373</c:v>
                      </c:pt>
                      <c:pt idx="26">
                        <c:v>2.1070811744386964</c:v>
                      </c:pt>
                      <c:pt idx="27">
                        <c:v>1.9695922598479854</c:v>
                      </c:pt>
                      <c:pt idx="28">
                        <c:v>1.970954356846466</c:v>
                      </c:pt>
                      <c:pt idx="29">
                        <c:v>1.999310582557734</c:v>
                      </c:pt>
                      <c:pt idx="30">
                        <c:v>1.9230769230769384</c:v>
                      </c:pt>
                      <c:pt idx="31">
                        <c:v>1.7111567419575646</c:v>
                      </c:pt>
                      <c:pt idx="32">
                        <c:v>1.4670760832480312</c:v>
                      </c:pt>
                      <c:pt idx="33">
                        <c:v>1.4986376021798309</c:v>
                      </c:pt>
                      <c:pt idx="34">
                        <c:v>1.6326530612244872</c:v>
                      </c:pt>
                      <c:pt idx="35">
                        <c:v>1.6989466530750841</c:v>
                      </c:pt>
                      <c:pt idx="36">
                        <c:v>1.5937605968124879</c:v>
                      </c:pt>
                      <c:pt idx="37">
                        <c:v>1.4890016920473759</c:v>
                      </c:pt>
                      <c:pt idx="38">
                        <c:v>1.9959404600811803</c:v>
                      </c:pt>
                      <c:pt idx="39">
                        <c:v>2.8126058963063194</c:v>
                      </c:pt>
                      <c:pt idx="40">
                        <c:v>3.2553407934893253</c:v>
                      </c:pt>
                      <c:pt idx="41">
                        <c:v>3.2105441027374226</c:v>
                      </c:pt>
                      <c:pt idx="42">
                        <c:v>3.1671159029649454</c:v>
                      </c:pt>
                      <c:pt idx="43">
                        <c:v>3.3983849259757726</c:v>
                      </c:pt>
                      <c:pt idx="44">
                        <c:v>3.5978480161398929</c:v>
                      </c:pt>
                      <c:pt idx="45">
                        <c:v>3.8255033557046847</c:v>
                      </c:pt>
                      <c:pt idx="46">
                        <c:v>4.016064257028118</c:v>
                      </c:pt>
                      <c:pt idx="47">
                        <c:v>4.4771132642833278</c:v>
                      </c:pt>
                      <c:pt idx="48">
                        <c:v>5.1401869158878455</c:v>
                      </c:pt>
                      <c:pt idx="49">
                        <c:v>5.8019339779926682</c:v>
                      </c:pt>
                      <c:pt idx="50">
                        <c:v>6.0696517412935469</c:v>
                      </c:pt>
                      <c:pt idx="51">
                        <c:v>6.229400131839169</c:v>
                      </c:pt>
                      <c:pt idx="52">
                        <c:v>6.6338259441707681</c:v>
                      </c:pt>
                      <c:pt idx="53">
                        <c:v>7.2691552062868592</c:v>
                      </c:pt>
                      <c:pt idx="54">
                        <c:v>8.0013063357282874</c:v>
                      </c:pt>
                      <c:pt idx="55">
                        <c:v>8.4933289944679302</c:v>
                      </c:pt>
                      <c:pt idx="56">
                        <c:v>8.7309315157416236</c:v>
                      </c:pt>
                      <c:pt idx="57">
                        <c:v>8.6296056884292316</c:v>
                      </c:pt>
                      <c:pt idx="58">
                        <c:v>8.2689832689832663</c:v>
                      </c:pt>
                      <c:pt idx="59">
                        <c:v>7.9948832747041898</c:v>
                      </c:pt>
                      <c:pt idx="60">
                        <c:v>7.9365079365079305</c:v>
                      </c:pt>
                      <c:pt idx="61">
                        <c:v>7.8159470532618958</c:v>
                      </c:pt>
                      <c:pt idx="62">
                        <c:v>7.5046904315196894</c:v>
                      </c:pt>
                      <c:pt idx="63">
                        <c:v>6.9810735339745467</c:v>
                      </c:pt>
                      <c:pt idx="64">
                        <c:v>6.5291037881120895</c:v>
                      </c:pt>
                      <c:pt idx="65">
                        <c:v>6.0744810744810751</c:v>
                      </c:pt>
                      <c:pt idx="66">
                        <c:v>5.594194133655872</c:v>
                      </c:pt>
                      <c:pt idx="67">
                        <c:v>5.0989802039592025</c:v>
                      </c:pt>
                      <c:pt idx="68">
                        <c:v>5.1641791044776175</c:v>
                      </c:pt>
                      <c:pt idx="69">
                        <c:v>5.8911038381433967</c:v>
                      </c:pt>
                      <c:pt idx="70">
                        <c:v>6.7756315007429402</c:v>
                      </c:pt>
                      <c:pt idx="71">
                        <c:v>7.225347941960325</c:v>
                      </c:pt>
                      <c:pt idx="72">
                        <c:v>6.852941176470595</c:v>
                      </c:pt>
                      <c:pt idx="73">
                        <c:v>6.3139432914352422</c:v>
                      </c:pt>
                      <c:pt idx="74">
                        <c:v>6.0791157649796368</c:v>
                      </c:pt>
                      <c:pt idx="75">
                        <c:v>6.2064965197215605</c:v>
                      </c:pt>
                      <c:pt idx="76">
                        <c:v>6.2734894478172931</c:v>
                      </c:pt>
                      <c:pt idx="77">
                        <c:v>6.1294964028776988</c:v>
                      </c:pt>
                      <c:pt idx="78">
                        <c:v>5.3837342497136342</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C-DE90-4FFE-9B41-ADA401DDE0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Data4!$N$3</c15:sqref>
                        </c15:formulaRef>
                      </c:ext>
                    </c:extLst>
                    <c:strCache>
                      <c:ptCount val="1"/>
                      <c:pt idx="0">
                        <c:v>Shelter</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Data4!$C$6:$C$89</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xmlns:c15="http://schemas.microsoft.com/office/drawing/2012/chart">
                      <c:ext xmlns:c15="http://schemas.microsoft.com/office/drawing/2012/chart" uri="{02D57815-91ED-43cb-92C2-25804820EDAC}">
                        <c15:formulaRef>
                          <c15:sqref>Data4!$N$6:$N$89</c15:sqref>
                        </c15:formulaRef>
                      </c:ext>
                    </c:extLst>
                    <c:numCache>
                      <c:formatCode>0.00</c:formatCode>
                      <c:ptCount val="84"/>
                      <c:pt idx="0">
                        <c:v>3.6776859504132231</c:v>
                      </c:pt>
                      <c:pt idx="1">
                        <c:v>3.506600660066006</c:v>
                      </c:pt>
                      <c:pt idx="2">
                        <c:v>3.7067545304777516</c:v>
                      </c:pt>
                      <c:pt idx="3">
                        <c:v>4.4874433923425272</c:v>
                      </c:pt>
                      <c:pt idx="4">
                        <c:v>4.3085761181780979</c:v>
                      </c:pt>
                      <c:pt idx="5">
                        <c:v>3.6704730831973897</c:v>
                      </c:pt>
                      <c:pt idx="6">
                        <c:v>4.0766408479413041</c:v>
                      </c:pt>
                      <c:pt idx="7">
                        <c:v>3.0608135320177254</c:v>
                      </c:pt>
                      <c:pt idx="8">
                        <c:v>2.8938906752411508</c:v>
                      </c:pt>
                      <c:pt idx="9">
                        <c:v>2.8834601521826153</c:v>
                      </c:pt>
                      <c:pt idx="10">
                        <c:v>3.0799999999999939</c:v>
                      </c:pt>
                      <c:pt idx="11">
                        <c:v>2.6725169525328996</c:v>
                      </c:pt>
                      <c:pt idx="12">
                        <c:v>2.9493822239936351</c:v>
                      </c:pt>
                      <c:pt idx="13">
                        <c:v>3.3479473893981648</c:v>
                      </c:pt>
                      <c:pt idx="14">
                        <c:v>3.0182684670373217</c:v>
                      </c:pt>
                      <c:pt idx="15">
                        <c:v>2.4034672970842941</c:v>
                      </c:pt>
                      <c:pt idx="16">
                        <c:v>2.4783634933123633</c:v>
                      </c:pt>
                      <c:pt idx="17">
                        <c:v>3.3831628638867128</c:v>
                      </c:pt>
                      <c:pt idx="18">
                        <c:v>3.5252643948296081</c:v>
                      </c:pt>
                      <c:pt idx="19">
                        <c:v>3.4779210629152013</c:v>
                      </c:pt>
                      <c:pt idx="20">
                        <c:v>3.90625</c:v>
                      </c:pt>
                      <c:pt idx="21">
                        <c:v>3.2308291163877012</c:v>
                      </c:pt>
                      <c:pt idx="22">
                        <c:v>3.1431897555296961</c:v>
                      </c:pt>
                      <c:pt idx="23">
                        <c:v>3.6519036519036652</c:v>
                      </c:pt>
                      <c:pt idx="24">
                        <c:v>3.1358885017421567</c:v>
                      </c:pt>
                      <c:pt idx="25">
                        <c:v>3.4708831469340451</c:v>
                      </c:pt>
                      <c:pt idx="26">
                        <c:v>3.8550501156515038</c:v>
                      </c:pt>
                      <c:pt idx="27">
                        <c:v>3.8476337052712584</c:v>
                      </c:pt>
                      <c:pt idx="28">
                        <c:v>3.6852207293666117</c:v>
                      </c:pt>
                      <c:pt idx="29">
                        <c:v>2.5114155251141357</c:v>
                      </c:pt>
                      <c:pt idx="30">
                        <c:v>2.1188043889519337</c:v>
                      </c:pt>
                      <c:pt idx="31">
                        <c:v>1.812688821752273</c:v>
                      </c:pt>
                      <c:pt idx="32">
                        <c:v>1.5413533834586657</c:v>
                      </c:pt>
                      <c:pt idx="33">
                        <c:v>2.1493212669683182</c:v>
                      </c:pt>
                      <c:pt idx="34">
                        <c:v>2.0316027088036037</c:v>
                      </c:pt>
                      <c:pt idx="35">
                        <c:v>1.9490254872563728</c:v>
                      </c:pt>
                      <c:pt idx="36">
                        <c:v>2.0645645645645638</c:v>
                      </c:pt>
                      <c:pt idx="37">
                        <c:v>1.4535967200894451</c:v>
                      </c:pt>
                      <c:pt idx="38">
                        <c:v>1.1878247958426291</c:v>
                      </c:pt>
                      <c:pt idx="39">
                        <c:v>1.3338273434605474</c:v>
                      </c:pt>
                      <c:pt idx="40">
                        <c:v>1.443909663087739</c:v>
                      </c:pt>
                      <c:pt idx="41">
                        <c:v>2.375649591685236</c:v>
                      </c:pt>
                      <c:pt idx="42">
                        <c:v>2.630603927380526</c:v>
                      </c:pt>
                      <c:pt idx="43">
                        <c:v>2.9673590504450953</c:v>
                      </c:pt>
                      <c:pt idx="44">
                        <c:v>2.9248426508700298</c:v>
                      </c:pt>
                      <c:pt idx="45">
                        <c:v>3.2115171650055618</c:v>
                      </c:pt>
                      <c:pt idx="46">
                        <c:v>3.3923303834808127</c:v>
                      </c:pt>
                      <c:pt idx="47">
                        <c:v>3.6397058823529393</c:v>
                      </c:pt>
                      <c:pt idx="48">
                        <c:v>4.3030525928650309</c:v>
                      </c:pt>
                      <c:pt idx="49">
                        <c:v>4.8493754592211502</c:v>
                      </c:pt>
                      <c:pt idx="50">
                        <c:v>5.3925165077035819</c:v>
                      </c:pt>
                      <c:pt idx="51">
                        <c:v>6.1425959780621708</c:v>
                      </c:pt>
                      <c:pt idx="52">
                        <c:v>6.3503649635036519</c:v>
                      </c:pt>
                      <c:pt idx="53">
                        <c:v>6.4539521392313226</c:v>
                      </c:pt>
                      <c:pt idx="54">
                        <c:v>6.6064981949458534</c:v>
                      </c:pt>
                      <c:pt idx="55">
                        <c:v>7.4927953890489674</c:v>
                      </c:pt>
                      <c:pt idx="56">
                        <c:v>8.0575539568345178</c:v>
                      </c:pt>
                      <c:pt idx="57">
                        <c:v>8.4406294706723664</c:v>
                      </c:pt>
                      <c:pt idx="58">
                        <c:v>9.1654778887304111</c:v>
                      </c:pt>
                      <c:pt idx="59">
                        <c:v>9.5778644909542354</c:v>
                      </c:pt>
                      <c:pt idx="60">
                        <c:v>10.225669957686879</c:v>
                      </c:pt>
                      <c:pt idx="61">
                        <c:v>10.231254379817823</c:v>
                      </c:pt>
                      <c:pt idx="62">
                        <c:v>9.7807170205360237</c:v>
                      </c:pt>
                      <c:pt idx="63">
                        <c:v>9.3696176369273196</c:v>
                      </c:pt>
                      <c:pt idx="64">
                        <c:v>9.6087851750171538</c:v>
                      </c:pt>
                      <c:pt idx="65">
                        <c:v>9.3664850136239828</c:v>
                      </c:pt>
                      <c:pt idx="66">
                        <c:v>9.0755164239756159</c:v>
                      </c:pt>
                      <c:pt idx="67">
                        <c:v>8.6796246648793698</c:v>
                      </c:pt>
                      <c:pt idx="68">
                        <c:v>8.6884154460719074</c:v>
                      </c:pt>
                      <c:pt idx="69">
                        <c:v>8.1134564643799543</c:v>
                      </c:pt>
                      <c:pt idx="70">
                        <c:v>7.7425677883044663</c:v>
                      </c:pt>
                      <c:pt idx="71">
                        <c:v>7.5105212042732461</c:v>
                      </c:pt>
                      <c:pt idx="72">
                        <c:v>6.1100447856685669</c:v>
                      </c:pt>
                      <c:pt idx="73">
                        <c:v>5.6897647806738672</c:v>
                      </c:pt>
                      <c:pt idx="74">
                        <c:v>5.9606848446417393</c:v>
                      </c:pt>
                      <c:pt idx="75">
                        <c:v>5.9527559055118084</c:v>
                      </c:pt>
                      <c:pt idx="76">
                        <c:v>5.4477144646211784</c:v>
                      </c:pt>
                      <c:pt idx="77">
                        <c:v>5.2320149486141165</c:v>
                      </c:pt>
                      <c:pt idx="78">
                        <c:v>5.3089102763116847</c:v>
                      </c:pt>
                      <c:pt idx="79">
                        <c:v>5.1187172371261136</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D-DE90-4FFE-9B41-ADA401DDE031}"/>
                  </c:ext>
                </c:extLst>
              </c15:ser>
            </c15:filteredLineSeries>
          </c:ext>
        </c:extLst>
      </c:lineChart>
      <c:catAx>
        <c:axId val="103197727"/>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203435519"/>
        <c:crosses val="autoZero"/>
        <c:auto val="1"/>
        <c:lblAlgn val="ctr"/>
        <c:lblOffset val="100"/>
        <c:tickLblSkip val="2"/>
        <c:tickMarkSkip val="12"/>
        <c:noMultiLvlLbl val="0"/>
      </c:catAx>
      <c:valAx>
        <c:axId val="203435519"/>
        <c:scaling>
          <c:orientation val="minMax"/>
        </c:scaling>
        <c:delete val="0"/>
        <c:axPos val="l"/>
        <c:numFmt formatCode="0" sourceLinked="0"/>
        <c:majorTickMark val="out"/>
        <c:minorTickMark val="none"/>
        <c:tickLblPos val="nextTo"/>
        <c:spPr>
          <a:noFill/>
          <a:ln w="952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03197727"/>
        <c:crosses val="autoZero"/>
        <c:crossBetween val="between"/>
      </c:valAx>
      <c:spPr>
        <a:noFill/>
        <a:ln>
          <a:noFill/>
        </a:ln>
        <a:effectLst/>
      </c:spPr>
    </c:plotArea>
    <c:legend>
      <c:legendPos val="b"/>
      <c:layout>
        <c:manualLayout>
          <c:xMode val="edge"/>
          <c:yMode val="edge"/>
          <c:x val="0.11439270445100096"/>
          <c:y val="0.25552234997521084"/>
          <c:w val="0.13753028463202677"/>
          <c:h val="0.1946131512322021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1882A1-C817-4825-A986-80C8680C963E}">
  <sheetPr>
    <tabColor theme="5"/>
  </sheetPr>
  <sheetViews>
    <sheetView tabSelected="1" workbookViewId="0"/>
  </sheetViews>
  <pageMargins left="0.25" right="0.25" top="0.25" bottom="2" header="0.3" footer="0.3"/>
  <pageSetup orientation="landscape" horizontalDpi="1200" verticalDpi="1200" r:id="rId1"/>
  <headerFooter>
    <oddHeader>&amp;L&amp;"Calibri"&amp;11&amp;K000000 NONCONFIDENTIAL // FRSONLY&amp;1#_x000D_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EA41BB-B0BE-4790-AAC7-D53305628157}">
  <sheetPr>
    <tabColor theme="5"/>
  </sheetPr>
  <sheetViews>
    <sheetView workbookViewId="0"/>
  </sheetViews>
  <pageMargins left="0.25" right="0.25" top="0.25" bottom="2" header="0.3" footer="0.3"/>
  <pageSetup orientation="landscape" verticalDpi="1200" r:id="rId1"/>
  <headerFooter>
    <oddHeader>&amp;L&amp;"Calibri"&amp;11&amp;K000000 NONCONFIDENTIAL // FRSONLY&amp;1#_x000D_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4CA131-1620-45D1-A3DF-0D3EABE4C676}">
  <sheetPr>
    <tabColor theme="5"/>
  </sheetPr>
  <sheetViews>
    <sheetView workbookViewId="0"/>
  </sheetViews>
  <pageMargins left="0.25" right="0.25" top="0.25" bottom="2" header="0.3" footer="0.3"/>
  <pageSetup orientation="landscape" verticalDpi="1200" r:id="rId1"/>
  <headerFooter>
    <oddHeader>&amp;L&amp;"Calibri"&amp;11&amp;K000000 NONCONFIDENTIAL // FRSONLY&amp;1#_x000D_</oddHead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19B6E3-8C1B-4BDB-9FB8-89E91DDBE633}">
  <sheetPr>
    <tabColor theme="5"/>
  </sheetPr>
  <sheetViews>
    <sheetView workbookViewId="0"/>
  </sheetViews>
  <pageMargins left="0.25" right="0.25" top="0.25" bottom="2" header="0.3" footer="0.3"/>
  <pageSetup orientation="landscape" horizontalDpi="1200" verticalDpi="1200" r:id="rId1"/>
  <headerFooter>
    <oddHeader>&amp;L&amp;"Calibri"&amp;11&amp;K000000 NONCONFIDENTIAL // FRSONLY&amp;1#_x000D_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5" name="Chart 1">
          <a:extLst>
            <a:ext uri="{FF2B5EF4-FFF2-40B4-BE49-F238E27FC236}">
              <a16:creationId xmlns:a16="http://schemas.microsoft.com/office/drawing/2014/main" id="{EFE1F9DD-48F2-6437-4368-C5BFDD5610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0.00164</cdr:x>
      <cdr:y>0.88142</cdr:y>
    </cdr:from>
    <cdr:to>
      <cdr:x>1</cdr:x>
      <cdr:y>1</cdr:y>
    </cdr:to>
    <cdr:sp macro="" textlink="">
      <cdr:nvSpPr>
        <cdr:cNvPr id="3" name="TextBox 1">
          <a:extLst xmlns:a="http://schemas.openxmlformats.org/drawingml/2006/main">
            <a:ext uri="{FF2B5EF4-FFF2-40B4-BE49-F238E27FC236}">
              <a16:creationId xmlns:a16="http://schemas.microsoft.com/office/drawing/2014/main" id="{E1F7580F-71CE-E358-E130-5CE8DA6847AB}"/>
            </a:ext>
          </a:extLst>
        </cdr:cNvPr>
        <cdr:cNvSpPr txBox="1"/>
      </cdr:nvSpPr>
      <cdr:spPr>
        <a:xfrm xmlns:a="http://schemas.openxmlformats.org/drawingml/2006/main">
          <a:off x="15574" y="4743450"/>
          <a:ext cx="9480851" cy="63817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NOTE: </a:t>
          </a:r>
          <a:r>
            <a:rPr lang="en-US" sz="1100" baseline="0">
              <a:latin typeface="Arial" panose="020B0604020202020204" pitchFamily="34" charset="0"/>
              <a:ea typeface="Calibri" panose="020F0502020204030204" pitchFamily="34" charset="0"/>
              <a:cs typeface="Arial" panose="020B0604020202020204" pitchFamily="34" charset="0"/>
            </a:rPr>
            <a:t>Numbers in parentheses indicate share of total state employment.</a:t>
          </a:r>
        </a:p>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SOURCES: Bureau of Labor Statistics;</a:t>
          </a:r>
          <a:r>
            <a:rPr lang="en-US" sz="1100" baseline="0">
              <a:latin typeface="Arial" panose="020B0604020202020204" pitchFamily="34" charset="0"/>
              <a:ea typeface="Calibri" panose="020F0502020204030204" pitchFamily="34" charset="0"/>
              <a:cs typeface="Arial" panose="020B0604020202020204" pitchFamily="34" charset="0"/>
            </a:rPr>
            <a:t> Texas Workforce Commission; Federal Reserve Bank of Dallas.</a:t>
          </a:r>
        </a:p>
        <a:p xmlns:a="http://schemas.openxmlformats.org/drawingml/2006/main">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0.00611</cdr:x>
      <cdr:y>0</cdr:y>
    </cdr:from>
    <cdr:to>
      <cdr:x>0.99941</cdr:x>
      <cdr:y>0.09574</cdr:y>
    </cdr:to>
    <cdr:sp macro="" textlink="">
      <cdr:nvSpPr>
        <cdr:cNvPr id="4" name="TextBox 1">
          <a:extLst xmlns:a="http://schemas.openxmlformats.org/drawingml/2006/main">
            <a:ext uri="{FF2B5EF4-FFF2-40B4-BE49-F238E27FC236}">
              <a16:creationId xmlns:a16="http://schemas.microsoft.com/office/drawing/2014/main" id="{27B5D66D-B74B-32E4-AAB8-5E19D3648C67}"/>
            </a:ext>
          </a:extLst>
        </cdr:cNvPr>
        <cdr:cNvSpPr txBox="1"/>
      </cdr:nvSpPr>
      <cdr:spPr>
        <a:xfrm xmlns:a="http://schemas.openxmlformats.org/drawingml/2006/main">
          <a:off x="57978" y="0"/>
          <a:ext cx="9428292" cy="514642"/>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Chart 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1E4C7E"/>
              </a:solidFill>
              <a:effectLst/>
              <a:uLnTx/>
              <a:uFillTx/>
              <a:latin typeface="Arial" panose="020B0604020202020204" pitchFamily="34" charset="0"/>
              <a:ea typeface="+mn-ea"/>
              <a:cs typeface="Arial" panose="020B0604020202020204" pitchFamily="34" charset="0"/>
            </a:rPr>
            <a:t>Non-storm affected sectors lag Texas employment</a:t>
          </a:r>
          <a:endParaRPr lang="en-US" sz="1400" b="1">
            <a:solidFill>
              <a:sysClr val="windowText" lastClr="000000"/>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0.35689</cdr:x>
      <cdr:y>0.84438</cdr:y>
    </cdr:from>
    <cdr:to>
      <cdr:x>0.72775</cdr:x>
      <cdr:y>0.91975</cdr:y>
    </cdr:to>
    <cdr:sp macro="" textlink="">
      <cdr:nvSpPr>
        <cdr:cNvPr id="2" name="TextBox 1">
          <a:extLst xmlns:a="http://schemas.openxmlformats.org/drawingml/2006/main">
            <a:ext uri="{FF2B5EF4-FFF2-40B4-BE49-F238E27FC236}">
              <a16:creationId xmlns:a16="http://schemas.microsoft.com/office/drawing/2014/main" id="{6182D77D-485A-9AA8-1AE4-565C75288C97}"/>
            </a:ext>
          </a:extLst>
        </cdr:cNvPr>
        <cdr:cNvSpPr txBox="1"/>
      </cdr:nvSpPr>
      <cdr:spPr>
        <a:xfrm xmlns:a="http://schemas.openxmlformats.org/drawingml/2006/main">
          <a:off x="3387587" y="4538870"/>
          <a:ext cx="3520108" cy="405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Percent change, seasonally adjusted annual rate </a:t>
          </a:r>
        </a:p>
      </cdr:txBody>
    </cdr:sp>
  </cdr:relSizeAnchor>
  <cdr:relSizeAnchor xmlns:cdr="http://schemas.openxmlformats.org/drawingml/2006/chartDrawing">
    <cdr:from>
      <cdr:x>0.64183</cdr:x>
      <cdr:y>0.95973</cdr:y>
    </cdr:from>
    <cdr:to>
      <cdr:x>1</cdr:x>
      <cdr:y>1</cdr:y>
    </cdr:to>
    <cdr:sp macro="" textlink="">
      <cdr:nvSpPr>
        <cdr:cNvPr id="5" name="TextBox 1">
          <a:extLst xmlns:a="http://schemas.openxmlformats.org/drawingml/2006/main">
            <a:ext uri="{FF2B5EF4-FFF2-40B4-BE49-F238E27FC236}">
              <a16:creationId xmlns:a16="http://schemas.microsoft.com/office/drawing/2014/main" id="{CA322024-AB8A-2A46-71AF-0C8E00BED82F}"/>
            </a:ext>
          </a:extLst>
        </cdr:cNvPr>
        <cdr:cNvSpPr txBox="1"/>
      </cdr:nvSpPr>
      <cdr:spPr>
        <a:xfrm xmlns:a="http://schemas.openxmlformats.org/drawingml/2006/main">
          <a:off x="6088977" y="5155766"/>
          <a:ext cx="3397923" cy="216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B6C2AD32-F9B7-0AA0-F4BB-FBEA26AA56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0.87257</cdr:y>
    </cdr:from>
    <cdr:to>
      <cdr:x>0.98135</cdr:x>
      <cdr:y>0.97345</cdr:y>
    </cdr:to>
    <cdr:sp macro="" textlink="">
      <cdr:nvSpPr>
        <cdr:cNvPr id="3" name="TextBox 1">
          <a:extLst xmlns:a="http://schemas.openxmlformats.org/drawingml/2006/main">
            <a:ext uri="{FF2B5EF4-FFF2-40B4-BE49-F238E27FC236}">
              <a16:creationId xmlns:a16="http://schemas.microsoft.com/office/drawing/2014/main" id="{9D76C5F7-2C59-1F85-D055-F4818D27195B}"/>
            </a:ext>
          </a:extLst>
        </cdr:cNvPr>
        <cdr:cNvSpPr txBox="1"/>
      </cdr:nvSpPr>
      <cdr:spPr>
        <a:xfrm xmlns:a="http://schemas.openxmlformats.org/drawingml/2006/main">
          <a:off x="0" y="4695825"/>
          <a:ext cx="9319317" cy="542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Calibri" panose="020F0502020204030204" pitchFamily="34" charset="0"/>
              <a:cs typeface="Arial" panose="020B0604020202020204" pitchFamily="34" charset="0"/>
            </a:rPr>
            <a:t>*Seasonally adjusted.</a:t>
          </a:r>
          <a:br>
            <a:rPr lang="en-US" sz="1100">
              <a:effectLst/>
              <a:latin typeface="Arial" panose="020B0604020202020204" pitchFamily="34" charset="0"/>
              <a:ea typeface="Calibri" panose="020F0502020204030204" pitchFamily="34" charset="0"/>
              <a:cs typeface="Arial" panose="020B0604020202020204" pitchFamily="34" charset="0"/>
            </a:rPr>
          </a:br>
          <a:r>
            <a:rPr lang="en-US" sz="1100">
              <a:effectLst/>
              <a:latin typeface="Arial" panose="020B0604020202020204" pitchFamily="34" charset="0"/>
              <a:ea typeface="Calibri" panose="020F0502020204030204" pitchFamily="34" charset="0"/>
              <a:cs typeface="Arial" panose="020B0604020202020204" pitchFamily="34" charset="0"/>
            </a:rPr>
            <a:t>NOTES: Data are monthly through August 2024. Blue bars represent Texa</a:t>
          </a:r>
          <a:r>
            <a:rPr lang="en-US" sz="1100" baseline="0">
              <a:effectLst/>
              <a:latin typeface="Arial" panose="020B0604020202020204" pitchFamily="34" charset="0"/>
              <a:ea typeface="Calibri" panose="020F0502020204030204" pitchFamily="34" charset="0"/>
              <a:cs typeface="Arial" panose="020B0604020202020204" pitchFamily="34" charset="0"/>
            </a:rPr>
            <a:t>s recessions.</a:t>
          </a:r>
          <a:endParaRPr lang="en-US" sz="1100">
            <a:effectLst/>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Calibri" panose="020F0502020204030204" pitchFamily="34" charset="0"/>
              <a:cs typeface="Arial" panose="020B0604020202020204" pitchFamily="34" charset="0"/>
            </a:rPr>
            <a:t>SOURCES:</a:t>
          </a:r>
          <a:r>
            <a:rPr lang="en-US" sz="1100" baseline="0">
              <a:effectLst/>
              <a:latin typeface="Arial" panose="020B0604020202020204" pitchFamily="34" charset="0"/>
              <a:ea typeface="Calibri" panose="020F0502020204030204" pitchFamily="34" charset="0"/>
              <a:cs typeface="Arial" panose="020B0604020202020204" pitchFamily="34" charset="0"/>
            </a:rPr>
            <a:t> Bureau of Labor Statistics; Texas Workforce Commission; adjustments by the Federal Reserve Bank of Dallas.</a:t>
          </a:r>
          <a:endParaRPr lang="en-US" sz="1100">
            <a:effectLst/>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0.08983</cdr:y>
    </cdr:from>
    <cdr:to>
      <cdr:x>0.34906</cdr:x>
      <cdr:y>0.14583</cdr:y>
    </cdr:to>
    <cdr:sp macro="" textlink="">
      <cdr:nvSpPr>
        <cdr:cNvPr id="6" name="TextBox 1">
          <a:extLst xmlns:a="http://schemas.openxmlformats.org/drawingml/2006/main">
            <a:ext uri="{FF2B5EF4-FFF2-40B4-BE49-F238E27FC236}">
              <a16:creationId xmlns:a16="http://schemas.microsoft.com/office/drawing/2014/main" id="{4C34E1D1-BE91-BA9C-3B58-1075FFA922DA}"/>
            </a:ext>
          </a:extLst>
        </cdr:cNvPr>
        <cdr:cNvSpPr txBox="1"/>
      </cdr:nvSpPr>
      <cdr:spPr>
        <a:xfrm xmlns:a="http://schemas.openxmlformats.org/drawingml/2006/main">
          <a:off x="0" y="483180"/>
          <a:ext cx="3316941" cy="301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Percent, year</a:t>
          </a:r>
          <a:r>
            <a:rPr lang="en-US" sz="1200" baseline="0">
              <a:latin typeface="Arial" panose="020B0604020202020204" pitchFamily="34" charset="0"/>
              <a:ea typeface="Calibri" panose="020F0502020204030204" pitchFamily="34" charset="0"/>
              <a:cs typeface="Arial" panose="020B0604020202020204" pitchFamily="34" charset="0"/>
            </a:rPr>
            <a:t> </a:t>
          </a:r>
          <a:r>
            <a:rPr lang="en-US" sz="1200">
              <a:latin typeface="Arial" panose="020B0604020202020204" pitchFamily="34" charset="0"/>
              <a:ea typeface="Calibri" panose="020F0502020204030204" pitchFamily="34" charset="0"/>
              <a:cs typeface="Arial" panose="020B0604020202020204" pitchFamily="34" charset="0"/>
            </a:rPr>
            <a:t>over</a:t>
          </a:r>
          <a:r>
            <a:rPr lang="en-US" sz="1200" baseline="0">
              <a:latin typeface="Arial" panose="020B0604020202020204" pitchFamily="34" charset="0"/>
              <a:ea typeface="Calibri" panose="020F0502020204030204" pitchFamily="34" charset="0"/>
              <a:cs typeface="Arial" panose="020B0604020202020204" pitchFamily="34" charset="0"/>
            </a:rPr>
            <a:t> </a:t>
          </a:r>
          <a:r>
            <a:rPr lang="en-US" sz="1200">
              <a:latin typeface="Arial" panose="020B0604020202020204" pitchFamily="34" charset="0"/>
              <a:ea typeface="Calibri" panose="020F0502020204030204" pitchFamily="34" charset="0"/>
              <a:cs typeface="Arial" panose="020B0604020202020204" pitchFamily="34" charset="0"/>
            </a:rPr>
            <a:t>year* </a:t>
          </a:r>
        </a:p>
      </cdr:txBody>
    </cdr:sp>
  </cdr:relSizeAnchor>
  <cdr:relSizeAnchor xmlns:cdr="http://schemas.openxmlformats.org/drawingml/2006/chartDrawing">
    <cdr:from>
      <cdr:x>0</cdr:x>
      <cdr:y>0</cdr:y>
    </cdr:from>
    <cdr:to>
      <cdr:x>1</cdr:x>
      <cdr:y>0.12884</cdr:y>
    </cdr:to>
    <cdr:sp macro="" textlink="">
      <cdr:nvSpPr>
        <cdr:cNvPr id="2" name="TextBox 1">
          <a:extLst xmlns:a="http://schemas.openxmlformats.org/drawingml/2006/main">
            <a:ext uri="{FF2B5EF4-FFF2-40B4-BE49-F238E27FC236}">
              <a16:creationId xmlns:a16="http://schemas.microsoft.com/office/drawing/2014/main" id="{46DC2B09-E44F-46C7-593A-E6CEF7696044}"/>
            </a:ext>
          </a:extLst>
        </cdr:cNvPr>
        <cdr:cNvSpPr txBox="1"/>
      </cdr:nvSpPr>
      <cdr:spPr>
        <a:xfrm xmlns:a="http://schemas.openxmlformats.org/drawingml/2006/main">
          <a:off x="0" y="0"/>
          <a:ext cx="9496425" cy="6933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Chart 2</a:t>
          </a:r>
        </a:p>
        <a:p xmlns:a="http://schemas.openxmlformats.org/drawingml/2006/main">
          <a:pPr algn="l"/>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Fall</a:t>
          </a:r>
          <a:r>
            <a:rPr lang="en-US" sz="1400" b="1" baseline="0">
              <a:solidFill>
                <a:srgbClr val="1E4C7E"/>
              </a:solidFill>
              <a:latin typeface="Arial" panose="020B0604020202020204" pitchFamily="34" charset="0"/>
              <a:ea typeface="Calibri" panose="020F0502020204030204" pitchFamily="34" charset="0"/>
              <a:cs typeface="Arial" panose="020B0604020202020204" pitchFamily="34" charset="0"/>
            </a:rPr>
            <a:t> in staffing services </a:t>
          </a:r>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employment paces overall jobs</a:t>
          </a:r>
          <a:r>
            <a:rPr lang="en-US" sz="1400" b="1" baseline="0">
              <a:solidFill>
                <a:srgbClr val="1E4C7E"/>
              </a:solidFill>
              <a:latin typeface="Arial" panose="020B0604020202020204" pitchFamily="34" charset="0"/>
              <a:ea typeface="Calibri" panose="020F0502020204030204" pitchFamily="34" charset="0"/>
              <a:cs typeface="Arial" panose="020B0604020202020204" pitchFamily="34" charset="0"/>
            </a:rPr>
            <a:t> decline</a:t>
          </a:r>
          <a:endParaRPr lang="en-US" sz="1400" b="1">
            <a:solidFill>
              <a:srgbClr val="1E4C7E"/>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0.64183</cdr:x>
      <cdr:y>0.95973</cdr:y>
    </cdr:from>
    <cdr:to>
      <cdr:x>1</cdr:x>
      <cdr:y>1</cdr:y>
    </cdr:to>
    <cdr:sp macro="" textlink="">
      <cdr:nvSpPr>
        <cdr:cNvPr id="4" name="TextBox 1">
          <a:extLst xmlns:a="http://schemas.openxmlformats.org/drawingml/2006/main">
            <a:ext uri="{FF2B5EF4-FFF2-40B4-BE49-F238E27FC236}">
              <a16:creationId xmlns:a16="http://schemas.microsoft.com/office/drawing/2014/main" id="{CA322024-AB8A-2A46-71AF-0C8E00BED82F}"/>
            </a:ext>
          </a:extLst>
        </cdr:cNvPr>
        <cdr:cNvSpPr txBox="1"/>
      </cdr:nvSpPr>
      <cdr:spPr>
        <a:xfrm xmlns:a="http://schemas.openxmlformats.org/drawingml/2006/main">
          <a:off x="6088977" y="5155766"/>
          <a:ext cx="3397923" cy="216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8" name="Chart 1">
          <a:extLst>
            <a:ext uri="{FF2B5EF4-FFF2-40B4-BE49-F238E27FC236}">
              <a16:creationId xmlns:a16="http://schemas.microsoft.com/office/drawing/2014/main" id="{1B469412-1383-0FF3-4D1F-06EEBCEF25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0.80441</cdr:y>
    </cdr:from>
    <cdr:to>
      <cdr:x>1</cdr:x>
      <cdr:y>1</cdr:y>
    </cdr:to>
    <cdr:sp macro="" textlink="">
      <cdr:nvSpPr>
        <cdr:cNvPr id="3" name="TextBox 2">
          <a:extLst xmlns:a="http://schemas.openxmlformats.org/drawingml/2006/main">
            <a:ext uri="{FF2B5EF4-FFF2-40B4-BE49-F238E27FC236}">
              <a16:creationId xmlns:a16="http://schemas.microsoft.com/office/drawing/2014/main" id="{21696CD7-5033-249E-D329-75F5C441F26A}"/>
            </a:ext>
          </a:extLst>
        </cdr:cNvPr>
        <cdr:cNvSpPr txBox="1"/>
      </cdr:nvSpPr>
      <cdr:spPr>
        <a:xfrm xmlns:a="http://schemas.openxmlformats.org/drawingml/2006/main">
          <a:off x="0" y="4695813"/>
          <a:ext cx="9496425" cy="109728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effectLst/>
              <a:latin typeface="Arial" panose="020B0604020202020204" pitchFamily="34" charset="0"/>
              <a:ea typeface="Calibri" panose="020F0502020204030204" pitchFamily="34" charset="0"/>
              <a:cs typeface="Arial" panose="020B0604020202020204" pitchFamily="34" charset="0"/>
            </a:rPr>
            <a:t>*Seasonally adjusted</a:t>
          </a:r>
        </a:p>
        <a:p xmlns:a="http://schemas.openxmlformats.org/drawingml/2006/main">
          <a:r>
            <a:rPr lang="en-US" sz="1100">
              <a:effectLst/>
              <a:latin typeface="Arial" panose="020B0604020202020204" pitchFamily="34" charset="0"/>
              <a:ea typeface="Calibri" panose="020F0502020204030204" pitchFamily="34" charset="0"/>
              <a:cs typeface="Arial" panose="020B0604020202020204" pitchFamily="34" charset="0"/>
            </a:rPr>
            <a:t>NOTES: Shown is</a:t>
          </a:r>
          <a:r>
            <a:rPr lang="en-US" sz="1100" baseline="0">
              <a:effectLst/>
              <a:latin typeface="Arial" panose="020B0604020202020204" pitchFamily="34" charset="0"/>
              <a:ea typeface="Calibri" panose="020F0502020204030204" pitchFamily="34" charset="0"/>
              <a:cs typeface="Arial" panose="020B0604020202020204" pitchFamily="34" charset="0"/>
            </a:rPr>
            <a:t> the employment-weighted average of the Federal Reserve Banks' business survey employment indexes. The diffusion index shows the number of positive responses less the number of negative ones. Positive numbers indicate expansion, negative ones indicate contraction.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Arial" panose="020B0604020202020204" pitchFamily="34" charset="0"/>
              <a:ea typeface="Calibri" panose="020F0502020204030204" pitchFamily="34" charset="0"/>
              <a:cs typeface="Arial" panose="020B0604020202020204" pitchFamily="34" charset="0"/>
            </a:rPr>
            <a:t>SOURCES: Federal Reserve Bank of Dallas; </a:t>
          </a:r>
          <a:r>
            <a:rPr lang="en-US" sz="1100" baseline="0">
              <a:effectLst/>
              <a:latin typeface="Arial" panose="020B0604020202020204" pitchFamily="34" charset="0"/>
              <a:ea typeface="+mn-ea"/>
              <a:cs typeface="Arial" panose="020B0604020202020204" pitchFamily="34" charset="0"/>
            </a:rPr>
            <a:t>Federal Reserve Bank of Kansas City; Federal Reserve Bank of New York; Federal Reserve Bank of Philadelphia; Federal Reserve Bank of Richmond; Bureau of Labor Statistics.</a:t>
          </a:r>
          <a:endParaRPr lang="en-US">
            <a:effectLst/>
            <a:latin typeface="Arial" panose="020B0604020202020204" pitchFamily="34" charset="0"/>
            <a:cs typeface="Arial" panose="020B0604020202020204" pitchFamily="34" charset="0"/>
          </a:endParaRPr>
        </a:p>
        <a:p xmlns:a="http://schemas.openxmlformats.org/drawingml/2006/main">
          <a:endParaRPr lang="en-US" sz="1100" baseline="0">
            <a:effectLst/>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0.10406</cdr:y>
    </cdr:to>
    <cdr:sp macro="" textlink="">
      <cdr:nvSpPr>
        <cdr:cNvPr id="2" name="TextBox 1">
          <a:extLst xmlns:a="http://schemas.openxmlformats.org/drawingml/2006/main">
            <a:ext uri="{FF2B5EF4-FFF2-40B4-BE49-F238E27FC236}">
              <a16:creationId xmlns:a16="http://schemas.microsoft.com/office/drawing/2014/main" id="{50E8916A-DFCF-E883-20F6-C97E8E3DCC9B}"/>
            </a:ext>
          </a:extLst>
        </cdr:cNvPr>
        <cdr:cNvSpPr txBox="1"/>
      </cdr:nvSpPr>
      <cdr:spPr>
        <a:xfrm xmlns:a="http://schemas.openxmlformats.org/drawingml/2006/main">
          <a:off x="0" y="0"/>
          <a:ext cx="9484179" cy="5578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Chart 3</a:t>
          </a:r>
        </a:p>
        <a:p xmlns:a="http://schemas.openxmlformats.org/drawingml/2006/main">
          <a:pPr algn="l"/>
          <a:r>
            <a:rPr lang="en-US" sz="1400" b="1" baseline="0">
              <a:solidFill>
                <a:srgbClr val="1E4C7E"/>
              </a:solidFill>
              <a:latin typeface="Arial" panose="020B0604020202020204" pitchFamily="34" charset="0"/>
              <a:ea typeface="Calibri" panose="020F0502020204030204" pitchFamily="34" charset="0"/>
              <a:cs typeface="Arial" panose="020B0604020202020204" pitchFamily="34" charset="0"/>
            </a:rPr>
            <a:t>Fed survey employment indexes turn negative for first time since pandemic</a:t>
          </a:r>
          <a:endParaRPr lang="en-US" sz="1400" b="1">
            <a:solidFill>
              <a:srgbClr val="1E4C7E"/>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0.64183</cdr:x>
      <cdr:y>0.95973</cdr:y>
    </cdr:from>
    <cdr:to>
      <cdr:x>1</cdr:x>
      <cdr:y>1</cdr:y>
    </cdr:to>
    <cdr:sp macro="" textlink="">
      <cdr:nvSpPr>
        <cdr:cNvPr id="4" name="TextBox 1">
          <a:extLst xmlns:a="http://schemas.openxmlformats.org/drawingml/2006/main">
            <a:ext uri="{FF2B5EF4-FFF2-40B4-BE49-F238E27FC236}">
              <a16:creationId xmlns:a16="http://schemas.microsoft.com/office/drawing/2014/main" id="{7C8FB794-696D-4D4D-DCFC-E95230C493B9}"/>
            </a:ext>
          </a:extLst>
        </cdr:cNvPr>
        <cdr:cNvSpPr txBox="1"/>
      </cdr:nvSpPr>
      <cdr:spPr>
        <a:xfrm xmlns:a="http://schemas.openxmlformats.org/drawingml/2006/main">
          <a:off x="6088977" y="5155766"/>
          <a:ext cx="3397923" cy="216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0.00803</cdr:x>
      <cdr:y>0.84721</cdr:y>
    </cdr:from>
    <cdr:to>
      <cdr:x>0.99727</cdr:x>
      <cdr:y>1</cdr:y>
    </cdr:to>
    <cdr:sp macro="" textlink="">
      <cdr:nvSpPr>
        <cdr:cNvPr id="5" name="TextBox 4">
          <a:extLst xmlns:a="http://schemas.openxmlformats.org/drawingml/2006/main">
            <a:ext uri="{FF2B5EF4-FFF2-40B4-BE49-F238E27FC236}">
              <a16:creationId xmlns:a16="http://schemas.microsoft.com/office/drawing/2014/main" id="{3800C93E-DADC-3205-FE5E-74E16B9E3DAC}"/>
            </a:ext>
          </a:extLst>
        </cdr:cNvPr>
        <cdr:cNvSpPr txBox="1"/>
      </cdr:nvSpPr>
      <cdr:spPr>
        <a:xfrm xmlns:a="http://schemas.openxmlformats.org/drawingml/2006/main">
          <a:off x="76200" y="4562475"/>
          <a:ext cx="9382125" cy="819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43D41841-C8D3-A9F8-F3EA-48DC4E729C0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0.90973</cdr:y>
    </cdr:from>
    <cdr:to>
      <cdr:x>0.99604</cdr:x>
      <cdr:y>1</cdr:y>
    </cdr:to>
    <cdr:sp macro="" textlink="">
      <cdr:nvSpPr>
        <cdr:cNvPr id="3" name="TextBox 1">
          <a:extLst xmlns:a="http://schemas.openxmlformats.org/drawingml/2006/main">
            <a:ext uri="{FF2B5EF4-FFF2-40B4-BE49-F238E27FC236}">
              <a16:creationId xmlns:a16="http://schemas.microsoft.com/office/drawing/2014/main" id="{DF67DF30-ACD5-55C4-5C9B-DB3D906E6231}"/>
            </a:ext>
          </a:extLst>
        </cdr:cNvPr>
        <cdr:cNvSpPr txBox="1"/>
      </cdr:nvSpPr>
      <cdr:spPr>
        <a:xfrm xmlns:a="http://schemas.openxmlformats.org/drawingml/2006/main" rot="10800000" flipV="1">
          <a:off x="-1" y="4895849"/>
          <a:ext cx="9458819" cy="48577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i="0">
              <a:effectLst/>
              <a:latin typeface="Arial" panose="020B0604020202020204" pitchFamily="34" charset="0"/>
              <a:ea typeface="Calibri" panose="020F0502020204030204" pitchFamily="34" charset="0"/>
              <a:cs typeface="Arial" panose="020B0604020202020204" pitchFamily="34" charset="0"/>
            </a:rPr>
            <a:t>*Seasonally</a:t>
          </a:r>
          <a:r>
            <a:rPr lang="en-US" sz="1100" b="0" i="0" baseline="0">
              <a:effectLst/>
              <a:latin typeface="Arial" panose="020B0604020202020204" pitchFamily="34" charset="0"/>
              <a:ea typeface="Calibri" panose="020F0502020204030204" pitchFamily="34" charset="0"/>
              <a:cs typeface="Arial" panose="020B0604020202020204" pitchFamily="34" charset="0"/>
            </a:rPr>
            <a:t> adjusted.</a:t>
          </a:r>
        </a:p>
        <a:p xmlns:a="http://schemas.openxmlformats.org/drawingml/2006/main">
          <a:r>
            <a:rPr lang="en-US" sz="1100" b="0" i="0">
              <a:effectLst/>
              <a:latin typeface="Arial" panose="020B0604020202020204" pitchFamily="34" charset="0"/>
              <a:ea typeface="Calibri" panose="020F0502020204030204" pitchFamily="34" charset="0"/>
              <a:cs typeface="Arial" panose="020B0604020202020204" pitchFamily="34" charset="0"/>
            </a:rPr>
            <a:t>NOTE: </a:t>
          </a:r>
          <a:r>
            <a:rPr lang="en-US" sz="1100">
              <a:effectLst/>
              <a:latin typeface="Arial" panose="020B0604020202020204" pitchFamily="34" charset="0"/>
              <a:ea typeface="Calibri" panose="020F0502020204030204" pitchFamily="34" charset="0"/>
              <a:cs typeface="Arial" panose="020B0604020202020204" pitchFamily="34" charset="0"/>
            </a:rPr>
            <a:t>Data are monthly through July</a:t>
          </a:r>
          <a:r>
            <a:rPr lang="en-US" sz="1100" baseline="0">
              <a:effectLst/>
              <a:latin typeface="Arial" panose="020B0604020202020204" pitchFamily="34" charset="0"/>
              <a:ea typeface="Calibri" panose="020F0502020204030204" pitchFamily="34" charset="0"/>
              <a:cs typeface="Arial" panose="020B0604020202020204" pitchFamily="34" charset="0"/>
            </a:rPr>
            <a:t> 2024.</a:t>
          </a:r>
          <a:endParaRPr lang="en-US" sz="1100">
            <a:effectLst/>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b="0" i="0">
              <a:effectLst/>
              <a:latin typeface="Arial" panose="020B0604020202020204" pitchFamily="34" charset="0"/>
              <a:ea typeface="Calibri" panose="020F0502020204030204" pitchFamily="34" charset="0"/>
              <a:cs typeface="Arial" panose="020B0604020202020204" pitchFamily="34" charset="0"/>
            </a:rPr>
            <a:t>SOURCES:</a:t>
          </a:r>
          <a:r>
            <a:rPr lang="en-US" sz="1100" b="0" i="0" baseline="0">
              <a:effectLst/>
              <a:latin typeface="Arial" panose="020B0604020202020204" pitchFamily="34" charset="0"/>
              <a:ea typeface="Calibri" panose="020F0502020204030204" pitchFamily="34" charset="0"/>
              <a:cs typeface="Arial" panose="020B0604020202020204" pitchFamily="34" charset="0"/>
            </a:rPr>
            <a:t> Bureau of Labor Statistics; adjustments by Federal Reserve Bank of Dallas</a:t>
          </a:r>
          <a:r>
            <a:rPr lang="en-US" sz="1100" b="0" i="0">
              <a:effectLst/>
              <a:latin typeface="Arial" panose="020B0604020202020204" pitchFamily="34" charset="0"/>
              <a:ea typeface="Calibri" panose="020F0502020204030204" pitchFamily="34" charset="0"/>
              <a:cs typeface="Arial" panose="020B0604020202020204" pitchFamily="34" charset="0"/>
            </a:rPr>
            <a:t>.</a:t>
          </a:r>
        </a:p>
        <a:p xmlns:a="http://schemas.openxmlformats.org/drawingml/2006/main">
          <a:endParaRPr lang="en-US" sz="1100">
            <a:effectLst/>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0.08569</cdr:y>
    </cdr:from>
    <cdr:to>
      <cdr:x>0.27668</cdr:x>
      <cdr:y>0.1304</cdr:y>
    </cdr:to>
    <cdr:sp macro="" textlink="">
      <cdr:nvSpPr>
        <cdr:cNvPr id="4" name="TextBox 1">
          <a:extLst xmlns:a="http://schemas.openxmlformats.org/drawingml/2006/main">
            <a:ext uri="{FF2B5EF4-FFF2-40B4-BE49-F238E27FC236}">
              <a16:creationId xmlns:a16="http://schemas.microsoft.com/office/drawing/2014/main" id="{327A560D-88DA-D5DD-2240-9C25B16A61FE}"/>
            </a:ext>
          </a:extLst>
        </cdr:cNvPr>
        <cdr:cNvSpPr txBox="1"/>
      </cdr:nvSpPr>
      <cdr:spPr>
        <a:xfrm xmlns:a="http://schemas.openxmlformats.org/drawingml/2006/main">
          <a:off x="0" y="459409"/>
          <a:ext cx="2622826" cy="2397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a:solidFill>
                <a:sysClr val="windowText" lastClr="000000"/>
              </a:solidFill>
              <a:latin typeface="Arial" panose="020B0604020202020204" pitchFamily="34" charset="0"/>
              <a:ea typeface="Calibri" panose="020F0502020204030204" pitchFamily="34" charset="0"/>
              <a:cs typeface="Arial" panose="020B0604020202020204" pitchFamily="34" charset="0"/>
            </a:rPr>
            <a:t>Percent</a:t>
          </a:r>
          <a:r>
            <a:rPr lang="en-US" sz="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rPr>
            <a:t> change, year over year*</a:t>
          </a:r>
          <a:endParaRPr lang="en-US" sz="1200">
            <a:solidFill>
              <a:sysClr val="windowText" lastClr="000000"/>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0.00903</cdr:x>
      <cdr:y>0.00354</cdr:y>
    </cdr:from>
    <cdr:to>
      <cdr:x>1</cdr:x>
      <cdr:y>0.09411</cdr:y>
    </cdr:to>
    <cdr:sp macro="" textlink="">
      <cdr:nvSpPr>
        <cdr:cNvPr id="5" name="TextBox 1">
          <a:extLst xmlns:a="http://schemas.openxmlformats.org/drawingml/2006/main">
            <a:ext uri="{FF2B5EF4-FFF2-40B4-BE49-F238E27FC236}">
              <a16:creationId xmlns:a16="http://schemas.microsoft.com/office/drawing/2014/main" id="{C5036981-5142-9025-F1CD-A15A035CDB53}"/>
            </a:ext>
          </a:extLst>
        </cdr:cNvPr>
        <cdr:cNvSpPr txBox="1"/>
      </cdr:nvSpPr>
      <cdr:spPr>
        <a:xfrm xmlns:a="http://schemas.openxmlformats.org/drawingml/2006/main">
          <a:off x="85725" y="19012"/>
          <a:ext cx="9402640" cy="486418"/>
        </a:xfrm>
        <a:prstGeom xmlns:a="http://schemas.openxmlformats.org/drawingml/2006/main" prst="rect">
          <a:avLst/>
        </a:prstGeom>
      </cdr:spPr>
      <cdr:txBody>
        <a:bodyPr xmlns:a="http://schemas.openxmlformats.org/drawingml/2006/main" wrap="square" lIns="0" tIns="0" rIns="0"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Chart 4</a:t>
          </a:r>
          <a:b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br>
          <a:r>
            <a:rPr lang="en-US" sz="1400" b="1">
              <a:solidFill>
                <a:srgbClr val="1E4C7E"/>
              </a:solidFill>
              <a:latin typeface="Arial" panose="020B0604020202020204" pitchFamily="34" charset="0"/>
              <a:ea typeface="Calibri" panose="020F0502020204030204" pitchFamily="34" charset="0"/>
              <a:cs typeface="Arial" panose="020B0604020202020204" pitchFamily="34" charset="0"/>
            </a:rPr>
            <a:t>Texas consumer price index slows despite still-elevated h</a:t>
          </a:r>
          <a:r>
            <a:rPr lang="en-US" sz="1400" b="1" baseline="0">
              <a:solidFill>
                <a:srgbClr val="1E4C7E"/>
              </a:solidFill>
              <a:latin typeface="Arial" panose="020B0604020202020204" pitchFamily="34" charset="0"/>
              <a:ea typeface="Calibri" panose="020F0502020204030204" pitchFamily="34" charset="0"/>
              <a:cs typeface="Arial" panose="020B0604020202020204" pitchFamily="34" charset="0"/>
            </a:rPr>
            <a:t>ousing costs</a:t>
          </a:r>
          <a:endParaRPr lang="en-US" sz="1400" b="1">
            <a:solidFill>
              <a:srgbClr val="1E4C7E"/>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0.64183</cdr:x>
      <cdr:y>0.95973</cdr:y>
    </cdr:from>
    <cdr:to>
      <cdr:x>1</cdr:x>
      <cdr:y>1</cdr:y>
    </cdr:to>
    <cdr:sp macro="" textlink="">
      <cdr:nvSpPr>
        <cdr:cNvPr id="2" name="TextBox 1">
          <a:extLst xmlns:a="http://schemas.openxmlformats.org/drawingml/2006/main">
            <a:ext uri="{FF2B5EF4-FFF2-40B4-BE49-F238E27FC236}">
              <a16:creationId xmlns:a16="http://schemas.microsoft.com/office/drawing/2014/main" id="{7C8FB794-696D-4D4D-DCFC-E95230C493B9}"/>
            </a:ext>
          </a:extLst>
        </cdr:cNvPr>
        <cdr:cNvSpPr txBox="1"/>
      </cdr:nvSpPr>
      <cdr:spPr>
        <a:xfrm xmlns:a="http://schemas.openxmlformats.org/drawingml/2006/main">
          <a:off x="6088977" y="5155766"/>
          <a:ext cx="3397923" cy="216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B5DF-838C-4C89-9A81-8EC80F1365AB}">
  <dimension ref="A2:P57"/>
  <sheetViews>
    <sheetView zoomScale="70" zoomScaleNormal="70" workbookViewId="0">
      <pane xSplit="3" ySplit="4" topLeftCell="G24" activePane="bottomRight" state="frozen"/>
      <selection pane="bottomRight" activeCell="C48" sqref="C48"/>
      <selection pane="bottomLeft" activeCell="A4" sqref="A4"/>
      <selection pane="topRight" activeCell="D1" sqref="D1"/>
    </sheetView>
  </sheetViews>
  <sheetFormatPr defaultColWidth="9.42578125" defaultRowHeight="15"/>
  <cols>
    <col min="1" max="2" width="23.42578125" style="3" customWidth="1"/>
    <col min="3" max="3" width="13.42578125" style="3" customWidth="1"/>
    <col min="4" max="16" width="22.5703125" style="3" customWidth="1"/>
    <col min="17" max="17" width="53.42578125" style="3" customWidth="1"/>
    <col min="18" max="16384" width="9.42578125" style="3"/>
  </cols>
  <sheetData>
    <row r="2" spans="1:16">
      <c r="A2" s="33" t="e">
        <f>IF(COUNTIF($D$7:$D$36,"&lt;&gt;#N/A")=COUNTIF(#REF!,"&lt;&gt;#N/A"),
          "NOTES: Data through "&amp;TEXT(DATE(LEFT(_xlfn.SINGLE(INDEX($C$7:$C$36,COUNTIF($D$7:$D$36,"&lt;&gt;#N/A"))),4),RIGHT(_xlfn.SINGLE(INDEX($C$7:$C$36,COUNTIF($D$7:$D$36,"&lt;&gt;#N/A"))),2),1),"Mmm YYYY"),
          "NOTES: U.S. data through "&amp;TEXT(DATE(LEFT(_xlfn.SINGLE(INDEX(#REF!,COUNTIF(#REF!,"&lt;&gt;#N/A"))),4),RIGHT(_xlfn.SINGLE(INDEX(#REF!,COUNTIF(#REF!,"&lt;&gt;#N/A"))),2),1),"Mmm YYYY")&amp;
          ". Texas data through "&amp;TEXT(DATE(LEFT(_xlfn.SINGLE(INDEX($C$7:$C$36,COUNTIF($D$7:$D$36,"&lt;&gt;#N/A"))),4),RIGHT(_xlfn.SINGLE(INDEX($C$7:$C$36,COUNTIF($D$7:$D$36,"&lt;&gt;#N/A"))),2),1),"Mmm YYYY"))&amp;
". Numbers in parentheses refer to share of Texas employment in "&amp;TEXT(DATE(LEFT(_xlfn.SINGLE(INDEX($C$7:$C$36,COUNTIF($D$7:$D$36,"&lt;&gt;#N/A"))),4),RIGHT(_xlfn.SINGLE(INDEX($C$7:$C$36,COUNTIF($D$7:$D$36,"&lt;&gt;#N/A"))),2),1),"Mmm YYYY")&amp;"."&amp;
CHAR(10)&amp;"SOURCES: Bureau of Labor Statistics; Texas Workforce Commission; seasonal and other adjustments by FRB Dallas."</f>
        <v>#REF!</v>
      </c>
      <c r="B2" s="33"/>
      <c r="D2" s="4">
        <v>1</v>
      </c>
      <c r="E2" s="4">
        <v>2</v>
      </c>
      <c r="F2" s="4">
        <v>3</v>
      </c>
      <c r="G2" s="4">
        <v>4</v>
      </c>
      <c r="H2" s="4">
        <v>5</v>
      </c>
      <c r="I2" s="4">
        <v>6</v>
      </c>
      <c r="J2" s="4">
        <v>7</v>
      </c>
      <c r="K2" s="4">
        <v>8</v>
      </c>
      <c r="L2" s="4">
        <v>9</v>
      </c>
      <c r="M2" s="4">
        <v>10</v>
      </c>
      <c r="N2" s="4">
        <v>11</v>
      </c>
      <c r="O2" s="4">
        <v>12</v>
      </c>
      <c r="P2" s="4">
        <v>13</v>
      </c>
    </row>
    <row r="3" spans="1:16" ht="30">
      <c r="A3" s="33"/>
      <c r="B3" s="33"/>
      <c r="D3" s="5" t="s">
        <v>0</v>
      </c>
      <c r="E3" s="5" t="s">
        <v>1</v>
      </c>
      <c r="F3" s="5" t="s">
        <v>2</v>
      </c>
      <c r="G3" s="5" t="s">
        <v>3</v>
      </c>
      <c r="H3" s="5" t="s">
        <v>4</v>
      </c>
      <c r="I3" s="5" t="s">
        <v>5</v>
      </c>
      <c r="J3" s="5" t="s">
        <v>6</v>
      </c>
      <c r="K3" s="5" t="s">
        <v>7</v>
      </c>
      <c r="L3" s="5" t="s">
        <v>8</v>
      </c>
      <c r="M3" s="5" t="s">
        <v>9</v>
      </c>
      <c r="N3" s="5" t="s">
        <v>10</v>
      </c>
      <c r="O3" s="5" t="s">
        <v>11</v>
      </c>
      <c r="P3" s="5" t="s">
        <v>12</v>
      </c>
    </row>
    <row r="4" spans="1:16" ht="45">
      <c r="A4" s="33"/>
      <c r="B4" s="33"/>
      <c r="C4" s="6" t="str">
        <f ca="1">"-30 "&amp;TEXT(TODAY(),"YYYYMM")</f>
        <v>-30 202409</v>
      </c>
      <c r="D4" s="7" t="s">
        <v>13</v>
      </c>
      <c r="E4" s="7" t="s">
        <v>14</v>
      </c>
      <c r="F4" s="7" t="s">
        <v>15</v>
      </c>
      <c r="G4" s="7" t="s">
        <v>16</v>
      </c>
      <c r="H4" s="7" t="s">
        <v>17</v>
      </c>
      <c r="I4" s="7" t="s">
        <v>18</v>
      </c>
      <c r="J4" s="7" t="s">
        <v>19</v>
      </c>
      <c r="K4" s="7" t="s">
        <v>20</v>
      </c>
      <c r="L4" s="7" t="s">
        <v>21</v>
      </c>
      <c r="M4" s="7" t="s">
        <v>22</v>
      </c>
      <c r="N4" s="7" t="s">
        <v>23</v>
      </c>
      <c r="O4" s="7" t="s">
        <v>24</v>
      </c>
      <c r="P4" s="7" t="s">
        <v>25</v>
      </c>
    </row>
    <row r="5" spans="1:16" ht="90">
      <c r="C5" s="3" t="s">
        <v>26</v>
      </c>
      <c r="D5" s="3" t="s">
        <v>27</v>
      </c>
      <c r="E5" s="8" t="s">
        <v>28</v>
      </c>
      <c r="F5" s="3" t="s">
        <v>29</v>
      </c>
      <c r="G5" s="3" t="s">
        <v>30</v>
      </c>
      <c r="H5" s="3" t="s">
        <v>31</v>
      </c>
      <c r="I5" s="3" t="s">
        <v>32</v>
      </c>
      <c r="J5" s="3" t="s">
        <v>33</v>
      </c>
      <c r="K5" s="3" t="s">
        <v>34</v>
      </c>
      <c r="L5" s="3" t="s">
        <v>35</v>
      </c>
      <c r="M5" s="3" t="s">
        <v>36</v>
      </c>
      <c r="N5" s="7" t="s">
        <v>37</v>
      </c>
      <c r="O5" s="7" t="s">
        <v>38</v>
      </c>
      <c r="P5" s="7" t="s">
        <v>39</v>
      </c>
    </row>
    <row r="6" spans="1:16" ht="15" customHeight="1">
      <c r="C6" s="3" t="s">
        <v>40</v>
      </c>
      <c r="D6" s="3" t="s">
        <v>41</v>
      </c>
      <c r="E6" s="3" t="s">
        <v>41</v>
      </c>
      <c r="F6" s="3" t="s">
        <v>41</v>
      </c>
      <c r="G6" s="3" t="s">
        <v>41</v>
      </c>
      <c r="H6" s="3" t="s">
        <v>41</v>
      </c>
      <c r="I6" s="3" t="s">
        <v>41</v>
      </c>
      <c r="J6" s="3" t="s">
        <v>41</v>
      </c>
      <c r="K6" s="3" t="s">
        <v>41</v>
      </c>
      <c r="L6" s="3" t="s">
        <v>41</v>
      </c>
      <c r="M6" s="3" t="s">
        <v>41</v>
      </c>
      <c r="N6" s="7" t="s">
        <v>41</v>
      </c>
      <c r="O6" s="7" t="s">
        <v>41</v>
      </c>
      <c r="P6" s="7" t="s">
        <v>42</v>
      </c>
    </row>
    <row r="7" spans="1:16">
      <c r="C7" s="3" t="s">
        <v>43</v>
      </c>
      <c r="D7" s="9">
        <v>13274.525</v>
      </c>
      <c r="E7" s="9">
        <v>766.87</v>
      </c>
      <c r="F7" s="9">
        <v>2693.84</v>
      </c>
      <c r="G7" s="9">
        <v>912.85500000000002</v>
      </c>
      <c r="H7" s="9">
        <v>2041.934</v>
      </c>
      <c r="I7" s="9">
        <v>866.97</v>
      </c>
      <c r="J7" s="9">
        <v>1380.6569999999999</v>
      </c>
      <c r="K7" s="9">
        <v>233.22499999999999</v>
      </c>
      <c r="L7" s="9">
        <v>1543.588</v>
      </c>
      <c r="M7" s="9">
        <v>1979.085</v>
      </c>
      <c r="N7" s="9">
        <v>224.54400000000001</v>
      </c>
      <c r="O7" s="9">
        <v>439.596</v>
      </c>
      <c r="P7" s="9">
        <v>178.07300000000001</v>
      </c>
    </row>
    <row r="8" spans="1:16">
      <c r="C8" s="3" t="s">
        <v>44</v>
      </c>
      <c r="D8" s="9">
        <v>13369.609</v>
      </c>
      <c r="E8" s="9">
        <v>773.58199999999999</v>
      </c>
      <c r="F8" s="9">
        <v>2703.9639999999999</v>
      </c>
      <c r="G8" s="9">
        <v>921.22</v>
      </c>
      <c r="H8" s="9">
        <v>2062.8829999999998</v>
      </c>
      <c r="I8" s="9">
        <v>874.08799999999997</v>
      </c>
      <c r="J8" s="9">
        <v>1397.463</v>
      </c>
      <c r="K8" s="9">
        <v>235.82</v>
      </c>
      <c r="L8" s="9">
        <v>1553.4739999999999</v>
      </c>
      <c r="M8" s="9">
        <v>1980.5219999999999</v>
      </c>
      <c r="N8" s="9">
        <v>226.75</v>
      </c>
      <c r="O8" s="9">
        <v>444.49200000000002</v>
      </c>
      <c r="P8" s="9">
        <v>181.68600000000001</v>
      </c>
    </row>
    <row r="9" spans="1:16">
      <c r="C9" s="3" t="s">
        <v>45</v>
      </c>
      <c r="D9" s="9">
        <v>13407.448</v>
      </c>
      <c r="E9" s="9">
        <v>778.03300000000002</v>
      </c>
      <c r="F9" s="9">
        <v>2703.6669999999999</v>
      </c>
      <c r="G9" s="9">
        <v>923.71199999999999</v>
      </c>
      <c r="H9" s="9">
        <v>2070.8939999999998</v>
      </c>
      <c r="I9" s="9">
        <v>876.63199999999995</v>
      </c>
      <c r="J9" s="9">
        <v>1403.5889999999999</v>
      </c>
      <c r="K9" s="9">
        <v>236.333</v>
      </c>
      <c r="L9" s="9">
        <v>1558.683</v>
      </c>
      <c r="M9" s="9">
        <v>1982.2550000000001</v>
      </c>
      <c r="N9" s="9">
        <v>229.03700000000001</v>
      </c>
      <c r="O9" s="9">
        <v>447.33199999999999</v>
      </c>
      <c r="P9" s="9">
        <v>183.55</v>
      </c>
    </row>
    <row r="10" spans="1:16">
      <c r="C10" s="3" t="s">
        <v>46</v>
      </c>
      <c r="D10" s="9">
        <v>13414.994000000001</v>
      </c>
      <c r="E10" s="9">
        <v>780.47500000000002</v>
      </c>
      <c r="F10" s="9">
        <v>2700.982</v>
      </c>
      <c r="G10" s="9">
        <v>926.32899999999995</v>
      </c>
      <c r="H10" s="9">
        <v>2070.5140000000001</v>
      </c>
      <c r="I10" s="9">
        <v>875.67499999999995</v>
      </c>
      <c r="J10" s="9">
        <v>1407.85</v>
      </c>
      <c r="K10" s="9">
        <v>237.24299999999999</v>
      </c>
      <c r="L10" s="9">
        <v>1559.82</v>
      </c>
      <c r="M10" s="9">
        <v>1986.1610000000001</v>
      </c>
      <c r="N10" s="9">
        <v>229.94399999999999</v>
      </c>
      <c r="O10" s="9">
        <v>445.375</v>
      </c>
      <c r="P10" s="9">
        <v>184.07599999999999</v>
      </c>
    </row>
    <row r="11" spans="1:16">
      <c r="C11" s="3" t="s">
        <v>47</v>
      </c>
      <c r="D11" s="9">
        <v>13531.041999999999</v>
      </c>
      <c r="E11" s="9">
        <v>788.154</v>
      </c>
      <c r="F11" s="9">
        <v>2717.375</v>
      </c>
      <c r="G11" s="9">
        <v>932.29700000000003</v>
      </c>
      <c r="H11" s="9">
        <v>2092.7750000000001</v>
      </c>
      <c r="I11" s="9">
        <v>884.69299999999998</v>
      </c>
      <c r="J11" s="9">
        <v>1418.961</v>
      </c>
      <c r="K11" s="9">
        <v>239.34899999999999</v>
      </c>
      <c r="L11" s="9">
        <v>1572.8119999999999</v>
      </c>
      <c r="M11" s="9">
        <v>1993.1310000000001</v>
      </c>
      <c r="N11" s="9">
        <v>234.49700000000001</v>
      </c>
      <c r="O11" s="9">
        <v>452.94499999999999</v>
      </c>
      <c r="P11" s="9">
        <v>187.863</v>
      </c>
    </row>
    <row r="12" spans="1:16">
      <c r="C12" s="3" t="s">
        <v>48</v>
      </c>
      <c r="D12" s="9">
        <v>13574.179</v>
      </c>
      <c r="E12" s="9">
        <v>792.024</v>
      </c>
      <c r="F12" s="9">
        <v>2723.3820000000001</v>
      </c>
      <c r="G12" s="9">
        <v>935.41</v>
      </c>
      <c r="H12" s="9">
        <v>2098.63</v>
      </c>
      <c r="I12" s="9">
        <v>887.23800000000006</v>
      </c>
      <c r="J12" s="9">
        <v>1424.384</v>
      </c>
      <c r="K12" s="9">
        <v>241.327</v>
      </c>
      <c r="L12" s="9">
        <v>1578.759</v>
      </c>
      <c r="M12" s="9">
        <v>1997.809</v>
      </c>
      <c r="N12" s="9">
        <v>234.36199999999999</v>
      </c>
      <c r="O12" s="9">
        <v>455.52100000000002</v>
      </c>
      <c r="P12" s="9">
        <v>190.23599999999999</v>
      </c>
    </row>
    <row r="13" spans="1:16">
      <c r="C13" s="3" t="s">
        <v>49</v>
      </c>
      <c r="D13" s="9">
        <v>13626.707</v>
      </c>
      <c r="E13" s="9">
        <v>796.85900000000004</v>
      </c>
      <c r="F13" s="9">
        <v>2732.4029999999998</v>
      </c>
      <c r="G13" s="9">
        <v>938.63300000000004</v>
      </c>
      <c r="H13" s="9">
        <v>2107.7159999999999</v>
      </c>
      <c r="I13" s="9">
        <v>890.79700000000003</v>
      </c>
      <c r="J13" s="9">
        <v>1429.373</v>
      </c>
      <c r="K13" s="9">
        <v>242.40600000000001</v>
      </c>
      <c r="L13" s="9">
        <v>1586.424</v>
      </c>
      <c r="M13" s="9">
        <v>2000.894</v>
      </c>
      <c r="N13" s="9">
        <v>235.714</v>
      </c>
      <c r="O13" s="9">
        <v>457.154</v>
      </c>
      <c r="P13" s="9">
        <v>192.72900000000001</v>
      </c>
    </row>
    <row r="14" spans="1:16">
      <c r="C14" s="3" t="s">
        <v>50</v>
      </c>
      <c r="D14" s="9">
        <v>13641.635</v>
      </c>
      <c r="E14" s="9">
        <v>797.24099999999999</v>
      </c>
      <c r="F14" s="9">
        <v>2725.49</v>
      </c>
      <c r="G14" s="9">
        <v>940.22500000000002</v>
      </c>
      <c r="H14" s="9">
        <v>2106.672</v>
      </c>
      <c r="I14" s="9">
        <v>894.34699999999998</v>
      </c>
      <c r="J14" s="9">
        <v>1434.0239999999999</v>
      </c>
      <c r="K14" s="9">
        <v>242.536</v>
      </c>
      <c r="L14" s="9">
        <v>1591.8340000000001</v>
      </c>
      <c r="M14" s="9">
        <v>2004.9490000000001</v>
      </c>
      <c r="N14" s="9">
        <v>235.83099999999999</v>
      </c>
      <c r="O14" s="9">
        <v>459.00700000000001</v>
      </c>
      <c r="P14" s="9">
        <v>194.00899999999999</v>
      </c>
    </row>
    <row r="15" spans="1:16">
      <c r="C15" s="3" t="s">
        <v>51</v>
      </c>
      <c r="D15" s="9">
        <v>13665.321</v>
      </c>
      <c r="E15" s="9">
        <v>800.04200000000003</v>
      </c>
      <c r="F15" s="9">
        <v>2719.1390000000001</v>
      </c>
      <c r="G15" s="9">
        <v>943.29700000000003</v>
      </c>
      <c r="H15" s="9">
        <v>2105.21</v>
      </c>
      <c r="I15" s="9">
        <v>895.13900000000001</v>
      </c>
      <c r="J15" s="9">
        <v>1439.373</v>
      </c>
      <c r="K15" s="9">
        <v>243.75200000000001</v>
      </c>
      <c r="L15" s="9">
        <v>1600.202</v>
      </c>
      <c r="M15" s="9">
        <v>2008.0709999999999</v>
      </c>
      <c r="N15" s="9">
        <v>237.815</v>
      </c>
      <c r="O15" s="9">
        <v>463.154</v>
      </c>
      <c r="P15" s="9">
        <v>194.80099999999999</v>
      </c>
    </row>
    <row r="16" spans="1:16">
      <c r="C16" s="3" t="s">
        <v>52</v>
      </c>
      <c r="D16" s="9">
        <v>13685.763999999999</v>
      </c>
      <c r="E16" s="9">
        <v>803.09</v>
      </c>
      <c r="F16" s="9">
        <v>2729.3829999999998</v>
      </c>
      <c r="G16" s="9">
        <v>945.25099999999998</v>
      </c>
      <c r="H16" s="9">
        <v>2106.4810000000002</v>
      </c>
      <c r="I16" s="9">
        <v>895.40700000000004</v>
      </c>
      <c r="J16" s="9">
        <v>1439.271</v>
      </c>
      <c r="K16" s="9">
        <v>242.733</v>
      </c>
      <c r="L16" s="9">
        <v>1603.6980000000001</v>
      </c>
      <c r="M16" s="9">
        <v>2012.211</v>
      </c>
      <c r="N16" s="9">
        <v>236.77600000000001</v>
      </c>
      <c r="O16" s="9">
        <v>462.64499999999998</v>
      </c>
      <c r="P16" s="9">
        <v>195.874</v>
      </c>
    </row>
    <row r="17" spans="3:16">
      <c r="C17" s="3" t="s">
        <v>53</v>
      </c>
      <c r="D17" s="9">
        <v>13787.626</v>
      </c>
      <c r="E17" s="9">
        <v>811.60900000000004</v>
      </c>
      <c r="F17" s="9">
        <v>2741.0889999999999</v>
      </c>
      <c r="G17" s="9">
        <v>945.83100000000002</v>
      </c>
      <c r="H17" s="9">
        <v>2128.0410000000002</v>
      </c>
      <c r="I17" s="9">
        <v>897.86</v>
      </c>
      <c r="J17" s="9">
        <v>1470.0830000000001</v>
      </c>
      <c r="K17" s="9">
        <v>246.34899999999999</v>
      </c>
      <c r="L17" s="9">
        <v>1615.952</v>
      </c>
      <c r="M17" s="9">
        <v>2016.3920000000001</v>
      </c>
      <c r="N17" s="9">
        <v>237.91800000000001</v>
      </c>
      <c r="O17" s="9">
        <v>464.7</v>
      </c>
      <c r="P17" s="9">
        <v>198.078</v>
      </c>
    </row>
    <row r="18" spans="3:16">
      <c r="C18" s="3" t="s">
        <v>54</v>
      </c>
      <c r="D18" s="9">
        <v>13816.893</v>
      </c>
      <c r="E18" s="9">
        <v>810.06200000000001</v>
      </c>
      <c r="F18" s="9">
        <v>2750.279</v>
      </c>
      <c r="G18" s="9">
        <v>948.846</v>
      </c>
      <c r="H18" s="9">
        <v>2123.277</v>
      </c>
      <c r="I18" s="9">
        <v>899.875</v>
      </c>
      <c r="J18" s="9">
        <v>1474.2270000000001</v>
      </c>
      <c r="K18" s="9">
        <v>247.13499999999999</v>
      </c>
      <c r="L18" s="9">
        <v>1624.107</v>
      </c>
      <c r="M18" s="9">
        <v>2022.6320000000001</v>
      </c>
      <c r="N18" s="9">
        <v>238.01400000000001</v>
      </c>
      <c r="O18" s="9">
        <v>465.43200000000002</v>
      </c>
      <c r="P18" s="9">
        <v>198.93899999999999</v>
      </c>
    </row>
    <row r="19" spans="3:16">
      <c r="C19" s="3" t="s">
        <v>55</v>
      </c>
      <c r="D19" s="9">
        <v>13858.049000000001</v>
      </c>
      <c r="E19" s="9">
        <v>814.678</v>
      </c>
      <c r="F19" s="9">
        <v>2756.65</v>
      </c>
      <c r="G19" s="9">
        <v>950.13400000000001</v>
      </c>
      <c r="H19" s="9">
        <v>2126.6210000000001</v>
      </c>
      <c r="I19" s="9">
        <v>901.971</v>
      </c>
      <c r="J19" s="9">
        <v>1479.6079999999999</v>
      </c>
      <c r="K19" s="9">
        <v>247.71799999999999</v>
      </c>
      <c r="L19" s="9">
        <v>1632.634</v>
      </c>
      <c r="M19" s="9">
        <v>2027.0150000000001</v>
      </c>
      <c r="N19" s="9">
        <v>237.751</v>
      </c>
      <c r="O19" s="9">
        <v>468.875</v>
      </c>
      <c r="P19" s="9">
        <v>199.89699999999999</v>
      </c>
    </row>
    <row r="20" spans="3:16">
      <c r="C20" s="3" t="s">
        <v>56</v>
      </c>
      <c r="D20" s="9">
        <v>13857.907999999999</v>
      </c>
      <c r="E20" s="9">
        <v>813.84100000000001</v>
      </c>
      <c r="F20" s="9">
        <v>2760.41</v>
      </c>
      <c r="G20" s="9">
        <v>952.42200000000003</v>
      </c>
      <c r="H20" s="9">
        <v>2122.7689999999998</v>
      </c>
      <c r="I20" s="9">
        <v>901.77700000000004</v>
      </c>
      <c r="J20" s="9">
        <v>1474.0830000000001</v>
      </c>
      <c r="K20" s="9">
        <v>247.75800000000001</v>
      </c>
      <c r="L20" s="9">
        <v>1633.752</v>
      </c>
      <c r="M20" s="9">
        <v>2034.35</v>
      </c>
      <c r="N20" s="9">
        <v>236.376</v>
      </c>
      <c r="O20" s="9">
        <v>467.61700000000002</v>
      </c>
      <c r="P20" s="9">
        <v>198.87799999999999</v>
      </c>
    </row>
    <row r="21" spans="3:16">
      <c r="C21" s="3" t="s">
        <v>57</v>
      </c>
      <c r="D21" s="9">
        <v>13891.485000000001</v>
      </c>
      <c r="E21" s="9">
        <v>817.16800000000001</v>
      </c>
      <c r="F21" s="9">
        <v>2766.5410000000002</v>
      </c>
      <c r="G21" s="9">
        <v>954.42</v>
      </c>
      <c r="H21" s="9">
        <v>2122.0039999999999</v>
      </c>
      <c r="I21" s="9">
        <v>902.97299999999996</v>
      </c>
      <c r="J21" s="9">
        <v>1479.1289999999999</v>
      </c>
      <c r="K21" s="9">
        <v>248.03100000000001</v>
      </c>
      <c r="L21" s="9">
        <v>1640.442</v>
      </c>
      <c r="M21" s="9">
        <v>2041.8109999999999</v>
      </c>
      <c r="N21" s="9">
        <v>235.48500000000001</v>
      </c>
      <c r="O21" s="9">
        <v>469.28199999999998</v>
      </c>
      <c r="P21" s="9">
        <v>198.934</v>
      </c>
    </row>
    <row r="22" spans="3:16">
      <c r="C22" s="3" t="s">
        <v>58</v>
      </c>
      <c r="D22" s="9">
        <v>13922.712</v>
      </c>
      <c r="E22" s="9">
        <v>822.13800000000003</v>
      </c>
      <c r="F22" s="9">
        <v>2768.6179999999999</v>
      </c>
      <c r="G22" s="9">
        <v>959.452</v>
      </c>
      <c r="H22" s="9">
        <v>2122.989</v>
      </c>
      <c r="I22" s="9">
        <v>904.58900000000006</v>
      </c>
      <c r="J22" s="9">
        <v>1485.867</v>
      </c>
      <c r="K22" s="9">
        <v>247.57</v>
      </c>
      <c r="L22" s="9">
        <v>1650.27</v>
      </c>
      <c r="M22" s="9">
        <v>2045.0830000000001</v>
      </c>
      <c r="N22" s="9">
        <v>234.148</v>
      </c>
      <c r="O22" s="9">
        <v>471.137</v>
      </c>
      <c r="P22" s="9">
        <v>199.41399999999999</v>
      </c>
    </row>
    <row r="23" spans="3:16">
      <c r="C23" s="3" t="s">
        <v>59</v>
      </c>
      <c r="D23" s="9">
        <v>13894.474</v>
      </c>
      <c r="E23" s="9">
        <v>821.38800000000003</v>
      </c>
      <c r="F23" s="9">
        <v>2764.384</v>
      </c>
      <c r="G23" s="9">
        <v>956.46</v>
      </c>
      <c r="H23" s="9">
        <v>2116.6309999999999</v>
      </c>
      <c r="I23" s="9">
        <v>904.02599999999995</v>
      </c>
      <c r="J23" s="9">
        <v>1479.8530000000001</v>
      </c>
      <c r="K23" s="9">
        <v>244.601</v>
      </c>
      <c r="L23" s="9">
        <v>1644.144</v>
      </c>
      <c r="M23" s="9">
        <v>2042.075</v>
      </c>
      <c r="N23" s="9">
        <v>233.25800000000001</v>
      </c>
      <c r="O23" s="9">
        <v>472.93200000000002</v>
      </c>
      <c r="P23" s="9">
        <v>198.77</v>
      </c>
    </row>
    <row r="24" spans="3:16">
      <c r="C24" s="3" t="s">
        <v>60</v>
      </c>
      <c r="D24" s="9">
        <v>13929.921</v>
      </c>
      <c r="E24" s="9">
        <v>824.67100000000005</v>
      </c>
      <c r="F24" s="9">
        <v>2766.5659999999998</v>
      </c>
      <c r="G24" s="9">
        <v>958.505</v>
      </c>
      <c r="H24" s="9">
        <v>2113.4699999999998</v>
      </c>
      <c r="I24" s="9">
        <v>904.70399999999995</v>
      </c>
      <c r="J24" s="9">
        <v>1482.7650000000001</v>
      </c>
      <c r="K24" s="9">
        <v>247.23599999999999</v>
      </c>
      <c r="L24" s="9">
        <v>1650.135</v>
      </c>
      <c r="M24" s="9">
        <v>2059.0749999999998</v>
      </c>
      <c r="N24" s="9">
        <v>232.52699999999999</v>
      </c>
      <c r="O24" s="9">
        <v>475.19</v>
      </c>
      <c r="P24" s="9">
        <v>199.124</v>
      </c>
    </row>
    <row r="25" spans="3:16">
      <c r="C25" s="3" t="s">
        <v>61</v>
      </c>
      <c r="D25" s="10">
        <v>13962.043</v>
      </c>
      <c r="E25" s="10">
        <v>830.48500000000001</v>
      </c>
      <c r="F25" s="10">
        <v>2768.3580000000002</v>
      </c>
      <c r="G25" s="10">
        <v>959.976</v>
      </c>
      <c r="H25" s="10">
        <v>2115.7860000000001</v>
      </c>
      <c r="I25" s="10">
        <v>905.49699999999996</v>
      </c>
      <c r="J25" s="10">
        <v>1488.0340000000001</v>
      </c>
      <c r="K25" s="10">
        <v>248.613</v>
      </c>
      <c r="L25" s="10">
        <v>1655.21</v>
      </c>
      <c r="M25" s="10">
        <v>2063.9360000000001</v>
      </c>
      <c r="N25" s="10">
        <v>231.899</v>
      </c>
      <c r="O25" s="10">
        <v>478.46199999999999</v>
      </c>
      <c r="P25" s="10">
        <v>198.68600000000001</v>
      </c>
    </row>
    <row r="26" spans="3:16">
      <c r="C26" s="3" t="s">
        <v>62</v>
      </c>
      <c r="D26" s="10">
        <v>13968.873</v>
      </c>
      <c r="E26" s="10">
        <v>830.35799999999995</v>
      </c>
      <c r="F26" s="10">
        <v>2764.5859999999998</v>
      </c>
      <c r="G26" s="10">
        <v>961.24</v>
      </c>
      <c r="H26" s="10">
        <v>2114.1239999999998</v>
      </c>
      <c r="I26" s="10">
        <v>904.98400000000004</v>
      </c>
      <c r="J26" s="10">
        <v>1490.829</v>
      </c>
      <c r="K26" s="10">
        <v>248.971</v>
      </c>
      <c r="L26" s="10">
        <v>1657.3030000000001</v>
      </c>
      <c r="M26" s="10">
        <v>2068.6370000000002</v>
      </c>
      <c r="N26" s="10">
        <v>231.703</v>
      </c>
      <c r="O26" s="10">
        <v>482.3</v>
      </c>
      <c r="P26" s="10">
        <v>198.06700000000001</v>
      </c>
    </row>
    <row r="27" spans="3:16">
      <c r="C27" s="3" t="s">
        <v>63</v>
      </c>
      <c r="D27" s="10">
        <v>13979.441000000001</v>
      </c>
      <c r="E27" s="10">
        <v>832.34699999999998</v>
      </c>
      <c r="F27" s="10">
        <v>2763.5059999999999</v>
      </c>
      <c r="G27" s="10">
        <v>961.48</v>
      </c>
      <c r="H27" s="10">
        <v>2116.6559999999999</v>
      </c>
      <c r="I27" s="10">
        <v>905.05700000000002</v>
      </c>
      <c r="J27" s="10">
        <v>1492.807</v>
      </c>
      <c r="K27" s="10">
        <v>249.685</v>
      </c>
      <c r="L27" s="10">
        <v>1658.9190000000001</v>
      </c>
      <c r="M27" s="10">
        <v>2073.154</v>
      </c>
      <c r="N27" s="10">
        <v>230.446</v>
      </c>
      <c r="O27" s="10">
        <v>482.60899999999998</v>
      </c>
      <c r="P27" s="10">
        <v>197.12899999999999</v>
      </c>
    </row>
    <row r="28" spans="3:16">
      <c r="C28" s="3" t="s">
        <v>64</v>
      </c>
      <c r="D28" s="10">
        <v>14008.661</v>
      </c>
      <c r="E28" s="10">
        <v>837.01199999999994</v>
      </c>
      <c r="F28" s="10">
        <v>2767.4650000000001</v>
      </c>
      <c r="G28" s="10">
        <v>963.22900000000004</v>
      </c>
      <c r="H28" s="10">
        <v>2118.192</v>
      </c>
      <c r="I28" s="10">
        <v>906.75900000000001</v>
      </c>
      <c r="J28" s="10">
        <v>1496.8869999999999</v>
      </c>
      <c r="K28" s="10">
        <v>251.55799999999999</v>
      </c>
      <c r="L28" s="10">
        <v>1662.7090000000001</v>
      </c>
      <c r="M28" s="10">
        <v>2077.5639999999999</v>
      </c>
      <c r="N28" s="10">
        <v>229.773</v>
      </c>
      <c r="O28" s="10">
        <v>486.55</v>
      </c>
      <c r="P28" s="10">
        <v>196.84</v>
      </c>
    </row>
    <row r="29" spans="3:16">
      <c r="C29" s="3" t="s">
        <v>65</v>
      </c>
      <c r="D29" s="10">
        <v>14045.071</v>
      </c>
      <c r="E29" s="10">
        <v>839.25900000000001</v>
      </c>
      <c r="F29" s="10">
        <v>2764.4079999999999</v>
      </c>
      <c r="G29" s="10">
        <v>968.73299999999995</v>
      </c>
      <c r="H29" s="10">
        <v>2112.002</v>
      </c>
      <c r="I29" s="10">
        <v>923.05100000000004</v>
      </c>
      <c r="J29" s="10">
        <v>1500.201</v>
      </c>
      <c r="K29" s="10">
        <v>250.262</v>
      </c>
      <c r="L29" s="10">
        <v>1666.9949999999999</v>
      </c>
      <c r="M29" s="10">
        <v>2081.3180000000002</v>
      </c>
      <c r="N29" s="10">
        <v>228.03299999999999</v>
      </c>
      <c r="O29" s="10">
        <v>492.32900000000001</v>
      </c>
      <c r="P29" s="10">
        <v>202.20599999999999</v>
      </c>
    </row>
    <row r="30" spans="3:16">
      <c r="C30" s="3" t="s">
        <v>66</v>
      </c>
      <c r="D30" s="10">
        <v>14066.735000000001</v>
      </c>
      <c r="E30" s="10">
        <v>843.78300000000002</v>
      </c>
      <c r="F30" s="10">
        <v>2768.538</v>
      </c>
      <c r="G30" s="10">
        <v>970.41499999999996</v>
      </c>
      <c r="H30" s="10">
        <v>2109.8119999999999</v>
      </c>
      <c r="I30" s="10">
        <v>924.16800000000001</v>
      </c>
      <c r="J30" s="10">
        <v>1501.1189999999999</v>
      </c>
      <c r="K30" s="10">
        <v>250.99799999999999</v>
      </c>
      <c r="L30" s="10">
        <v>1670.3910000000001</v>
      </c>
      <c r="M30" s="10">
        <v>2086.931</v>
      </c>
      <c r="N30" s="10">
        <v>227.494</v>
      </c>
      <c r="O30" s="10">
        <v>493.99099999999999</v>
      </c>
      <c r="P30" s="10">
        <v>202.62100000000001</v>
      </c>
    </row>
    <row r="31" spans="3:16">
      <c r="C31" s="3" t="s">
        <v>67</v>
      </c>
      <c r="D31" s="10">
        <v>14087.998</v>
      </c>
      <c r="E31" s="10">
        <v>844.93299999999999</v>
      </c>
      <c r="F31" s="10">
        <v>2769.268</v>
      </c>
      <c r="G31" s="10">
        <v>971.24099999999999</v>
      </c>
      <c r="H31" s="10">
        <v>2116.4290000000001</v>
      </c>
      <c r="I31" s="10">
        <v>925.36300000000006</v>
      </c>
      <c r="J31" s="10">
        <v>1502.9480000000001</v>
      </c>
      <c r="K31" s="10">
        <v>251.37200000000001</v>
      </c>
      <c r="L31" s="10">
        <v>1672.0350000000001</v>
      </c>
      <c r="M31" s="10">
        <v>2092.547</v>
      </c>
      <c r="N31" s="10">
        <v>227.41499999999999</v>
      </c>
      <c r="O31" s="10">
        <v>495.88</v>
      </c>
      <c r="P31" s="10">
        <v>201.875</v>
      </c>
    </row>
    <row r="32" spans="3:16">
      <c r="C32" s="3" t="s">
        <v>68</v>
      </c>
      <c r="D32" s="10">
        <v>14122.235000000001</v>
      </c>
      <c r="E32" s="10">
        <v>849.53499999999997</v>
      </c>
      <c r="F32" s="10">
        <v>2775.652</v>
      </c>
      <c r="G32" s="10">
        <v>974.53499999999997</v>
      </c>
      <c r="H32" s="10">
        <v>2121.7510000000002</v>
      </c>
      <c r="I32" s="10">
        <v>926.49800000000005</v>
      </c>
      <c r="J32" s="10">
        <v>1507.0050000000001</v>
      </c>
      <c r="K32" s="10">
        <v>253.22800000000001</v>
      </c>
      <c r="L32" s="10">
        <v>1678.402</v>
      </c>
      <c r="M32" s="10">
        <v>2095.61</v>
      </c>
      <c r="N32" s="10">
        <v>227.64500000000001</v>
      </c>
      <c r="O32" s="10">
        <v>497.14600000000002</v>
      </c>
      <c r="P32" s="10">
        <v>198.61600000000001</v>
      </c>
    </row>
    <row r="33" spans="1:16">
      <c r="C33" s="3" t="s">
        <v>69</v>
      </c>
      <c r="D33" s="10">
        <v>14158.933000000001</v>
      </c>
      <c r="E33" s="10">
        <v>850.83100000000002</v>
      </c>
      <c r="F33" s="10">
        <v>2788.136</v>
      </c>
      <c r="G33" s="10">
        <v>978.35900000000004</v>
      </c>
      <c r="H33" s="10">
        <v>2122.4859999999999</v>
      </c>
      <c r="I33" s="10">
        <v>929.53</v>
      </c>
      <c r="J33" s="10">
        <v>1517.086</v>
      </c>
      <c r="K33" s="10">
        <v>251.04900000000001</v>
      </c>
      <c r="L33" s="10">
        <v>1684.038</v>
      </c>
      <c r="M33" s="10">
        <v>2098.8409999999999</v>
      </c>
      <c r="N33" s="10">
        <v>228.32300000000001</v>
      </c>
      <c r="O33" s="10">
        <v>496.81200000000001</v>
      </c>
      <c r="P33" s="10">
        <v>197.435</v>
      </c>
    </row>
    <row r="34" spans="1:16">
      <c r="C34" s="3" t="s">
        <v>70</v>
      </c>
      <c r="D34" s="10">
        <v>14151.754999999999</v>
      </c>
      <c r="E34" s="10">
        <v>857.02200000000005</v>
      </c>
      <c r="F34" s="10">
        <v>2784.886</v>
      </c>
      <c r="G34" s="10">
        <v>979.78300000000002</v>
      </c>
      <c r="H34" s="10">
        <v>2116.491</v>
      </c>
      <c r="I34" s="10">
        <v>926.41600000000005</v>
      </c>
      <c r="J34" s="10">
        <v>1508.43</v>
      </c>
      <c r="K34" s="10">
        <v>254.31</v>
      </c>
      <c r="L34" s="10">
        <v>1687.163</v>
      </c>
      <c r="M34" s="10">
        <v>2102.0349999999999</v>
      </c>
      <c r="N34" s="10">
        <v>228.673</v>
      </c>
      <c r="O34" s="10">
        <v>494.09800000000001</v>
      </c>
      <c r="P34" s="10">
        <v>196.45599999999999</v>
      </c>
    </row>
    <row r="35" spans="1:16">
      <c r="C35" s="3" t="s">
        <v>71</v>
      </c>
      <c r="D35" s="10">
        <v>14131.016</v>
      </c>
      <c r="E35" s="10">
        <v>854.72400000000005</v>
      </c>
      <c r="F35" s="10">
        <v>2784.5659999999998</v>
      </c>
      <c r="G35" s="10">
        <v>975.47299999999996</v>
      </c>
      <c r="H35" s="10">
        <v>2103.4090000000001</v>
      </c>
      <c r="I35" s="10">
        <v>929.73599999999999</v>
      </c>
      <c r="J35" s="10">
        <v>1504.9860000000001</v>
      </c>
      <c r="K35" s="10">
        <v>248.142</v>
      </c>
      <c r="L35" s="10">
        <v>1685.277</v>
      </c>
      <c r="M35" s="10">
        <v>2104.6509999999998</v>
      </c>
      <c r="N35" s="10">
        <v>228.35599999999999</v>
      </c>
      <c r="O35" s="10">
        <v>498.27499999999998</v>
      </c>
      <c r="P35" s="10">
        <v>197.624</v>
      </c>
    </row>
    <row r="36" spans="1:16">
      <c r="C36" s="3" t="s">
        <v>72</v>
      </c>
      <c r="D36" s="10">
        <v>14214.223</v>
      </c>
      <c r="E36" s="10">
        <v>863.41700000000003</v>
      </c>
      <c r="F36" s="10">
        <v>2796.6379999999999</v>
      </c>
      <c r="G36" s="10">
        <v>984.85400000000004</v>
      </c>
      <c r="H36" s="10">
        <v>2117.0160000000001</v>
      </c>
      <c r="I36" s="10">
        <v>938.53200000000004</v>
      </c>
      <c r="J36" s="10">
        <v>1518.1590000000001</v>
      </c>
      <c r="K36" s="10">
        <v>248.21600000000001</v>
      </c>
      <c r="L36" s="10">
        <v>1694.89</v>
      </c>
      <c r="M36" s="10">
        <v>2109.2959999999998</v>
      </c>
      <c r="N36" s="10">
        <v>229.416</v>
      </c>
      <c r="O36" s="10">
        <v>500.45100000000002</v>
      </c>
      <c r="P36" s="10">
        <v>197.92599999999999</v>
      </c>
    </row>
    <row r="37" spans="1:16">
      <c r="C37" s="3" t="s">
        <v>73</v>
      </c>
      <c r="D37" s="10" t="e">
        <v>#N/A</v>
      </c>
      <c r="E37" s="10" t="e">
        <v>#N/A</v>
      </c>
      <c r="F37" s="10" t="e">
        <v>#N/A</v>
      </c>
      <c r="G37" s="10" t="e">
        <v>#N/A</v>
      </c>
      <c r="H37" s="10" t="e">
        <v>#N/A</v>
      </c>
      <c r="I37" s="10" t="e">
        <v>#N/A</v>
      </c>
      <c r="J37" s="10" t="e">
        <v>#N/A</v>
      </c>
      <c r="K37" s="10" t="e">
        <v>#N/A</v>
      </c>
      <c r="L37" s="10" t="e">
        <v>#N/A</v>
      </c>
      <c r="M37" s="10" t="e">
        <v>#N/A</v>
      </c>
      <c r="N37" s="10" t="e">
        <v>#N/A</v>
      </c>
      <c r="O37" s="10" t="e">
        <v>#N/A</v>
      </c>
      <c r="P37" s="10" t="e">
        <v>#N/A</v>
      </c>
    </row>
    <row r="38" spans="1:16">
      <c r="D38" s="10"/>
      <c r="E38" s="10"/>
      <c r="F38" s="10"/>
      <c r="G38" s="10"/>
      <c r="H38" s="10"/>
      <c r="I38" s="10"/>
      <c r="J38" s="10"/>
      <c r="K38" s="10"/>
      <c r="L38" s="10"/>
      <c r="M38" s="10"/>
      <c r="N38" s="10"/>
      <c r="O38" s="10"/>
      <c r="P38" s="10"/>
    </row>
    <row r="39" spans="1:16">
      <c r="D39" s="10"/>
      <c r="E39" s="10"/>
      <c r="F39" s="10"/>
      <c r="G39" s="10"/>
      <c r="H39" s="10"/>
      <c r="I39" s="10"/>
      <c r="J39" s="10"/>
      <c r="K39" s="10"/>
      <c r="L39" s="10"/>
      <c r="M39" s="10"/>
      <c r="N39" s="10"/>
      <c r="O39" s="10"/>
      <c r="P39" s="10"/>
    </row>
    <row r="40" spans="1:16">
      <c r="D40" s="10"/>
      <c r="E40" s="10"/>
      <c r="F40" s="10"/>
      <c r="G40" s="10"/>
      <c r="H40" s="10"/>
      <c r="I40" s="10"/>
      <c r="J40" s="10"/>
      <c r="K40" s="10"/>
      <c r="L40" s="10">
        <f>100*((L36/L35)^12-1)</f>
        <v>7.0638072134305396</v>
      </c>
      <c r="M40" s="10"/>
      <c r="N40" s="10"/>
      <c r="O40" s="10"/>
      <c r="P40" s="10"/>
    </row>
    <row r="41" spans="1:16">
      <c r="D41" s="8"/>
      <c r="E41" s="8"/>
      <c r="F41" s="8"/>
      <c r="G41" s="8"/>
      <c r="H41" s="8"/>
      <c r="I41" s="8"/>
      <c r="J41" s="8"/>
      <c r="K41" s="8"/>
      <c r="L41" s="8"/>
      <c r="M41" s="8"/>
      <c r="N41" s="8"/>
      <c r="O41" s="8"/>
      <c r="P41" s="11"/>
    </row>
    <row r="42" spans="1:16">
      <c r="D42" s="12"/>
      <c r="E42" s="11"/>
    </row>
    <row r="43" spans="1:16">
      <c r="B43" s="13"/>
      <c r="C43" s="14" t="str">
        <f>"Share of TX Emp in "&amp;INDEX(C$7:C$37,COUNTIF($D$7:$D$37,"&lt;&gt;#N/A"))</f>
        <v>Share of TX Emp in 202408</v>
      </c>
      <c r="D43" s="15">
        <f>INDEX(D$7:D$37,COUNTIF($D$7:$D$37,"&lt;&gt;#N/A"))/INDEX($D$7:$D$37,COUNTIF($D$7:$D$37,"&lt;&gt;#N/A"))*100</f>
        <v>100</v>
      </c>
      <c r="E43" s="15">
        <f>INDEX(E$7:E$37,COUNTIF($D$7:$D$37,"&lt;&gt;#N/A"))/INDEX($D$7:$D$37,COUNTIF($D$7:$D$37,"&lt;&gt;#N/A"))*100</f>
        <v>6.074317252515316</v>
      </c>
      <c r="F43" s="15">
        <f t="shared" ref="F43:P43" si="0">INDEX(F$7:F$37,COUNTIF($D$7:$D$37,"&lt;&gt;#N/A"))/INDEX($D$7:$D$37,COUNTIF($D$7:$D$37,"&lt;&gt;#N/A"))*100</f>
        <v>19.674927007969412</v>
      </c>
      <c r="G43" s="15">
        <f t="shared" si="0"/>
        <v>6.9286516751566367</v>
      </c>
      <c r="H43" s="15">
        <f>INDEX(H$7:H$37,COUNTIF($D$7:$D$37,"&lt;&gt;#N/A"))/INDEX($D$7:$D$37,COUNTIF($D$7:$D$37,"&lt;&gt;#N/A"))*100</f>
        <v>14.893645611160034</v>
      </c>
      <c r="I43" s="15">
        <f t="shared" si="0"/>
        <v>6.6027668202475782</v>
      </c>
      <c r="J43" s="15">
        <f t="shared" si="0"/>
        <v>10.680562701176139</v>
      </c>
      <c r="K43" s="15">
        <f t="shared" si="0"/>
        <v>1.7462509206447656</v>
      </c>
      <c r="L43" s="15">
        <f t="shared" si="0"/>
        <v>11.923901855205171</v>
      </c>
      <c r="M43" s="15">
        <f t="shared" si="0"/>
        <v>14.839333813744163</v>
      </c>
      <c r="N43" s="15">
        <f t="shared" si="0"/>
        <v>1.6139890305646676</v>
      </c>
      <c r="O43" s="15">
        <f t="shared" si="0"/>
        <v>3.5207763378976118</v>
      </c>
      <c r="P43" s="15">
        <f t="shared" si="0"/>
        <v>1.3924503646805035</v>
      </c>
    </row>
    <row r="44" spans="1:16" s="16" customFormat="1" ht="56.25" customHeight="1">
      <c r="C44" s="17" t="s">
        <v>74</v>
      </c>
      <c r="D44" s="18" t="str">
        <f>D3</f>
        <v>Total</v>
      </c>
      <c r="E44" s="18" t="str">
        <f>_xlfn.CONCAT(E3," (",LEFT(E43,3),"%)")</f>
        <v>Construction (6.0%)</v>
      </c>
      <c r="F44" s="18" t="str">
        <f>_xlfn.CONCAT(F3," (",LEFT(F43,4),"%)")</f>
        <v>Trade and transportation (19.6%)</v>
      </c>
      <c r="G44" s="18" t="str">
        <f>_xlfn.CONCAT(G3," (",LEFT(G43,3),"%)")</f>
        <v>Manufacturing (6.9%)</v>
      </c>
      <c r="H44" s="18" t="str">
        <f>_xlfn.CONCAT(H3," (",ROUND(H43,1),"%)")</f>
        <v>Professional services (14.9%)</v>
      </c>
      <c r="I44" s="18" t="str">
        <f t="shared" ref="I44" si="1">_xlfn.CONCAT(I3," (",LEFT(I43,3),"%)")</f>
        <v>Financial activities (6.6%)</v>
      </c>
      <c r="J44" s="18" t="str">
        <f>_xlfn.CONCAT(J3," (",LEFT(J43,4),"%)")</f>
        <v>Leisure and hospitality (10.6%)</v>
      </c>
      <c r="K44" s="18" t="str">
        <f>_xlfn.CONCAT(K3," (",LEFT(K43,3),"%)")</f>
        <v>Private education (1.7%)</v>
      </c>
      <c r="L44" s="18" t="str">
        <f>_xlfn.CONCAT(L3," (",LEFT(L43,4),"%)")</f>
        <v>Health (11.9%)</v>
      </c>
      <c r="M44" s="18" t="str">
        <f>_xlfn.CONCAT(M3," (",LEFT(M43,4),"%)")</f>
        <v>Government (14.8%)</v>
      </c>
      <c r="N44" s="18" t="str">
        <f>_xlfn.CONCAT(N3," (",LEFT(N43,3),"%)")</f>
        <v>Information (1.6%)</v>
      </c>
      <c r="O44" s="18" t="str">
        <f t="shared" ref="O44:P44" si="2">_xlfn.CONCAT(O3," (",LEFT(O43,3),"%)")</f>
        <v>Other services (3.5%)</v>
      </c>
      <c r="P44" s="18" t="str">
        <f t="shared" si="2"/>
        <v>Oil and gas (1.3%)</v>
      </c>
    </row>
    <row r="45" spans="1:16" ht="15" customHeight="1">
      <c r="C45" s="19" t="s">
        <v>75</v>
      </c>
      <c r="D45" s="13">
        <f t="shared" ref="D45:P45" si="3">MATCH(SMALL($D$43:$P$43,D$2),$D$43:$P$43,0)</f>
        <v>13</v>
      </c>
      <c r="E45" s="13">
        <f t="shared" si="3"/>
        <v>11</v>
      </c>
      <c r="F45" s="13">
        <f t="shared" si="3"/>
        <v>8</v>
      </c>
      <c r="G45" s="13">
        <f t="shared" si="3"/>
        <v>12</v>
      </c>
      <c r="H45" s="13">
        <f t="shared" si="3"/>
        <v>2</v>
      </c>
      <c r="I45" s="13">
        <f t="shared" si="3"/>
        <v>6</v>
      </c>
      <c r="J45" s="13">
        <f t="shared" si="3"/>
        <v>4</v>
      </c>
      <c r="K45" s="13">
        <f t="shared" si="3"/>
        <v>7</v>
      </c>
      <c r="L45" s="13">
        <f t="shared" si="3"/>
        <v>9</v>
      </c>
      <c r="M45" s="13">
        <f t="shared" si="3"/>
        <v>10</v>
      </c>
      <c r="N45" s="13">
        <f t="shared" si="3"/>
        <v>5</v>
      </c>
      <c r="O45" s="13">
        <f t="shared" si="3"/>
        <v>3</v>
      </c>
      <c r="P45" s="13">
        <f t="shared" si="3"/>
        <v>1</v>
      </c>
    </row>
    <row r="46" spans="1:16" ht="30">
      <c r="A46" s="20" t="s">
        <v>76</v>
      </c>
      <c r="C46" s="21" t="s">
        <v>77</v>
      </c>
      <c r="D46" s="22" t="str">
        <f>INDEX($D$44:$P$44,D$45)</f>
        <v>Oil and gas (1.3%)</v>
      </c>
      <c r="E46" s="22" t="str">
        <f t="shared" ref="E46:P46" si="4">INDEX($D$44:$P$44,E$45)</f>
        <v>Information (1.6%)</v>
      </c>
      <c r="F46" s="22" t="str">
        <f t="shared" si="4"/>
        <v>Private education (1.7%)</v>
      </c>
      <c r="G46" s="22" t="str">
        <f t="shared" si="4"/>
        <v>Other services (3.5%)</v>
      </c>
      <c r="H46" s="22" t="str">
        <f t="shared" si="4"/>
        <v>Construction (6.0%)</v>
      </c>
      <c r="I46" s="22" t="str">
        <f t="shared" si="4"/>
        <v>Financial activities (6.6%)</v>
      </c>
      <c r="J46" s="22" t="str">
        <f t="shared" si="4"/>
        <v>Manufacturing (6.9%)</v>
      </c>
      <c r="K46" s="22" t="str">
        <f>INDEX($D$44:$P$44,K$45)</f>
        <v>Leisure and hospitality (10.6%)</v>
      </c>
      <c r="L46" s="22" t="str">
        <f t="shared" si="4"/>
        <v>Health (11.9%)</v>
      </c>
      <c r="M46" s="22" t="str">
        <f t="shared" si="4"/>
        <v>Government (14.8%)</v>
      </c>
      <c r="N46" s="22" t="str">
        <f t="shared" si="4"/>
        <v>Professional services (14.9%)</v>
      </c>
      <c r="O46" s="22" t="str">
        <f t="shared" si="4"/>
        <v>Trade and transportation (19.6%)</v>
      </c>
      <c r="P46" s="22" t="str">
        <f t="shared" si="4"/>
        <v>Total</v>
      </c>
    </row>
    <row r="47" spans="1:16" ht="30">
      <c r="A47" s="23" t="s">
        <v>64</v>
      </c>
      <c r="B47" s="24" t="s">
        <v>72</v>
      </c>
      <c r="C47" s="32" t="s">
        <v>78</v>
      </c>
      <c r="D47" s="26">
        <f t="shared" ref="D47:P47" si="5">100*((VLOOKUP($B$47,$C$7:$P$37,D$45+1,0)/VLOOKUP($A$47,$C$7:$P$37,D$45+1,0))^(12/8)-1)</f>
        <v>0.82871611776982324</v>
      </c>
      <c r="E47" s="26">
        <f t="shared" si="5"/>
        <v>-0.23296555449681122</v>
      </c>
      <c r="F47" s="26">
        <f t="shared" si="5"/>
        <v>-1.9861476336247685</v>
      </c>
      <c r="G47" s="26">
        <f t="shared" si="5"/>
        <v>4.3160482981253523</v>
      </c>
      <c r="H47" s="26">
        <f t="shared" si="5"/>
        <v>4.7691369561764008</v>
      </c>
      <c r="I47" s="26">
        <f t="shared" si="5"/>
        <v>5.301804852500891</v>
      </c>
      <c r="J47" s="26">
        <f t="shared" si="5"/>
        <v>3.3864101062428986</v>
      </c>
      <c r="K47" s="26">
        <f t="shared" si="5"/>
        <v>2.139179021977422</v>
      </c>
      <c r="L47" s="26">
        <f t="shared" si="5"/>
        <v>2.9171863737578407</v>
      </c>
      <c r="M47" s="26">
        <f t="shared" si="5"/>
        <v>2.2997745845651174</v>
      </c>
      <c r="N47" s="26">
        <f t="shared" si="5"/>
        <v>-8.3267009711351925E-2</v>
      </c>
      <c r="O47" s="26">
        <f t="shared" si="5"/>
        <v>1.5853721713417812</v>
      </c>
      <c r="P47" s="26">
        <f t="shared" si="5"/>
        <v>2.2091433221157253</v>
      </c>
    </row>
    <row r="48" spans="1:16">
      <c r="A48" s="23" t="s">
        <v>69</v>
      </c>
      <c r="B48" s="24" t="s">
        <v>72</v>
      </c>
      <c r="C48" s="25" t="s">
        <v>79</v>
      </c>
      <c r="D48" s="26">
        <f>100*((VLOOKUP($B$48,$C$7:$P$37,D$45+1,0)/VLOOKUP($A$48,$C$7:$P$37,D$45+1,0))^(12/3)-1)</f>
        <v>0.99847471074354655</v>
      </c>
      <c r="E48" s="26">
        <f t="shared" ref="E48:P48" si="6">100*((VLOOKUP($B$48,$C$7:$P$37,E$45+1,0)/VLOOKUP($A$48,$C$7:$P$37,E$45+1,0))^(12/3)-1)</f>
        <v>1.9286247843585569</v>
      </c>
      <c r="F48" s="26">
        <f t="shared" si="6"/>
        <v>-4.4380270422509138</v>
      </c>
      <c r="G48" s="26">
        <f t="shared" si="6"/>
        <v>2.9622291586974159</v>
      </c>
      <c r="H48" s="26">
        <f t="shared" si="6"/>
        <v>6.0496308675716648</v>
      </c>
      <c r="I48" s="26">
        <f t="shared" si="6"/>
        <v>3.9304231821647884</v>
      </c>
      <c r="J48" s="26">
        <f t="shared" si="6"/>
        <v>2.6820273291310315</v>
      </c>
      <c r="K48" s="26">
        <f t="shared" si="6"/>
        <v>0.28321107680060464</v>
      </c>
      <c r="L48" s="26">
        <f t="shared" si="6"/>
        <v>2.6026366068222062</v>
      </c>
      <c r="M48" s="26">
        <f t="shared" si="6"/>
        <v>2.0074658937533574</v>
      </c>
      <c r="N48" s="26">
        <f t="shared" si="6"/>
        <v>-1.0268884045080195</v>
      </c>
      <c r="O48" s="26">
        <f t="shared" si="6"/>
        <v>1.2253301080622947</v>
      </c>
      <c r="P48" s="26">
        <f t="shared" si="6"/>
        <v>1.5711551537802793</v>
      </c>
    </row>
    <row r="49" spans="1:16">
      <c r="A49" s="27"/>
      <c r="B49" s="28"/>
    </row>
    <row r="55" spans="1:16">
      <c r="C55" s="29"/>
      <c r="D55" s="11"/>
      <c r="E55" s="11"/>
      <c r="F55" s="11"/>
      <c r="G55" s="11"/>
      <c r="H55" s="11"/>
      <c r="I55" s="11"/>
      <c r="J55" s="11"/>
      <c r="K55" s="11"/>
      <c r="L55" s="11"/>
      <c r="M55" s="11"/>
      <c r="N55" s="11"/>
      <c r="O55" s="11"/>
      <c r="P55" s="11"/>
    </row>
    <row r="56" spans="1:16">
      <c r="D56" s="11"/>
      <c r="E56" s="11"/>
      <c r="F56" s="11"/>
      <c r="G56" s="11"/>
      <c r="H56" s="11"/>
      <c r="I56" s="11"/>
      <c r="J56" s="11"/>
      <c r="K56" s="11"/>
      <c r="L56" s="11"/>
      <c r="M56" s="11"/>
      <c r="N56" s="11"/>
      <c r="O56" s="11"/>
      <c r="P56" s="11"/>
    </row>
    <row r="57" spans="1:16">
      <c r="D57" s="11"/>
      <c r="E57" s="11"/>
      <c r="F57" s="11"/>
      <c r="G57" s="11"/>
      <c r="H57" s="11"/>
      <c r="I57" s="11"/>
      <c r="J57" s="11"/>
      <c r="K57" s="11"/>
      <c r="L57" s="11"/>
      <c r="M57" s="11"/>
      <c r="N57" s="11"/>
      <c r="O57" s="11"/>
      <c r="P57" s="11"/>
    </row>
  </sheetData>
  <mergeCells count="1">
    <mergeCell ref="A2:B4"/>
  </mergeCells>
  <pageMargins left="0.7" right="0.7" top="0.75" bottom="0.75" header="0.3" footer="0.3"/>
  <pageSetup orientation="portrait" horizontalDpi="1200" verticalDpi="1200" r:id="rId1"/>
  <headerFooter>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72A8-B415-4568-AB37-AE39E8121DCE}">
  <dimension ref="A1:K301"/>
  <sheetViews>
    <sheetView workbookViewId="0">
      <pane ySplit="1" topLeftCell="A270" activePane="bottomLeft" state="frozen"/>
      <selection pane="bottomLeft" activeCell="G1" sqref="G1"/>
    </sheetView>
  </sheetViews>
  <sheetFormatPr defaultRowHeight="15"/>
  <cols>
    <col min="3" max="3" width="10.42578125" customWidth="1"/>
    <col min="8" max="8" width="11.7109375" customWidth="1"/>
    <col min="10" max="10" width="10" customWidth="1"/>
    <col min="11" max="11" width="11.5703125" customWidth="1"/>
  </cols>
  <sheetData>
    <row r="1" spans="1:11">
      <c r="C1" t="s">
        <v>80</v>
      </c>
      <c r="D1" t="s">
        <v>81</v>
      </c>
      <c r="E1" t="s">
        <v>82</v>
      </c>
      <c r="F1" t="s">
        <v>83</v>
      </c>
      <c r="G1" t="s">
        <v>84</v>
      </c>
      <c r="H1" t="s">
        <v>85</v>
      </c>
      <c r="I1" t="s">
        <v>86</v>
      </c>
      <c r="J1" t="s">
        <v>87</v>
      </c>
      <c r="K1" t="s">
        <v>88</v>
      </c>
    </row>
    <row r="2" spans="1:11">
      <c r="A2" t="str">
        <f t="shared" ref="A2:A65" si="0">IF(AND(MOD(_xlfn.NUMBERVALUE(B2), 5)=0,ISNUMBER(B2)), _xlfn.CONCAT("'", RIGHT(B2,2)), "")</f>
        <v/>
      </c>
      <c r="B2" t="str">
        <f t="shared" ref="B2:B65" si="1">IF(OR(MONTH(C2)=6,MONTH(C2)=7), YEAR(C2), "")</f>
        <v/>
      </c>
      <c r="C2" s="30">
        <v>36526</v>
      </c>
      <c r="D2" s="2">
        <v>2.6064131417664171</v>
      </c>
      <c r="E2" s="2">
        <v>13.040567679742932</v>
      </c>
      <c r="F2" s="2">
        <v>2.5880160370857608</v>
      </c>
      <c r="G2" s="2">
        <v>11.495804236840556</v>
      </c>
      <c r="H2" t="s">
        <v>89</v>
      </c>
      <c r="I2">
        <v>316.84868</v>
      </c>
      <c r="K2">
        <v>0</v>
      </c>
    </row>
    <row r="3" spans="1:11">
      <c r="A3" t="str">
        <f t="shared" si="0"/>
        <v/>
      </c>
      <c r="B3" t="str">
        <f t="shared" si="1"/>
        <v/>
      </c>
      <c r="C3" s="30">
        <v>36557</v>
      </c>
      <c r="D3" s="2">
        <v>2.6364172979123524</v>
      </c>
      <c r="E3" s="2">
        <v>10.422956724402766</v>
      </c>
      <c r="F3" s="2">
        <v>2.3431524063753706</v>
      </c>
      <c r="G3" s="2">
        <v>10.151387964222657</v>
      </c>
      <c r="H3" t="s">
        <v>89</v>
      </c>
      <c r="I3">
        <v>318.44934999999998</v>
      </c>
      <c r="J3">
        <f t="shared" ref="J3:J66" si="2">I3-I2</f>
        <v>1.6006699999999796</v>
      </c>
      <c r="K3">
        <v>0</v>
      </c>
    </row>
    <row r="4" spans="1:11">
      <c r="A4" t="str">
        <f t="shared" si="0"/>
        <v/>
      </c>
      <c r="B4" t="str">
        <f t="shared" si="1"/>
        <v/>
      </c>
      <c r="C4" s="30">
        <v>36586</v>
      </c>
      <c r="D4" s="2">
        <v>2.7764504910377408</v>
      </c>
      <c r="E4" s="2">
        <v>9.5106254637927101</v>
      </c>
      <c r="F4" s="2">
        <v>2.628808497032753</v>
      </c>
      <c r="G4" s="2">
        <v>10.501639532876951</v>
      </c>
      <c r="H4" t="s">
        <v>89</v>
      </c>
      <c r="I4">
        <v>320.05576000000002</v>
      </c>
      <c r="J4">
        <f t="shared" si="2"/>
        <v>1.6064100000000394</v>
      </c>
      <c r="K4">
        <v>0</v>
      </c>
    </row>
    <row r="5" spans="1:11">
      <c r="A5" t="str">
        <f t="shared" si="0"/>
        <v/>
      </c>
      <c r="B5" t="str">
        <f t="shared" si="1"/>
        <v/>
      </c>
      <c r="C5" s="30">
        <v>36617</v>
      </c>
      <c r="D5" s="2">
        <v>2.864265500070684</v>
      </c>
      <c r="E5" s="2">
        <v>10.661468486029889</v>
      </c>
      <c r="F5" s="2">
        <v>2.556864574827955</v>
      </c>
      <c r="G5" s="2">
        <v>11.595446484754879</v>
      </c>
      <c r="H5" t="s">
        <v>89</v>
      </c>
      <c r="I5">
        <v>321.57862</v>
      </c>
      <c r="J5">
        <f t="shared" si="2"/>
        <v>1.5228599999999801</v>
      </c>
      <c r="K5">
        <v>0</v>
      </c>
    </row>
    <row r="6" spans="1:11">
      <c r="A6" t="str">
        <f t="shared" si="0"/>
        <v/>
      </c>
      <c r="B6" t="str">
        <f t="shared" si="1"/>
        <v/>
      </c>
      <c r="C6" s="30">
        <v>36647</v>
      </c>
      <c r="D6" s="2">
        <v>3.3300434293573877</v>
      </c>
      <c r="E6" s="2">
        <v>11.400808241986947</v>
      </c>
      <c r="F6" s="2">
        <v>2.5588075459979764</v>
      </c>
      <c r="G6" s="2">
        <v>9.4839807201587689</v>
      </c>
      <c r="H6" t="s">
        <v>89</v>
      </c>
      <c r="I6">
        <v>322.88641000000001</v>
      </c>
      <c r="J6">
        <f t="shared" si="2"/>
        <v>1.3077900000000113</v>
      </c>
      <c r="K6">
        <v>0</v>
      </c>
    </row>
    <row r="7" spans="1:11">
      <c r="A7" t="str">
        <f t="shared" si="0"/>
        <v>'00</v>
      </c>
      <c r="B7">
        <f t="shared" si="1"/>
        <v>2000</v>
      </c>
      <c r="C7" s="30">
        <v>36678</v>
      </c>
      <c r="D7" s="2">
        <v>3.2817250167740175</v>
      </c>
      <c r="E7" s="2">
        <v>10.491011192639332</v>
      </c>
      <c r="F7" s="2">
        <v>2.3023054040654412</v>
      </c>
      <c r="G7" s="2">
        <v>8.7666535499465894</v>
      </c>
      <c r="H7" t="s">
        <v>89</v>
      </c>
      <c r="I7">
        <v>324.12454000000002</v>
      </c>
      <c r="J7">
        <f t="shared" si="2"/>
        <v>1.2381300000000124</v>
      </c>
      <c r="K7">
        <v>0</v>
      </c>
    </row>
    <row r="8" spans="1:11">
      <c r="A8" t="str">
        <f t="shared" si="0"/>
        <v>'00</v>
      </c>
      <c r="B8">
        <f t="shared" si="1"/>
        <v>2000</v>
      </c>
      <c r="C8" s="30">
        <v>36708</v>
      </c>
      <c r="D8" s="2">
        <v>3.0703870485001117</v>
      </c>
      <c r="E8" s="2">
        <v>8.9594381721913798</v>
      </c>
      <c r="F8" s="2">
        <v>2.1673118379267997</v>
      </c>
      <c r="G8" s="2">
        <v>7.7997218358831777</v>
      </c>
      <c r="H8" t="s">
        <v>89</v>
      </c>
      <c r="I8">
        <v>325.13297999999998</v>
      </c>
      <c r="J8">
        <f t="shared" si="2"/>
        <v>1.0084399999999505</v>
      </c>
      <c r="K8">
        <v>0</v>
      </c>
    </row>
    <row r="9" spans="1:11">
      <c r="A9" t="str">
        <f t="shared" si="0"/>
        <v/>
      </c>
      <c r="B9" t="str">
        <f t="shared" si="1"/>
        <v/>
      </c>
      <c r="C9" s="30">
        <v>36739</v>
      </c>
      <c r="D9" s="2">
        <v>3.2449040042393129</v>
      </c>
      <c r="E9" s="2">
        <v>9.5133504683815993</v>
      </c>
      <c r="F9" s="2">
        <v>2.054503777909833</v>
      </c>
      <c r="G9" s="2">
        <v>7.0796705582208075</v>
      </c>
      <c r="H9" t="s">
        <v>89</v>
      </c>
      <c r="I9">
        <v>326.15361999999999</v>
      </c>
      <c r="J9">
        <f t="shared" si="2"/>
        <v>1.0206400000000144</v>
      </c>
      <c r="K9">
        <v>0</v>
      </c>
    </row>
    <row r="10" spans="1:11">
      <c r="A10" t="str">
        <f t="shared" si="0"/>
        <v/>
      </c>
      <c r="B10" t="str">
        <f t="shared" si="1"/>
        <v/>
      </c>
      <c r="C10" s="30">
        <v>36770</v>
      </c>
      <c r="D10" s="2">
        <v>3.1250270758279131</v>
      </c>
      <c r="E10" s="2">
        <v>10.111905025506495</v>
      </c>
      <c r="F10" s="2">
        <v>1.984882224670792</v>
      </c>
      <c r="G10" s="2">
        <v>7.6068233594487999</v>
      </c>
      <c r="H10" t="s">
        <v>89</v>
      </c>
      <c r="I10">
        <v>327.00778000000003</v>
      </c>
      <c r="J10">
        <f t="shared" si="2"/>
        <v>0.85416000000003578</v>
      </c>
      <c r="K10">
        <v>0</v>
      </c>
    </row>
    <row r="11" spans="1:11">
      <c r="A11" t="str">
        <f t="shared" si="0"/>
        <v/>
      </c>
      <c r="B11" t="str">
        <f t="shared" si="1"/>
        <v/>
      </c>
      <c r="C11" s="30">
        <v>36800</v>
      </c>
      <c r="D11" s="2">
        <v>2.8925230146716441</v>
      </c>
      <c r="E11" s="2">
        <v>7.8177371518703298</v>
      </c>
      <c r="F11" s="2">
        <v>1.6692400463976576</v>
      </c>
      <c r="G11" s="2">
        <v>4.1692527727554829</v>
      </c>
      <c r="H11" t="s">
        <v>89</v>
      </c>
      <c r="I11">
        <v>327.95985000000002</v>
      </c>
      <c r="J11">
        <f t="shared" si="2"/>
        <v>0.95206999999999198</v>
      </c>
      <c r="K11">
        <v>0</v>
      </c>
    </row>
    <row r="12" spans="1:11">
      <c r="A12" t="str">
        <f t="shared" si="0"/>
        <v/>
      </c>
      <c r="B12" t="str">
        <f t="shared" si="1"/>
        <v/>
      </c>
      <c r="C12" s="30">
        <v>36831</v>
      </c>
      <c r="D12" s="2">
        <v>2.8899204904544007</v>
      </c>
      <c r="E12" s="2">
        <v>6.4518409180682301</v>
      </c>
      <c r="F12" s="2">
        <v>1.5988717453455648</v>
      </c>
      <c r="G12" s="2">
        <v>3.3790296669165665</v>
      </c>
      <c r="H12" t="s">
        <v>89</v>
      </c>
      <c r="I12">
        <v>328.91712999999999</v>
      </c>
      <c r="J12">
        <f t="shared" si="2"/>
        <v>0.95727999999996882</v>
      </c>
      <c r="K12">
        <v>0</v>
      </c>
    </row>
    <row r="13" spans="1:11">
      <c r="A13" t="str">
        <f t="shared" si="0"/>
        <v/>
      </c>
      <c r="B13" t="str">
        <f t="shared" si="1"/>
        <v/>
      </c>
      <c r="C13" s="30">
        <v>36861</v>
      </c>
      <c r="D13" s="2">
        <v>2.7474325903571017</v>
      </c>
      <c r="E13" s="2">
        <v>5.1187855098994817</v>
      </c>
      <c r="F13" s="2">
        <v>1.4811019949380944</v>
      </c>
      <c r="G13" s="2">
        <v>0.99393039836730424</v>
      </c>
      <c r="H13" t="s">
        <v>89</v>
      </c>
      <c r="I13">
        <v>329.67696999999998</v>
      </c>
      <c r="J13">
        <f t="shared" si="2"/>
        <v>0.75983999999999696</v>
      </c>
      <c r="K13">
        <v>0</v>
      </c>
    </row>
    <row r="14" spans="1:11">
      <c r="A14" t="str">
        <f t="shared" si="0"/>
        <v/>
      </c>
      <c r="B14" t="str">
        <f t="shared" si="1"/>
        <v/>
      </c>
      <c r="C14" s="30">
        <v>36892</v>
      </c>
      <c r="D14" s="2">
        <v>2.4579427217554572</v>
      </c>
      <c r="E14" s="2">
        <v>0.61076236724701971</v>
      </c>
      <c r="F14" s="2">
        <v>1.2899877107679592</v>
      </c>
      <c r="G14" s="2">
        <v>-0.86315789473684346</v>
      </c>
      <c r="H14" t="s">
        <v>89</v>
      </c>
      <c r="I14">
        <v>330.47946000000002</v>
      </c>
      <c r="J14">
        <f t="shared" si="2"/>
        <v>0.80249000000003434</v>
      </c>
      <c r="K14">
        <v>0</v>
      </c>
    </row>
    <row r="15" spans="1:11">
      <c r="A15" t="str">
        <f t="shared" si="0"/>
        <v/>
      </c>
      <c r="B15" t="str">
        <f t="shared" si="1"/>
        <v/>
      </c>
      <c r="C15" s="30">
        <v>36923</v>
      </c>
      <c r="D15" s="2">
        <v>2.3388421517040126</v>
      </c>
      <c r="E15" s="2">
        <v>-0.1379111851967374</v>
      </c>
      <c r="F15" s="2">
        <v>1.2705918242831071</v>
      </c>
      <c r="G15" s="2">
        <v>-2.3308981972985809</v>
      </c>
      <c r="H15" t="s">
        <v>89</v>
      </c>
      <c r="I15">
        <v>331.02087999999998</v>
      </c>
      <c r="J15">
        <f t="shared" si="2"/>
        <v>0.5414199999999596</v>
      </c>
      <c r="K15">
        <v>0</v>
      </c>
    </row>
    <row r="16" spans="1:11">
      <c r="A16" t="str">
        <f t="shared" si="0"/>
        <v/>
      </c>
      <c r="B16" t="str">
        <f t="shared" si="1"/>
        <v/>
      </c>
      <c r="C16" s="30">
        <v>36951</v>
      </c>
      <c r="D16" s="2">
        <v>2.03175770260422</v>
      </c>
      <c r="E16" s="2">
        <v>-2.6324236288056801</v>
      </c>
      <c r="F16" s="2">
        <v>0.87155405610772618</v>
      </c>
      <c r="G16" s="2">
        <v>-5.0420386807923485</v>
      </c>
      <c r="H16" t="s">
        <v>89</v>
      </c>
      <c r="I16">
        <v>331.08972999999997</v>
      </c>
      <c r="J16">
        <f t="shared" si="2"/>
        <v>6.8849999999997635E-2</v>
      </c>
      <c r="K16">
        <v>0</v>
      </c>
    </row>
    <row r="17" spans="1:11">
      <c r="A17" t="str">
        <f t="shared" si="0"/>
        <v/>
      </c>
      <c r="B17" t="str">
        <f t="shared" si="1"/>
        <v/>
      </c>
      <c r="C17" s="30">
        <v>36982</v>
      </c>
      <c r="D17" s="2">
        <v>1.8686982722964318</v>
      </c>
      <c r="E17" s="2">
        <v>-7.3627388809294541</v>
      </c>
      <c r="F17" s="2">
        <v>0.43371776498866144</v>
      </c>
      <c r="G17" s="2">
        <v>-9.1116465039983616</v>
      </c>
      <c r="H17">
        <v>1000</v>
      </c>
      <c r="I17">
        <v>331.00396999999998</v>
      </c>
      <c r="J17">
        <f t="shared" si="2"/>
        <v>-8.5759999999993397E-2</v>
      </c>
      <c r="K17">
        <v>1000</v>
      </c>
    </row>
    <row r="18" spans="1:11">
      <c r="A18" t="str">
        <f t="shared" si="0"/>
        <v/>
      </c>
      <c r="B18" t="str">
        <f t="shared" si="1"/>
        <v/>
      </c>
      <c r="C18" s="30">
        <v>37012</v>
      </c>
      <c r="D18" s="2">
        <v>1.3419818844882858</v>
      </c>
      <c r="E18" s="2">
        <v>-8.7331706348742877</v>
      </c>
      <c r="F18" s="2">
        <v>0.23087520627373959</v>
      </c>
      <c r="G18" s="2">
        <v>-8.7660235659717696</v>
      </c>
      <c r="H18">
        <v>1000</v>
      </c>
      <c r="I18">
        <v>330.68389000000002</v>
      </c>
      <c r="J18">
        <f t="shared" si="2"/>
        <v>-0.32007999999996173</v>
      </c>
      <c r="K18">
        <v>1000</v>
      </c>
    </row>
    <row r="19" spans="1:11">
      <c r="A19" t="str">
        <f t="shared" si="0"/>
        <v/>
      </c>
      <c r="B19">
        <f t="shared" si="1"/>
        <v>2001</v>
      </c>
      <c r="C19" s="30">
        <v>37043</v>
      </c>
      <c r="D19" s="2">
        <v>1.1882434577409118</v>
      </c>
      <c r="E19" s="2">
        <v>-10.512155503607312</v>
      </c>
      <c r="F19" s="2">
        <v>0.17870664849310991</v>
      </c>
      <c r="G19" s="2">
        <v>-10.197172907460528</v>
      </c>
      <c r="H19">
        <v>1000</v>
      </c>
      <c r="I19">
        <v>330.21048000000002</v>
      </c>
      <c r="J19">
        <f t="shared" si="2"/>
        <v>-0.47341000000000122</v>
      </c>
      <c r="K19">
        <v>1000</v>
      </c>
    </row>
    <row r="20" spans="1:11">
      <c r="A20" t="str">
        <f t="shared" si="0"/>
        <v/>
      </c>
      <c r="B20">
        <f t="shared" si="1"/>
        <v>2001</v>
      </c>
      <c r="C20" s="30">
        <v>37073</v>
      </c>
      <c r="D20" s="2">
        <v>0.81603035024679915</v>
      </c>
      <c r="E20" s="2">
        <v>-11.334746588314148</v>
      </c>
      <c r="F20" s="2">
        <v>-4.1594821066637255E-2</v>
      </c>
      <c r="G20" s="2">
        <v>-10.9717706559323</v>
      </c>
      <c r="H20">
        <v>1000</v>
      </c>
      <c r="I20">
        <v>329.60566</v>
      </c>
      <c r="J20">
        <f t="shared" si="2"/>
        <v>-0.6048200000000179</v>
      </c>
      <c r="K20">
        <v>1000</v>
      </c>
    </row>
    <row r="21" spans="1:11">
      <c r="A21" t="str">
        <f t="shared" si="0"/>
        <v/>
      </c>
      <c r="B21" t="str">
        <f t="shared" si="1"/>
        <v/>
      </c>
      <c r="C21" s="30">
        <v>37104</v>
      </c>
      <c r="D21" s="2">
        <v>0.60912953099048206</v>
      </c>
      <c r="E21" s="2">
        <v>-11.63908479389243</v>
      </c>
      <c r="F21" s="2">
        <v>-0.15654422941669965</v>
      </c>
      <c r="G21" s="2">
        <v>-11.368933547418036</v>
      </c>
      <c r="H21">
        <v>1000</v>
      </c>
      <c r="I21">
        <v>328.94026000000002</v>
      </c>
      <c r="J21">
        <f t="shared" si="2"/>
        <v>-0.6653999999999769</v>
      </c>
      <c r="K21">
        <v>1000</v>
      </c>
    </row>
    <row r="22" spans="1:11">
      <c r="A22" t="str">
        <f t="shared" si="0"/>
        <v/>
      </c>
      <c r="B22" t="str">
        <f t="shared" si="1"/>
        <v/>
      </c>
      <c r="C22" s="30">
        <v>37135</v>
      </c>
      <c r="D22" s="2">
        <v>0.1105034808281502</v>
      </c>
      <c r="E22" s="2">
        <v>-13.80143780284544</v>
      </c>
      <c r="F22" s="2">
        <v>-0.44727517245026771</v>
      </c>
      <c r="G22" s="2">
        <v>-12.7723845915522</v>
      </c>
      <c r="H22">
        <v>1000</v>
      </c>
      <c r="I22">
        <v>328.13405999999998</v>
      </c>
      <c r="J22">
        <f t="shared" si="2"/>
        <v>-0.80620000000004666</v>
      </c>
      <c r="K22">
        <v>1000</v>
      </c>
    </row>
    <row r="23" spans="1:11">
      <c r="A23" t="str">
        <f t="shared" si="0"/>
        <v/>
      </c>
      <c r="B23" t="str">
        <f t="shared" si="1"/>
        <v/>
      </c>
      <c r="C23" s="30">
        <v>37165</v>
      </c>
      <c r="D23" s="2">
        <v>-0.32690762166778242</v>
      </c>
      <c r="E23" s="2">
        <v>-17.127271736888993</v>
      </c>
      <c r="F23" s="2">
        <v>-0.6800048355899424</v>
      </c>
      <c r="G23" s="2">
        <v>-14.051085435987765</v>
      </c>
      <c r="H23">
        <v>1000</v>
      </c>
      <c r="I23">
        <v>327.22572000000002</v>
      </c>
      <c r="J23">
        <f t="shared" si="2"/>
        <v>-0.90833999999995285</v>
      </c>
      <c r="K23">
        <v>0</v>
      </c>
    </row>
    <row r="24" spans="1:11">
      <c r="A24" t="str">
        <f t="shared" si="0"/>
        <v/>
      </c>
      <c r="B24" t="str">
        <f t="shared" si="1"/>
        <v/>
      </c>
      <c r="C24" s="30">
        <v>37196</v>
      </c>
      <c r="D24" s="2">
        <v>-0.67811391630693274</v>
      </c>
      <c r="E24" s="2">
        <v>-17.214536250790935</v>
      </c>
      <c r="F24" s="2">
        <v>-1.0652342836450335</v>
      </c>
      <c r="G24" s="2">
        <v>-16.493136493136497</v>
      </c>
      <c r="H24">
        <v>1000</v>
      </c>
      <c r="I24">
        <v>326.34019000000001</v>
      </c>
      <c r="J24">
        <f t="shared" si="2"/>
        <v>-0.88553000000001703</v>
      </c>
      <c r="K24">
        <v>0</v>
      </c>
    </row>
    <row r="25" spans="1:11">
      <c r="A25" t="str">
        <f t="shared" si="0"/>
        <v/>
      </c>
      <c r="B25" t="str">
        <f t="shared" si="1"/>
        <v/>
      </c>
      <c r="C25" s="30">
        <v>37226</v>
      </c>
      <c r="D25" s="2">
        <v>-1.1152916950518565</v>
      </c>
      <c r="E25" s="2">
        <v>-17.142767490478626</v>
      </c>
      <c r="F25" s="2">
        <v>-1.3065296342621213</v>
      </c>
      <c r="G25" s="2">
        <v>-15.56267058576527</v>
      </c>
      <c r="H25">
        <v>0</v>
      </c>
      <c r="I25">
        <v>325.75679000000002</v>
      </c>
      <c r="J25">
        <f t="shared" si="2"/>
        <v>-0.58339999999998327</v>
      </c>
      <c r="K25">
        <v>0</v>
      </c>
    </row>
    <row r="26" spans="1:11">
      <c r="A26" t="str">
        <f t="shared" si="0"/>
        <v/>
      </c>
      <c r="B26" t="str">
        <f t="shared" si="1"/>
        <v/>
      </c>
      <c r="C26" s="30">
        <v>37257</v>
      </c>
      <c r="D26" s="2">
        <v>-1.24836706191499</v>
      </c>
      <c r="E26" s="2">
        <v>-19.17147039087731</v>
      </c>
      <c r="F26" s="2">
        <v>-1.3911182450508264</v>
      </c>
      <c r="G26" s="2">
        <v>-14.751008706731783</v>
      </c>
      <c r="H26">
        <v>0</v>
      </c>
      <c r="I26">
        <v>325.45627000000002</v>
      </c>
      <c r="J26">
        <f t="shared" si="2"/>
        <v>-0.30052000000000589</v>
      </c>
      <c r="K26">
        <v>0</v>
      </c>
    </row>
    <row r="27" spans="1:11">
      <c r="A27" t="str">
        <f t="shared" si="0"/>
        <v/>
      </c>
      <c r="B27" t="str">
        <f t="shared" si="1"/>
        <v/>
      </c>
      <c r="C27" s="30">
        <v>37288</v>
      </c>
      <c r="D27" s="2">
        <v>-1.4065659293210464</v>
      </c>
      <c r="E27" s="2">
        <v>-18.231418323886384</v>
      </c>
      <c r="F27" s="2">
        <v>-1.5468498185049584</v>
      </c>
      <c r="G27" s="2">
        <v>-13.259073909651031</v>
      </c>
      <c r="H27">
        <v>0</v>
      </c>
      <c r="I27">
        <v>325.34066999999999</v>
      </c>
      <c r="J27">
        <f t="shared" si="2"/>
        <v>-0.11560000000002901</v>
      </c>
      <c r="K27">
        <v>0</v>
      </c>
    </row>
    <row r="28" spans="1:11">
      <c r="A28" t="str">
        <f t="shared" si="0"/>
        <v/>
      </c>
      <c r="B28" t="str">
        <f t="shared" si="1"/>
        <v/>
      </c>
      <c r="C28" s="30">
        <v>37316</v>
      </c>
      <c r="D28" s="2">
        <v>-1.3945635960535996</v>
      </c>
      <c r="E28" s="2">
        <v>-16.521102112246144</v>
      </c>
      <c r="F28" s="2">
        <v>-1.5299319779135345</v>
      </c>
      <c r="G28" s="2">
        <v>-10.21655701754386</v>
      </c>
      <c r="H28">
        <v>0</v>
      </c>
      <c r="I28">
        <v>325.57639</v>
      </c>
      <c r="J28">
        <f t="shared" si="2"/>
        <v>0.23572000000001481</v>
      </c>
      <c r="K28">
        <v>0</v>
      </c>
    </row>
    <row r="29" spans="1:11">
      <c r="A29" t="str">
        <f t="shared" si="0"/>
        <v/>
      </c>
      <c r="B29" t="str">
        <f t="shared" si="1"/>
        <v/>
      </c>
      <c r="C29" s="30">
        <v>37347</v>
      </c>
      <c r="D29" s="2">
        <v>-1.3437201306928159</v>
      </c>
      <c r="E29" s="2">
        <v>-12.429591004550966</v>
      </c>
      <c r="F29" s="2">
        <v>-1.388396059038921</v>
      </c>
      <c r="G29" s="2">
        <v>-6.6467386706522635</v>
      </c>
      <c r="H29">
        <v>0</v>
      </c>
      <c r="I29">
        <v>325.95985000000002</v>
      </c>
      <c r="J29">
        <f t="shared" si="2"/>
        <v>0.38346000000001368</v>
      </c>
      <c r="K29">
        <v>0</v>
      </c>
    </row>
    <row r="30" spans="1:11">
      <c r="A30" t="str">
        <f t="shared" si="0"/>
        <v/>
      </c>
      <c r="B30" t="str">
        <f t="shared" si="1"/>
        <v/>
      </c>
      <c r="C30" s="30">
        <v>37377</v>
      </c>
      <c r="D30" s="2">
        <v>-1.1458497726066663</v>
      </c>
      <c r="E30" s="2">
        <v>-10.832906857727732</v>
      </c>
      <c r="F30" s="2">
        <v>-1.3435439653805226</v>
      </c>
      <c r="G30" s="2">
        <v>-6.0119216576781209</v>
      </c>
      <c r="H30">
        <v>0</v>
      </c>
      <c r="I30">
        <v>326.15559000000002</v>
      </c>
      <c r="J30">
        <f t="shared" si="2"/>
        <v>0.19574000000000069</v>
      </c>
      <c r="K30">
        <v>0</v>
      </c>
    </row>
    <row r="31" spans="1:11">
      <c r="A31" t="str">
        <f t="shared" si="0"/>
        <v/>
      </c>
      <c r="B31">
        <f t="shared" si="1"/>
        <v>2002</v>
      </c>
      <c r="C31" s="30">
        <v>37408</v>
      </c>
      <c r="D31" s="2">
        <v>-1.3300789688382442</v>
      </c>
      <c r="E31" s="2">
        <v>-9.1113488972547341</v>
      </c>
      <c r="F31" s="2">
        <v>-1.2199915341355783</v>
      </c>
      <c r="G31" s="2">
        <v>-4.5667750568328946</v>
      </c>
      <c r="H31">
        <v>0</v>
      </c>
      <c r="I31">
        <v>326.33577000000002</v>
      </c>
      <c r="J31">
        <f t="shared" si="2"/>
        <v>0.18018000000000711</v>
      </c>
      <c r="K31">
        <v>0</v>
      </c>
    </row>
    <row r="32" spans="1:11">
      <c r="A32" t="str">
        <f t="shared" si="0"/>
        <v/>
      </c>
      <c r="B32">
        <f t="shared" si="1"/>
        <v>2002</v>
      </c>
      <c r="C32" s="30">
        <v>37438</v>
      </c>
      <c r="D32" s="2">
        <v>-1.1492203836055315</v>
      </c>
      <c r="E32" s="2">
        <v>-7.4798598872241602</v>
      </c>
      <c r="F32" s="2">
        <v>-1.2014556679503352</v>
      </c>
      <c r="G32" s="2">
        <v>-5.1562228276621491</v>
      </c>
      <c r="H32">
        <v>0</v>
      </c>
      <c r="I32">
        <v>326.59084999999999</v>
      </c>
      <c r="J32">
        <f t="shared" si="2"/>
        <v>0.255079999999964</v>
      </c>
      <c r="K32">
        <v>0</v>
      </c>
    </row>
    <row r="33" spans="1:11">
      <c r="A33" t="str">
        <f t="shared" si="0"/>
        <v/>
      </c>
      <c r="B33" t="str">
        <f t="shared" si="1"/>
        <v/>
      </c>
      <c r="C33" s="30">
        <v>37469</v>
      </c>
      <c r="D33" s="2">
        <v>-1.1083926329007898</v>
      </c>
      <c r="E33" s="2">
        <v>-5.9558775107013462</v>
      </c>
      <c r="F33" s="2">
        <v>-1.0884384657334989</v>
      </c>
      <c r="G33" s="2">
        <v>-3.6874707807386664</v>
      </c>
      <c r="H33">
        <v>0</v>
      </c>
      <c r="I33">
        <v>326.96834999999999</v>
      </c>
      <c r="J33">
        <f t="shared" si="2"/>
        <v>0.37749999999999773</v>
      </c>
      <c r="K33">
        <v>0</v>
      </c>
    </row>
    <row r="34" spans="1:11">
      <c r="A34" t="str">
        <f t="shared" si="0"/>
        <v/>
      </c>
      <c r="B34" t="str">
        <f t="shared" si="1"/>
        <v/>
      </c>
      <c r="C34" s="30">
        <v>37500</v>
      </c>
      <c r="D34" s="2">
        <v>-0.85133912844979065</v>
      </c>
      <c r="E34" s="2">
        <v>-5.5423956931359371</v>
      </c>
      <c r="F34" s="2">
        <v>-0.96156035365992931</v>
      </c>
      <c r="G34" s="2">
        <v>-2.974692911055199</v>
      </c>
      <c r="H34">
        <v>0</v>
      </c>
      <c r="I34">
        <v>327.39634000000001</v>
      </c>
      <c r="J34">
        <f t="shared" si="2"/>
        <v>0.42799000000002252</v>
      </c>
      <c r="K34">
        <v>0</v>
      </c>
    </row>
    <row r="35" spans="1:11">
      <c r="A35" t="str">
        <f t="shared" si="0"/>
        <v/>
      </c>
      <c r="B35" t="str">
        <f t="shared" si="1"/>
        <v/>
      </c>
      <c r="C35" s="30">
        <v>37530</v>
      </c>
      <c r="D35" s="2">
        <v>-0.6223695546087149</v>
      </c>
      <c r="E35" s="2">
        <v>-1.7225594726686388</v>
      </c>
      <c r="F35" s="2">
        <v>-0.63216991753644036</v>
      </c>
      <c r="G35" s="2">
        <v>-1.1001265899089785</v>
      </c>
      <c r="H35">
        <v>0</v>
      </c>
      <c r="I35">
        <v>327.59213999999997</v>
      </c>
      <c r="J35">
        <f t="shared" si="2"/>
        <v>0.19579999999996289</v>
      </c>
      <c r="K35">
        <v>0</v>
      </c>
    </row>
    <row r="36" spans="1:11">
      <c r="A36" t="str">
        <f t="shared" si="0"/>
        <v/>
      </c>
      <c r="B36" t="str">
        <f t="shared" si="1"/>
        <v/>
      </c>
      <c r="C36" s="30">
        <v>37561</v>
      </c>
      <c r="D36" s="2">
        <v>-0.39539092097720108</v>
      </c>
      <c r="E36" s="2">
        <v>-1.038457364743417</v>
      </c>
      <c r="F36" s="2">
        <v>-0.39956992855019191</v>
      </c>
      <c r="G36" s="2">
        <v>1.2189070156938264</v>
      </c>
      <c r="H36">
        <v>0</v>
      </c>
      <c r="I36">
        <v>327.60771999999997</v>
      </c>
      <c r="J36">
        <f t="shared" si="2"/>
        <v>1.5579999999999927E-2</v>
      </c>
      <c r="K36">
        <v>0</v>
      </c>
    </row>
    <row r="37" spans="1:11">
      <c r="A37" t="str">
        <f t="shared" si="0"/>
        <v/>
      </c>
      <c r="B37" t="str">
        <f t="shared" si="1"/>
        <v/>
      </c>
      <c r="C37" s="30">
        <v>37591</v>
      </c>
      <c r="D37" s="2">
        <v>-0.27867952552373954</v>
      </c>
      <c r="E37" s="2">
        <v>-2.1032251345581288</v>
      </c>
      <c r="F37" s="2">
        <v>-0.39317779270751085</v>
      </c>
      <c r="G37" s="2">
        <v>1.6317523466152783</v>
      </c>
      <c r="H37">
        <v>0</v>
      </c>
      <c r="I37">
        <v>327.49468000000002</v>
      </c>
      <c r="J37">
        <f t="shared" si="2"/>
        <v>-0.1130399999999554</v>
      </c>
      <c r="K37">
        <v>0</v>
      </c>
    </row>
    <row r="38" spans="1:11">
      <c r="A38" t="str">
        <f t="shared" si="0"/>
        <v/>
      </c>
      <c r="B38" t="str">
        <f t="shared" si="1"/>
        <v/>
      </c>
      <c r="C38" s="30">
        <v>37622</v>
      </c>
      <c r="D38" s="2">
        <v>-0.27788198616747195</v>
      </c>
      <c r="E38" s="2">
        <v>0.2179812701171624</v>
      </c>
      <c r="F38" s="2">
        <v>-0.20863105928026204</v>
      </c>
      <c r="G38" s="2">
        <v>2.9269811614510255</v>
      </c>
      <c r="H38">
        <v>0</v>
      </c>
      <c r="I38">
        <v>327.50819999999999</v>
      </c>
      <c r="J38">
        <f t="shared" si="2"/>
        <v>1.3519999999971333E-2</v>
      </c>
      <c r="K38">
        <v>0</v>
      </c>
    </row>
    <row r="39" spans="1:11">
      <c r="A39" t="str">
        <f t="shared" si="0"/>
        <v/>
      </c>
      <c r="B39" t="str">
        <f t="shared" si="1"/>
        <v/>
      </c>
      <c r="C39" s="30">
        <v>37653</v>
      </c>
      <c r="D39" s="2">
        <v>-0.35646229614980651</v>
      </c>
      <c r="E39" s="2">
        <v>0.98398695850121509</v>
      </c>
      <c r="F39" s="2">
        <v>-0.22106293791879228</v>
      </c>
      <c r="G39" s="2">
        <v>2.1433667297372727</v>
      </c>
      <c r="H39">
        <v>0</v>
      </c>
      <c r="I39">
        <v>327.41111000000001</v>
      </c>
      <c r="J39">
        <f t="shared" si="2"/>
        <v>-9.7089999999980137E-2</v>
      </c>
      <c r="K39">
        <v>0</v>
      </c>
    </row>
    <row r="40" spans="1:11">
      <c r="A40" t="str">
        <f t="shared" si="0"/>
        <v/>
      </c>
      <c r="B40" t="str">
        <f t="shared" si="1"/>
        <v/>
      </c>
      <c r="C40" s="30">
        <v>37681</v>
      </c>
      <c r="D40" s="2">
        <v>-0.58374172755728537</v>
      </c>
      <c r="E40" s="2">
        <v>0.13212036116148074</v>
      </c>
      <c r="F40" s="2">
        <v>-0.3733170134638919</v>
      </c>
      <c r="G40" s="2">
        <v>-0.26562452294447425</v>
      </c>
      <c r="H40">
        <v>0</v>
      </c>
      <c r="I40">
        <v>327.27122000000003</v>
      </c>
      <c r="J40">
        <f t="shared" si="2"/>
        <v>-0.13988999999997986</v>
      </c>
      <c r="K40">
        <v>0</v>
      </c>
    </row>
    <row r="41" spans="1:11">
      <c r="A41" t="str">
        <f t="shared" si="0"/>
        <v/>
      </c>
      <c r="B41" t="str">
        <f t="shared" si="1"/>
        <v/>
      </c>
      <c r="C41" s="30">
        <v>37712</v>
      </c>
      <c r="D41" s="2">
        <v>-0.56152290268639549</v>
      </c>
      <c r="E41" s="2">
        <v>-0.46034028508286085</v>
      </c>
      <c r="F41" s="2">
        <v>-0.33686531512219231</v>
      </c>
      <c r="G41" s="2">
        <v>-2.3169405509908203</v>
      </c>
      <c r="H41">
        <v>0</v>
      </c>
      <c r="I41">
        <v>327.3716</v>
      </c>
      <c r="J41">
        <f t="shared" si="2"/>
        <v>0.10037999999997282</v>
      </c>
      <c r="K41">
        <v>0</v>
      </c>
    </row>
    <row r="42" spans="1:11">
      <c r="A42" t="str">
        <f t="shared" si="0"/>
        <v/>
      </c>
      <c r="B42" t="str">
        <f t="shared" si="1"/>
        <v/>
      </c>
      <c r="C42" s="30">
        <v>37742</v>
      </c>
      <c r="D42" s="2">
        <v>-0.73421463883953653</v>
      </c>
      <c r="E42" s="2">
        <v>-1.427211723798183</v>
      </c>
      <c r="F42" s="2">
        <v>-0.33376201849469878</v>
      </c>
      <c r="G42" s="2">
        <v>-0.79729403237496221</v>
      </c>
      <c r="H42">
        <v>0</v>
      </c>
      <c r="I42">
        <v>327.57974000000002</v>
      </c>
      <c r="J42">
        <f t="shared" si="2"/>
        <v>0.20814000000001442</v>
      </c>
      <c r="K42">
        <v>0</v>
      </c>
    </row>
    <row r="43" spans="1:11">
      <c r="A43" t="str">
        <f t="shared" si="0"/>
        <v/>
      </c>
      <c r="B43">
        <f t="shared" si="1"/>
        <v>2003</v>
      </c>
      <c r="C43" s="30">
        <v>37773</v>
      </c>
      <c r="D43" s="2">
        <v>-0.72610308803594537</v>
      </c>
      <c r="E43" s="2">
        <v>-2.1691984308940371</v>
      </c>
      <c r="F43" s="2">
        <v>-0.37495600006122176</v>
      </c>
      <c r="G43" s="2">
        <v>8.141358099142959E-2</v>
      </c>
      <c r="H43">
        <v>0</v>
      </c>
      <c r="I43">
        <v>327.83301</v>
      </c>
      <c r="J43">
        <f t="shared" si="2"/>
        <v>0.25326999999998634</v>
      </c>
      <c r="K43">
        <v>0</v>
      </c>
    </row>
    <row r="44" spans="1:11">
      <c r="A44" t="str">
        <f t="shared" si="0"/>
        <v/>
      </c>
      <c r="B44">
        <f t="shared" si="1"/>
        <v>2003</v>
      </c>
      <c r="C44" s="30">
        <v>37803</v>
      </c>
      <c r="D44" s="2">
        <v>-0.67356842075595447</v>
      </c>
      <c r="E44" s="2">
        <v>-2.5010450710648224</v>
      </c>
      <c r="F44" s="2">
        <v>-0.30707967990197815</v>
      </c>
      <c r="G44" s="2">
        <v>2.7717507563487453</v>
      </c>
      <c r="H44">
        <v>0</v>
      </c>
      <c r="I44">
        <v>328.39433000000002</v>
      </c>
      <c r="J44">
        <f t="shared" si="2"/>
        <v>0.56132000000002336</v>
      </c>
      <c r="K44">
        <v>0</v>
      </c>
    </row>
    <row r="45" spans="1:11">
      <c r="A45" t="str">
        <f t="shared" si="0"/>
        <v/>
      </c>
      <c r="B45" t="str">
        <f t="shared" si="1"/>
        <v/>
      </c>
      <c r="C45" s="30">
        <v>37834</v>
      </c>
      <c r="D45" s="2">
        <v>-0.63565585991740559</v>
      </c>
      <c r="E45" s="2">
        <v>-3.6571759356516353</v>
      </c>
      <c r="F45" s="2">
        <v>-0.33234548615099779</v>
      </c>
      <c r="G45" s="2">
        <v>1.7778047448577361</v>
      </c>
      <c r="H45">
        <v>0</v>
      </c>
      <c r="I45">
        <v>329.267</v>
      </c>
      <c r="J45">
        <f t="shared" si="2"/>
        <v>0.87266999999997097</v>
      </c>
      <c r="K45">
        <v>0</v>
      </c>
    </row>
    <row r="46" spans="1:11">
      <c r="A46" t="str">
        <f t="shared" si="0"/>
        <v/>
      </c>
      <c r="B46" t="str">
        <f t="shared" si="1"/>
        <v/>
      </c>
      <c r="C46" s="30">
        <v>37865</v>
      </c>
      <c r="D46" s="2">
        <v>-0.57301469722335074</v>
      </c>
      <c r="E46" s="2">
        <v>-0.9556106504041928</v>
      </c>
      <c r="F46" s="2">
        <v>-0.18850863614767732</v>
      </c>
      <c r="G46" s="2">
        <v>2.6784624771202026</v>
      </c>
      <c r="H46">
        <v>0</v>
      </c>
      <c r="I46">
        <v>330.31367</v>
      </c>
      <c r="J46">
        <f t="shared" si="2"/>
        <v>1.046670000000006</v>
      </c>
      <c r="K46">
        <v>0</v>
      </c>
    </row>
    <row r="47" spans="1:11">
      <c r="A47" t="str">
        <f t="shared" si="0"/>
        <v/>
      </c>
      <c r="B47" t="str">
        <f t="shared" si="1"/>
        <v/>
      </c>
      <c r="C47" s="30">
        <v>37895</v>
      </c>
      <c r="D47" s="2">
        <v>-0.25074219987939461</v>
      </c>
      <c r="E47" s="2">
        <v>0.16194680119239191</v>
      </c>
      <c r="F47" s="2">
        <v>-0.13933441024031046</v>
      </c>
      <c r="G47" s="2">
        <v>2.7763386462682504</v>
      </c>
      <c r="H47">
        <v>0</v>
      </c>
      <c r="I47">
        <v>331.46641</v>
      </c>
      <c r="J47">
        <f t="shared" si="2"/>
        <v>1.1527399999999943</v>
      </c>
      <c r="K47">
        <v>0</v>
      </c>
    </row>
    <row r="48" spans="1:11">
      <c r="A48" t="str">
        <f t="shared" si="0"/>
        <v/>
      </c>
      <c r="B48" t="str">
        <f t="shared" si="1"/>
        <v/>
      </c>
      <c r="C48" s="30">
        <v>37926</v>
      </c>
      <c r="D48" s="2">
        <v>-0.33070684019977925</v>
      </c>
      <c r="E48" s="2">
        <v>1.3654480614833098</v>
      </c>
      <c r="F48" s="2">
        <v>-0.10335561220974343</v>
      </c>
      <c r="G48" s="2">
        <v>3.4043205147847422</v>
      </c>
      <c r="H48">
        <v>0</v>
      </c>
      <c r="I48">
        <v>332.70049999999998</v>
      </c>
      <c r="J48">
        <f t="shared" si="2"/>
        <v>1.2340899999999806</v>
      </c>
      <c r="K48">
        <v>0</v>
      </c>
    </row>
    <row r="49" spans="1:11">
      <c r="A49" t="str">
        <f t="shared" si="0"/>
        <v/>
      </c>
      <c r="B49" t="str">
        <f t="shared" si="1"/>
        <v/>
      </c>
      <c r="C49" s="30">
        <v>37956</v>
      </c>
      <c r="D49" s="2">
        <v>-7.2891567670196888E-2</v>
      </c>
      <c r="E49" s="2">
        <v>4.0468269472544005</v>
      </c>
      <c r="F49" s="2">
        <v>9.5808199648961256E-2</v>
      </c>
      <c r="G49" s="2">
        <v>3.9542493654240118</v>
      </c>
      <c r="H49">
        <v>0</v>
      </c>
      <c r="I49">
        <v>334.08114999999998</v>
      </c>
      <c r="J49">
        <f t="shared" si="2"/>
        <v>1.3806500000000028</v>
      </c>
      <c r="K49">
        <v>0</v>
      </c>
    </row>
    <row r="50" spans="1:11">
      <c r="A50" t="str">
        <f t="shared" si="0"/>
        <v/>
      </c>
      <c r="B50" t="str">
        <f t="shared" si="1"/>
        <v/>
      </c>
      <c r="C50" s="30">
        <v>37987</v>
      </c>
      <c r="D50" s="2">
        <v>0.25073340103298758</v>
      </c>
      <c r="E50" s="2">
        <v>5.3771254178171857</v>
      </c>
      <c r="F50" s="2">
        <v>0.14244141522439246</v>
      </c>
      <c r="G50" s="2">
        <v>2.880048404174862</v>
      </c>
      <c r="H50">
        <v>0</v>
      </c>
      <c r="I50">
        <v>335.55946</v>
      </c>
      <c r="J50">
        <f t="shared" si="2"/>
        <v>1.4783100000000218</v>
      </c>
      <c r="K50">
        <v>0</v>
      </c>
    </row>
    <row r="51" spans="1:11">
      <c r="A51" t="str">
        <f t="shared" si="0"/>
        <v/>
      </c>
      <c r="B51" t="str">
        <f t="shared" si="1"/>
        <v/>
      </c>
      <c r="C51" s="30">
        <v>38018</v>
      </c>
      <c r="D51" s="2">
        <v>0.46831882179154682</v>
      </c>
      <c r="E51" s="2">
        <v>5.9176560129144296</v>
      </c>
      <c r="F51" s="2">
        <v>0.29054836211985791</v>
      </c>
      <c r="G51" s="2">
        <v>3.5529911934406355</v>
      </c>
      <c r="H51">
        <v>0</v>
      </c>
      <c r="I51">
        <v>336.86793999999998</v>
      </c>
      <c r="J51">
        <f t="shared" si="2"/>
        <v>1.3084799999999746</v>
      </c>
      <c r="K51">
        <v>0</v>
      </c>
    </row>
    <row r="52" spans="1:11">
      <c r="A52" t="str">
        <f t="shared" si="0"/>
        <v/>
      </c>
      <c r="B52" t="str">
        <f t="shared" si="1"/>
        <v/>
      </c>
      <c r="C52" s="30">
        <v>38047</v>
      </c>
      <c r="D52" s="2">
        <v>0.77421256553751316</v>
      </c>
      <c r="E52" s="2">
        <v>6.0962962602306714</v>
      </c>
      <c r="F52" s="2">
        <v>0.69644941335462729</v>
      </c>
      <c r="G52" s="2">
        <v>3.7164023755586806</v>
      </c>
      <c r="H52">
        <v>0</v>
      </c>
      <c r="I52">
        <v>338.23002000000002</v>
      </c>
      <c r="J52">
        <f t="shared" si="2"/>
        <v>1.3620800000000486</v>
      </c>
      <c r="K52">
        <v>0</v>
      </c>
    </row>
    <row r="53" spans="1:11">
      <c r="A53" t="str">
        <f t="shared" si="0"/>
        <v/>
      </c>
      <c r="B53" t="str">
        <f t="shared" si="1"/>
        <v/>
      </c>
      <c r="C53" s="30">
        <v>38078</v>
      </c>
      <c r="D53" s="2">
        <v>1.0980564938561699</v>
      </c>
      <c r="E53" s="2">
        <v>7.6098970351554218</v>
      </c>
      <c r="F53" s="2">
        <v>0.94717920353981633</v>
      </c>
      <c r="G53" s="2">
        <v>6.2096050963292848</v>
      </c>
      <c r="H53">
        <v>0</v>
      </c>
      <c r="I53">
        <v>339.45024999999998</v>
      </c>
      <c r="J53">
        <f t="shared" si="2"/>
        <v>1.2202299999999582</v>
      </c>
      <c r="K53">
        <v>0</v>
      </c>
    </row>
    <row r="54" spans="1:11">
      <c r="A54" t="str">
        <f t="shared" si="0"/>
        <v/>
      </c>
      <c r="B54" t="str">
        <f t="shared" si="1"/>
        <v/>
      </c>
      <c r="C54" s="30">
        <v>38108</v>
      </c>
      <c r="D54" s="2">
        <v>1.1082171922198514</v>
      </c>
      <c r="E54" s="2">
        <v>8.5140347897814106</v>
      </c>
      <c r="F54" s="2">
        <v>1.149804909521035</v>
      </c>
      <c r="G54" s="2">
        <v>5.4919629810034065</v>
      </c>
      <c r="H54">
        <v>0</v>
      </c>
      <c r="I54">
        <v>340.77186999999998</v>
      </c>
      <c r="J54">
        <f t="shared" si="2"/>
        <v>1.3216199999999958</v>
      </c>
      <c r="K54">
        <v>0</v>
      </c>
    </row>
    <row r="55" spans="1:11">
      <c r="A55" t="str">
        <f t="shared" si="0"/>
        <v/>
      </c>
      <c r="B55">
        <f t="shared" si="1"/>
        <v>2004</v>
      </c>
      <c r="C55" s="30">
        <v>38139</v>
      </c>
      <c r="D55" s="2">
        <v>1.3783654377056864</v>
      </c>
      <c r="E55" s="2">
        <v>9.5834348355663845</v>
      </c>
      <c r="F55" s="2">
        <v>1.2266498709598173</v>
      </c>
      <c r="G55" s="2">
        <v>3.7811454912476172</v>
      </c>
      <c r="H55">
        <v>0</v>
      </c>
      <c r="I55">
        <v>342.24862000000002</v>
      </c>
      <c r="J55">
        <f t="shared" si="2"/>
        <v>1.4767500000000382</v>
      </c>
      <c r="K55">
        <v>0</v>
      </c>
    </row>
    <row r="56" spans="1:11">
      <c r="A56" t="str">
        <f t="shared" si="0"/>
        <v/>
      </c>
      <c r="B56">
        <f t="shared" si="1"/>
        <v>2004</v>
      </c>
      <c r="C56" s="30">
        <v>38169</v>
      </c>
      <c r="D56" s="2">
        <v>1.8133340957075417</v>
      </c>
      <c r="E56" s="2">
        <v>11.486647795095649</v>
      </c>
      <c r="F56" s="2">
        <v>1.2797271554108036</v>
      </c>
      <c r="G56" s="2">
        <v>3.2500743383883535</v>
      </c>
      <c r="H56">
        <v>0</v>
      </c>
      <c r="I56">
        <v>343.60181999999998</v>
      </c>
      <c r="J56">
        <f t="shared" si="2"/>
        <v>1.3531999999999584</v>
      </c>
      <c r="K56">
        <v>0</v>
      </c>
    </row>
    <row r="57" spans="1:11">
      <c r="A57" t="str">
        <f t="shared" si="0"/>
        <v/>
      </c>
      <c r="B57" t="str">
        <f t="shared" si="1"/>
        <v/>
      </c>
      <c r="C57" s="30">
        <v>38200</v>
      </c>
      <c r="D57" s="2">
        <v>1.7324684995077666</v>
      </c>
      <c r="E57" s="2">
        <v>11.496062992125978</v>
      </c>
      <c r="F57" s="2">
        <v>1.3699261638225879</v>
      </c>
      <c r="G57" s="2">
        <v>2.9241683557887255</v>
      </c>
      <c r="H57">
        <v>0</v>
      </c>
      <c r="I57">
        <v>344.79721999999998</v>
      </c>
      <c r="J57">
        <f t="shared" si="2"/>
        <v>1.1954000000000065</v>
      </c>
      <c r="K57">
        <v>0</v>
      </c>
    </row>
    <row r="58" spans="1:11">
      <c r="A58" t="str">
        <f t="shared" si="0"/>
        <v/>
      </c>
      <c r="B58" t="str">
        <f t="shared" si="1"/>
        <v/>
      </c>
      <c r="C58" s="30">
        <v>38231</v>
      </c>
      <c r="D58" s="2">
        <v>1.6374228430862114</v>
      </c>
      <c r="E58" s="2">
        <v>10.061189062694819</v>
      </c>
      <c r="F58" s="2">
        <v>1.4057365721831472</v>
      </c>
      <c r="G58" s="2">
        <v>2.8670746924950974</v>
      </c>
      <c r="H58">
        <v>0</v>
      </c>
      <c r="I58">
        <v>345.88799999999998</v>
      </c>
      <c r="J58">
        <f t="shared" si="2"/>
        <v>1.0907799999999952</v>
      </c>
      <c r="K58">
        <v>0</v>
      </c>
    </row>
    <row r="59" spans="1:11">
      <c r="A59" t="str">
        <f t="shared" si="0"/>
        <v/>
      </c>
      <c r="B59" t="str">
        <f t="shared" si="1"/>
        <v/>
      </c>
      <c r="C59" s="30">
        <v>38261</v>
      </c>
      <c r="D59" s="2">
        <v>1.9173993184455007</v>
      </c>
      <c r="E59" s="2">
        <v>10.249586248670518</v>
      </c>
      <c r="F59" s="2">
        <v>1.5302171896442118</v>
      </c>
      <c r="G59" s="2">
        <v>4.5931680702170574</v>
      </c>
      <c r="H59">
        <v>0</v>
      </c>
      <c r="I59">
        <v>347.00461999999999</v>
      </c>
      <c r="J59">
        <f t="shared" si="2"/>
        <v>1.1166200000000117</v>
      </c>
      <c r="K59">
        <v>0</v>
      </c>
    </row>
    <row r="60" spans="1:11">
      <c r="A60" t="str">
        <f t="shared" si="0"/>
        <v/>
      </c>
      <c r="B60" t="str">
        <f t="shared" si="1"/>
        <v/>
      </c>
      <c r="C60" s="30">
        <v>38292</v>
      </c>
      <c r="D60" s="2">
        <v>1.9671936055422945</v>
      </c>
      <c r="E60" s="2">
        <v>8.6194570391135095</v>
      </c>
      <c r="F60" s="2">
        <v>1.5534709768397104</v>
      </c>
      <c r="G60" s="2">
        <v>3.7397024832572789</v>
      </c>
      <c r="H60">
        <v>0</v>
      </c>
      <c r="I60">
        <v>348.26704000000001</v>
      </c>
      <c r="J60">
        <f t="shared" si="2"/>
        <v>1.2624200000000201</v>
      </c>
      <c r="K60">
        <v>0</v>
      </c>
    </row>
    <row r="61" spans="1:11">
      <c r="A61" t="str">
        <f t="shared" si="0"/>
        <v/>
      </c>
      <c r="B61" t="str">
        <f t="shared" si="1"/>
        <v/>
      </c>
      <c r="C61" s="30">
        <v>38322</v>
      </c>
      <c r="D61" s="2">
        <v>2.0322563223989842</v>
      </c>
      <c r="E61" s="2">
        <v>7.7054277255975245</v>
      </c>
      <c r="F61" s="2">
        <v>1.5613274729313842</v>
      </c>
      <c r="G61" s="2">
        <v>2.5653094845846214</v>
      </c>
      <c r="H61">
        <v>0</v>
      </c>
      <c r="I61">
        <v>349.43212999999997</v>
      </c>
      <c r="J61">
        <f t="shared" si="2"/>
        <v>1.1650899999999638</v>
      </c>
      <c r="K61">
        <v>0</v>
      </c>
    </row>
    <row r="62" spans="1:11">
      <c r="A62" t="str">
        <f t="shared" si="0"/>
        <v/>
      </c>
      <c r="B62" t="str">
        <f t="shared" si="1"/>
        <v/>
      </c>
      <c r="C62" s="30">
        <v>38353</v>
      </c>
      <c r="D62" s="2">
        <v>1.9864582369886863</v>
      </c>
      <c r="E62" s="2">
        <v>6.7448168068772185</v>
      </c>
      <c r="F62" s="2">
        <v>1.5393909731887589</v>
      </c>
      <c r="G62" s="2">
        <v>3.0964213250213257</v>
      </c>
      <c r="H62">
        <v>0</v>
      </c>
      <c r="I62">
        <v>350.71458000000001</v>
      </c>
      <c r="J62">
        <f t="shared" si="2"/>
        <v>1.2824500000000398</v>
      </c>
      <c r="K62">
        <v>0</v>
      </c>
    </row>
    <row r="63" spans="1:11">
      <c r="A63" t="str">
        <f t="shared" si="0"/>
        <v/>
      </c>
      <c r="B63" t="str">
        <f t="shared" si="1"/>
        <v/>
      </c>
      <c r="C63" s="30">
        <v>38384</v>
      </c>
      <c r="D63" s="2">
        <v>2.0449413420824847</v>
      </c>
      <c r="E63" s="2">
        <v>7.2539452967668616</v>
      </c>
      <c r="F63" s="2">
        <v>1.6900827078014435</v>
      </c>
      <c r="G63" s="2">
        <v>3.7800586510263967</v>
      </c>
      <c r="H63">
        <v>0</v>
      </c>
      <c r="I63">
        <v>352.15771999999998</v>
      </c>
      <c r="J63">
        <f t="shared" si="2"/>
        <v>1.4431399999999712</v>
      </c>
      <c r="K63">
        <v>0</v>
      </c>
    </row>
    <row r="64" spans="1:11">
      <c r="A64" t="str">
        <f t="shared" si="0"/>
        <v/>
      </c>
      <c r="B64" t="str">
        <f t="shared" si="1"/>
        <v/>
      </c>
      <c r="C64" s="30">
        <v>38412</v>
      </c>
      <c r="D64" s="2">
        <v>2.1257554742348139</v>
      </c>
      <c r="E64" s="2">
        <v>8.1906125520862183</v>
      </c>
      <c r="F64" s="2">
        <v>1.5365375670090442</v>
      </c>
      <c r="G64" s="2">
        <v>4.5306965761511275</v>
      </c>
      <c r="H64">
        <v>0</v>
      </c>
      <c r="I64">
        <v>353.74200000000002</v>
      </c>
      <c r="J64">
        <f t="shared" si="2"/>
        <v>1.5842800000000352</v>
      </c>
      <c r="K64">
        <v>0</v>
      </c>
    </row>
    <row r="65" spans="1:11">
      <c r="A65" t="str">
        <f t="shared" si="0"/>
        <v/>
      </c>
      <c r="B65" t="str">
        <f t="shared" si="1"/>
        <v/>
      </c>
      <c r="C65" s="30">
        <v>38443</v>
      </c>
      <c r="D65" s="2">
        <v>2.3248141658204879</v>
      </c>
      <c r="E65" s="2">
        <v>9.3088628807741038</v>
      </c>
      <c r="F65" s="2">
        <v>1.6026299568522751</v>
      </c>
      <c r="G65" s="2">
        <v>3.7938564565439092</v>
      </c>
      <c r="H65">
        <v>0</v>
      </c>
      <c r="I65">
        <v>355.47798</v>
      </c>
      <c r="J65">
        <f t="shared" si="2"/>
        <v>1.7359799999999836</v>
      </c>
      <c r="K65">
        <v>0</v>
      </c>
    </row>
    <row r="66" spans="1:11">
      <c r="A66" t="str">
        <f t="shared" ref="A66:A129" si="3">IF(AND(MOD(_xlfn.NUMBERVALUE(B66), 5)=0,ISNUMBER(B66)), _xlfn.CONCAT("'", RIGHT(B66,2)), "")</f>
        <v/>
      </c>
      <c r="B66" t="str">
        <f t="shared" ref="B66:B129" si="4">IF(OR(MONTH(C66)=6,MONTH(C66)=7), YEAR(C66), "")</f>
        <v/>
      </c>
      <c r="C66" s="30">
        <v>38473</v>
      </c>
      <c r="D66" s="2">
        <v>2.3747752334145833</v>
      </c>
      <c r="E66" s="2">
        <v>7.7391545416334973</v>
      </c>
      <c r="F66" s="2">
        <v>1.5141275542359889</v>
      </c>
      <c r="G66" s="2">
        <v>2.7213436453884299</v>
      </c>
      <c r="H66">
        <v>0</v>
      </c>
      <c r="I66">
        <v>357.29951999999997</v>
      </c>
      <c r="J66">
        <f t="shared" si="2"/>
        <v>1.8215399999999704</v>
      </c>
      <c r="K66">
        <v>0</v>
      </c>
    </row>
    <row r="67" spans="1:11">
      <c r="A67" t="str">
        <f t="shared" si="3"/>
        <v>'05</v>
      </c>
      <c r="B67">
        <f t="shared" si="4"/>
        <v>2005</v>
      </c>
      <c r="C67" s="30">
        <v>38504</v>
      </c>
      <c r="D67" s="2">
        <v>2.4076107196231433</v>
      </c>
      <c r="E67" s="2">
        <v>7.933042859683459</v>
      </c>
      <c r="F67" s="2">
        <v>1.6313956400002994</v>
      </c>
      <c r="G67" s="2">
        <v>4.1920687452824845</v>
      </c>
      <c r="H67">
        <v>0</v>
      </c>
      <c r="I67">
        <v>359.0274</v>
      </c>
      <c r="J67">
        <f t="shared" ref="J67:J130" si="5">I67-I66</f>
        <v>1.7278800000000274</v>
      </c>
      <c r="K67">
        <v>0</v>
      </c>
    </row>
    <row r="68" spans="1:11">
      <c r="A68" t="str">
        <f t="shared" si="3"/>
        <v>'05</v>
      </c>
      <c r="B68">
        <f t="shared" si="4"/>
        <v>2005</v>
      </c>
      <c r="C68" s="30">
        <v>38534</v>
      </c>
      <c r="D68" s="2">
        <v>2.5994293922702916</v>
      </c>
      <c r="E68" s="2">
        <v>7.4201457021365824</v>
      </c>
      <c r="F68" s="2">
        <v>1.8558968524838848</v>
      </c>
      <c r="G68" s="2">
        <v>3.8533536848774474</v>
      </c>
      <c r="H68">
        <v>0</v>
      </c>
      <c r="I68">
        <v>360.54732000000001</v>
      </c>
      <c r="J68">
        <f t="shared" si="5"/>
        <v>1.5199200000000133</v>
      </c>
      <c r="K68">
        <v>0</v>
      </c>
    </row>
    <row r="69" spans="1:11">
      <c r="A69" t="str">
        <f t="shared" si="3"/>
        <v/>
      </c>
      <c r="B69" t="str">
        <f t="shared" si="4"/>
        <v/>
      </c>
      <c r="C69" s="30">
        <v>38565</v>
      </c>
      <c r="D69" s="2">
        <v>2.7114767974804055</v>
      </c>
      <c r="E69" s="2">
        <v>7.2116471099521906</v>
      </c>
      <c r="F69" s="2">
        <v>1.9395767644918793</v>
      </c>
      <c r="G69" s="2">
        <v>4.8799559790321245</v>
      </c>
      <c r="H69">
        <v>0</v>
      </c>
      <c r="I69">
        <v>362.11770999999999</v>
      </c>
      <c r="J69">
        <f t="shared" si="5"/>
        <v>1.5703899999999749</v>
      </c>
      <c r="K69">
        <v>0</v>
      </c>
    </row>
    <row r="70" spans="1:11">
      <c r="A70" t="str">
        <f t="shared" si="3"/>
        <v/>
      </c>
      <c r="B70" t="str">
        <f t="shared" si="4"/>
        <v/>
      </c>
      <c r="C70" s="30">
        <v>38596</v>
      </c>
      <c r="D70" s="2">
        <v>3.0785511059942428</v>
      </c>
      <c r="E70" s="2">
        <v>10.195847765941224</v>
      </c>
      <c r="F70" s="2">
        <v>1.8692791653732943</v>
      </c>
      <c r="G70" s="2">
        <v>5.8140542414002239</v>
      </c>
      <c r="H70">
        <v>0</v>
      </c>
      <c r="I70">
        <v>363.77134000000001</v>
      </c>
      <c r="J70">
        <f t="shared" si="5"/>
        <v>1.653630000000021</v>
      </c>
      <c r="K70">
        <v>0</v>
      </c>
    </row>
    <row r="71" spans="1:11">
      <c r="A71" t="str">
        <f t="shared" si="3"/>
        <v/>
      </c>
      <c r="B71" t="str">
        <f t="shared" si="4"/>
        <v/>
      </c>
      <c r="C71" s="30">
        <v>38626</v>
      </c>
      <c r="D71" s="2">
        <v>2.7183315536477792</v>
      </c>
      <c r="E71" s="2">
        <v>11.62067339513837</v>
      </c>
      <c r="F71" s="2">
        <v>1.6694982444217965</v>
      </c>
      <c r="G71" s="2">
        <v>3.8244549655543691</v>
      </c>
      <c r="H71">
        <v>0</v>
      </c>
      <c r="I71">
        <v>365.49227000000002</v>
      </c>
      <c r="J71">
        <f t="shared" si="5"/>
        <v>1.7209300000000098</v>
      </c>
      <c r="K71">
        <v>0</v>
      </c>
    </row>
    <row r="72" spans="1:11">
      <c r="A72" t="str">
        <f t="shared" si="3"/>
        <v/>
      </c>
      <c r="B72" t="str">
        <f t="shared" si="4"/>
        <v/>
      </c>
      <c r="C72" s="30">
        <v>38657</v>
      </c>
      <c r="D72" s="2">
        <v>3.1318889672630634</v>
      </c>
      <c r="E72" s="2">
        <v>12.775290337666378</v>
      </c>
      <c r="F72" s="2">
        <v>1.8806269762808636</v>
      </c>
      <c r="G72" s="2">
        <v>5.3901965265082286</v>
      </c>
      <c r="H72">
        <v>0</v>
      </c>
      <c r="I72">
        <v>367.60397999999998</v>
      </c>
      <c r="J72">
        <f t="shared" si="5"/>
        <v>2.1117099999999596</v>
      </c>
      <c r="K72">
        <v>0</v>
      </c>
    </row>
    <row r="73" spans="1:11">
      <c r="A73" t="str">
        <f t="shared" si="3"/>
        <v/>
      </c>
      <c r="B73" t="str">
        <f t="shared" si="4"/>
        <v/>
      </c>
      <c r="C73" s="30">
        <v>38687</v>
      </c>
      <c r="D73" s="2">
        <v>3.1744145104207533</v>
      </c>
      <c r="E73" s="2">
        <v>13.459156947267136</v>
      </c>
      <c r="F73" s="2">
        <v>1.9052573643060233</v>
      </c>
      <c r="G73" s="2">
        <v>5.8398347865993516</v>
      </c>
      <c r="H73">
        <v>0</v>
      </c>
      <c r="I73">
        <v>369.74941000000001</v>
      </c>
      <c r="J73">
        <f t="shared" si="5"/>
        <v>2.145430000000033</v>
      </c>
      <c r="K73">
        <v>0</v>
      </c>
    </row>
    <row r="74" spans="1:11">
      <c r="A74" t="str">
        <f t="shared" si="3"/>
        <v/>
      </c>
      <c r="B74" t="str">
        <f t="shared" si="4"/>
        <v/>
      </c>
      <c r="C74" s="30">
        <v>38718</v>
      </c>
      <c r="D74" s="2">
        <v>3.3224367753022621</v>
      </c>
      <c r="E74" s="2">
        <v>14.972308593379902</v>
      </c>
      <c r="F74" s="2">
        <v>1.9927850036526751</v>
      </c>
      <c r="G74" s="2">
        <v>4.4580718767826655</v>
      </c>
      <c r="H74">
        <v>0</v>
      </c>
      <c r="I74">
        <v>372.10565000000003</v>
      </c>
      <c r="J74">
        <f t="shared" si="5"/>
        <v>2.3562400000000139</v>
      </c>
      <c r="K74">
        <v>0</v>
      </c>
    </row>
    <row r="75" spans="1:11">
      <c r="A75" t="str">
        <f t="shared" si="3"/>
        <v/>
      </c>
      <c r="B75" t="str">
        <f t="shared" si="4"/>
        <v/>
      </c>
      <c r="C75" s="30">
        <v>38749</v>
      </c>
      <c r="D75" s="2">
        <v>3.426814581910187</v>
      </c>
      <c r="E75" s="2">
        <v>14.432206608431454</v>
      </c>
      <c r="F75" s="2">
        <v>2.028819916862723</v>
      </c>
      <c r="G75" s="2">
        <v>3.7751843793269124</v>
      </c>
      <c r="H75">
        <v>0</v>
      </c>
      <c r="I75">
        <v>374.22958999999997</v>
      </c>
      <c r="J75">
        <f t="shared" si="5"/>
        <v>2.1239399999999478</v>
      </c>
      <c r="K75">
        <v>0</v>
      </c>
    </row>
    <row r="76" spans="1:11">
      <c r="A76" t="str">
        <f t="shared" si="3"/>
        <v/>
      </c>
      <c r="B76" t="str">
        <f t="shared" si="4"/>
        <v/>
      </c>
      <c r="C76" s="30">
        <v>38777</v>
      </c>
      <c r="D76" s="2">
        <v>3.6084499017976279</v>
      </c>
      <c r="E76" s="2">
        <v>14.451806104616626</v>
      </c>
      <c r="F76" s="2">
        <v>2.1681661835168287</v>
      </c>
      <c r="G76" s="2">
        <v>4.1818438514753531</v>
      </c>
      <c r="H76">
        <v>0</v>
      </c>
      <c r="I76">
        <v>376.08249999999998</v>
      </c>
      <c r="J76">
        <f t="shared" si="5"/>
        <v>1.8529100000000085</v>
      </c>
      <c r="K76">
        <v>0</v>
      </c>
    </row>
    <row r="77" spans="1:11">
      <c r="A77" t="str">
        <f t="shared" si="3"/>
        <v/>
      </c>
      <c r="B77" t="str">
        <f t="shared" si="4"/>
        <v/>
      </c>
      <c r="C77" s="30">
        <v>38808</v>
      </c>
      <c r="D77" s="2">
        <v>3.1701323169739393</v>
      </c>
      <c r="E77" s="2">
        <v>11.218400468171751</v>
      </c>
      <c r="F77" s="2">
        <v>2.0184997940306371</v>
      </c>
      <c r="G77" s="2">
        <v>3.1418312387791802</v>
      </c>
      <c r="H77">
        <v>0</v>
      </c>
      <c r="I77">
        <v>377.64535999999998</v>
      </c>
      <c r="J77">
        <f t="shared" si="5"/>
        <v>1.5628600000000006</v>
      </c>
      <c r="K77">
        <v>0</v>
      </c>
    </row>
    <row r="78" spans="1:11">
      <c r="A78" t="str">
        <f t="shared" si="3"/>
        <v/>
      </c>
      <c r="B78" t="str">
        <f t="shared" si="4"/>
        <v/>
      </c>
      <c r="C78" s="30">
        <v>38838</v>
      </c>
      <c r="D78" s="2">
        <v>3.4283486716450984</v>
      </c>
      <c r="E78" s="2">
        <v>12.574393027599085</v>
      </c>
      <c r="F78" s="2">
        <v>1.9149206729150992</v>
      </c>
      <c r="G78" s="2">
        <v>3.6212951257199144</v>
      </c>
      <c r="H78">
        <v>0</v>
      </c>
      <c r="I78">
        <v>379.06213000000002</v>
      </c>
      <c r="J78">
        <f t="shared" si="5"/>
        <v>1.4167700000000423</v>
      </c>
      <c r="K78">
        <v>0</v>
      </c>
    </row>
    <row r="79" spans="1:11">
      <c r="A79" t="str">
        <f t="shared" si="3"/>
        <v/>
      </c>
      <c r="B79">
        <f t="shared" si="4"/>
        <v>2006</v>
      </c>
      <c r="C79" s="30">
        <v>38869</v>
      </c>
      <c r="D79" s="2">
        <v>3.6272198935646038</v>
      </c>
      <c r="E79" s="2">
        <v>12.106457738617515</v>
      </c>
      <c r="F79" s="2">
        <v>1.7836477799595407</v>
      </c>
      <c r="G79" s="2">
        <v>3.2738924491501731</v>
      </c>
      <c r="H79">
        <v>0</v>
      </c>
      <c r="I79">
        <v>380.62720000000002</v>
      </c>
      <c r="J79">
        <f t="shared" si="5"/>
        <v>1.5650699999999915</v>
      </c>
      <c r="K79">
        <v>0</v>
      </c>
    </row>
    <row r="80" spans="1:11">
      <c r="A80" t="str">
        <f t="shared" si="3"/>
        <v/>
      </c>
      <c r="B80">
        <f t="shared" si="4"/>
        <v>2006</v>
      </c>
      <c r="C80" s="30">
        <v>38899</v>
      </c>
      <c r="D80" s="2">
        <v>3.0368437257622283</v>
      </c>
      <c r="E80" s="2">
        <v>10.480386652671658</v>
      </c>
      <c r="F80" s="2">
        <v>1.6567756539610068</v>
      </c>
      <c r="G80" s="2">
        <v>2.5734172651895371</v>
      </c>
      <c r="H80">
        <v>0</v>
      </c>
      <c r="I80">
        <v>382.36657000000002</v>
      </c>
      <c r="J80">
        <f t="shared" si="5"/>
        <v>1.7393700000000081</v>
      </c>
      <c r="K80">
        <v>0</v>
      </c>
    </row>
    <row r="81" spans="1:11">
      <c r="A81" t="str">
        <f t="shared" si="3"/>
        <v/>
      </c>
      <c r="B81" t="str">
        <f t="shared" si="4"/>
        <v/>
      </c>
      <c r="C81" s="30">
        <v>38930</v>
      </c>
      <c r="D81" s="2">
        <v>3.3177804888240736</v>
      </c>
      <c r="E81" s="2">
        <v>9.9195764793631014</v>
      </c>
      <c r="F81" s="2">
        <v>1.6305438863898347</v>
      </c>
      <c r="G81" s="2">
        <v>2.496272159938151</v>
      </c>
      <c r="H81">
        <v>0</v>
      </c>
      <c r="I81">
        <v>384.61768999999998</v>
      </c>
      <c r="J81">
        <f t="shared" si="5"/>
        <v>2.2511199999999576</v>
      </c>
      <c r="K81">
        <v>0</v>
      </c>
    </row>
    <row r="82" spans="1:11">
      <c r="A82" t="str">
        <f t="shared" si="3"/>
        <v/>
      </c>
      <c r="B82" t="str">
        <f t="shared" si="4"/>
        <v/>
      </c>
      <c r="C82" s="30">
        <v>38961</v>
      </c>
      <c r="D82" s="2">
        <v>3.3687710037140661</v>
      </c>
      <c r="E82" s="2">
        <v>7.9457211089847934</v>
      </c>
      <c r="F82" s="2">
        <v>1.6893097092573806</v>
      </c>
      <c r="G82" s="2">
        <v>0.6414455726607704</v>
      </c>
      <c r="H82">
        <v>0</v>
      </c>
      <c r="I82">
        <v>386.95666</v>
      </c>
      <c r="J82">
        <f t="shared" si="5"/>
        <v>2.3389700000000175</v>
      </c>
      <c r="K82">
        <v>0</v>
      </c>
    </row>
    <row r="83" spans="1:11">
      <c r="A83" t="str">
        <f t="shared" si="3"/>
        <v/>
      </c>
      <c r="B83" t="str">
        <f t="shared" si="4"/>
        <v/>
      </c>
      <c r="C83" s="30">
        <v>38991</v>
      </c>
      <c r="D83" s="2">
        <v>3.337642642900196</v>
      </c>
      <c r="E83" s="2">
        <v>4.8256136176018094</v>
      </c>
      <c r="F83" s="2">
        <v>1.636142180235578</v>
      </c>
      <c r="G83" s="2">
        <v>0.10922396373764798</v>
      </c>
      <c r="H83">
        <v>0</v>
      </c>
      <c r="I83">
        <v>389.29351000000003</v>
      </c>
      <c r="J83">
        <f t="shared" si="5"/>
        <v>2.3368500000000267</v>
      </c>
      <c r="K83">
        <v>0</v>
      </c>
    </row>
    <row r="84" spans="1:11">
      <c r="A84" t="str">
        <f t="shared" si="3"/>
        <v/>
      </c>
      <c r="B84" t="str">
        <f t="shared" si="4"/>
        <v/>
      </c>
      <c r="C84" s="30">
        <v>39022</v>
      </c>
      <c r="D84" s="2">
        <v>3.2099749397845656</v>
      </c>
      <c r="E84" s="2">
        <v>5.1435833835686395</v>
      </c>
      <c r="F84" s="2">
        <v>1.5310997696313278</v>
      </c>
      <c r="G84" s="2">
        <v>-0.47160861905407581</v>
      </c>
      <c r="H84">
        <v>0</v>
      </c>
      <c r="I84">
        <v>391.64118000000002</v>
      </c>
      <c r="J84">
        <f t="shared" si="5"/>
        <v>2.3476699999999937</v>
      </c>
      <c r="K84">
        <v>0</v>
      </c>
    </row>
    <row r="85" spans="1:11">
      <c r="A85" t="str">
        <f t="shared" si="3"/>
        <v/>
      </c>
      <c r="B85" t="str">
        <f t="shared" si="4"/>
        <v/>
      </c>
      <c r="C85" s="30">
        <v>39052</v>
      </c>
      <c r="D85" s="2">
        <v>3.2926654363056418</v>
      </c>
      <c r="E85" s="2">
        <v>4.5058852611763012</v>
      </c>
      <c r="F85" s="2">
        <v>1.5470553418171162</v>
      </c>
      <c r="G85" s="2">
        <v>-0.47154471544715859</v>
      </c>
      <c r="H85">
        <v>0</v>
      </c>
      <c r="I85">
        <v>393.79437000000001</v>
      </c>
      <c r="J85">
        <f t="shared" si="5"/>
        <v>2.1531899999999951</v>
      </c>
      <c r="K85">
        <v>0</v>
      </c>
    </row>
    <row r="86" spans="1:11">
      <c r="A86" t="str">
        <f t="shared" si="3"/>
        <v/>
      </c>
      <c r="B86" t="str">
        <f t="shared" si="4"/>
        <v/>
      </c>
      <c r="C86" s="30">
        <v>39083</v>
      </c>
      <c r="D86" s="2">
        <v>3.0752739119820127</v>
      </c>
      <c r="E86" s="2">
        <v>2.3497198166072319</v>
      </c>
      <c r="F86" s="2">
        <v>1.5137529998153987</v>
      </c>
      <c r="G86" s="2">
        <v>0.27032192884250961</v>
      </c>
      <c r="H86">
        <v>0</v>
      </c>
      <c r="I86">
        <v>396.07022000000001</v>
      </c>
      <c r="J86">
        <f t="shared" si="5"/>
        <v>2.2758499999999913</v>
      </c>
      <c r="K86">
        <v>0</v>
      </c>
    </row>
    <row r="87" spans="1:11">
      <c r="A87" t="str">
        <f t="shared" si="3"/>
        <v/>
      </c>
      <c r="B87" t="str">
        <f t="shared" si="4"/>
        <v/>
      </c>
      <c r="C87" s="30">
        <v>39114</v>
      </c>
      <c r="D87" s="2">
        <v>3.242077482954997</v>
      </c>
      <c r="E87" s="2">
        <v>2.579459048244126</v>
      </c>
      <c r="F87" s="2">
        <v>1.3438245955264883</v>
      </c>
      <c r="G87" s="2">
        <v>-0.50374404356705593</v>
      </c>
      <c r="H87">
        <v>0</v>
      </c>
      <c r="I87">
        <v>398.31011000000001</v>
      </c>
      <c r="J87">
        <f t="shared" si="5"/>
        <v>2.2398900000000026</v>
      </c>
      <c r="K87">
        <v>0</v>
      </c>
    </row>
    <row r="88" spans="1:11">
      <c r="A88" t="str">
        <f t="shared" si="3"/>
        <v/>
      </c>
      <c r="B88" t="str">
        <f t="shared" si="4"/>
        <v/>
      </c>
      <c r="C88" s="30">
        <v>39142</v>
      </c>
      <c r="D88" s="2">
        <v>3.2844890208826305</v>
      </c>
      <c r="E88" s="2">
        <v>2.5523761521271116</v>
      </c>
      <c r="F88" s="2">
        <v>1.2797612484471532</v>
      </c>
      <c r="G88" s="2">
        <v>-0.81851691240242275</v>
      </c>
      <c r="H88">
        <v>0</v>
      </c>
      <c r="I88">
        <v>400.70828999999998</v>
      </c>
      <c r="J88">
        <f t="shared" si="5"/>
        <v>2.398179999999968</v>
      </c>
      <c r="K88">
        <v>0</v>
      </c>
    </row>
    <row r="89" spans="1:11">
      <c r="A89" t="str">
        <f t="shared" si="3"/>
        <v/>
      </c>
      <c r="B89" t="str">
        <f t="shared" si="4"/>
        <v/>
      </c>
      <c r="C89" s="30">
        <v>39173</v>
      </c>
      <c r="D89" s="2">
        <v>3.376494239423522</v>
      </c>
      <c r="E89" s="2">
        <v>2.3048390503470184</v>
      </c>
      <c r="F89" s="2">
        <v>1.1981499155715447</v>
      </c>
      <c r="G89" s="2">
        <v>-1.3109225413402981</v>
      </c>
      <c r="H89">
        <v>0</v>
      </c>
      <c r="I89">
        <v>402.89942000000002</v>
      </c>
      <c r="J89">
        <f t="shared" si="5"/>
        <v>2.1911300000000438</v>
      </c>
      <c r="K89">
        <v>0</v>
      </c>
    </row>
    <row r="90" spans="1:11">
      <c r="A90" t="str">
        <f t="shared" si="3"/>
        <v/>
      </c>
      <c r="B90" t="str">
        <f t="shared" si="4"/>
        <v/>
      </c>
      <c r="C90" s="30">
        <v>39203</v>
      </c>
      <c r="D90" s="2">
        <v>3.3655425888041046</v>
      </c>
      <c r="E90" s="2">
        <v>1.4153099746357478</v>
      </c>
      <c r="F90" s="2">
        <v>1.2814961063362773</v>
      </c>
      <c r="G90" s="2">
        <v>-2.3723023533239296</v>
      </c>
      <c r="H90">
        <v>0</v>
      </c>
      <c r="I90">
        <v>404.86950999999999</v>
      </c>
      <c r="J90">
        <f t="shared" si="5"/>
        <v>1.9700899999999706</v>
      </c>
      <c r="K90">
        <v>0</v>
      </c>
    </row>
    <row r="91" spans="1:11">
      <c r="A91" t="str">
        <f t="shared" si="3"/>
        <v/>
      </c>
      <c r="B91">
        <f t="shared" si="4"/>
        <v>2007</v>
      </c>
      <c r="C91" s="30">
        <v>39234</v>
      </c>
      <c r="D91" s="2">
        <v>3.4079588558135532</v>
      </c>
      <c r="E91" s="2">
        <v>0.68601117753614993</v>
      </c>
      <c r="F91" s="2">
        <v>1.2792676486121701</v>
      </c>
      <c r="G91" s="2">
        <v>-3.6098745447187386</v>
      </c>
      <c r="H91">
        <v>0</v>
      </c>
      <c r="I91">
        <v>406.66813999999999</v>
      </c>
      <c r="J91">
        <f t="shared" si="5"/>
        <v>1.7986300000000028</v>
      </c>
      <c r="K91">
        <v>0</v>
      </c>
    </row>
    <row r="92" spans="1:11">
      <c r="A92" t="str">
        <f t="shared" si="3"/>
        <v/>
      </c>
      <c r="B92">
        <f t="shared" si="4"/>
        <v>2007</v>
      </c>
      <c r="C92" s="30">
        <v>39264</v>
      </c>
      <c r="D92" s="2">
        <v>3.5598247794132565</v>
      </c>
      <c r="E92" s="2">
        <v>-0.38112703129659087</v>
      </c>
      <c r="F92" s="2">
        <v>1.113373668712736</v>
      </c>
      <c r="G92" s="2">
        <v>-4.3715699261942849</v>
      </c>
      <c r="H92">
        <v>0</v>
      </c>
      <c r="I92">
        <v>408.21454</v>
      </c>
      <c r="J92">
        <f t="shared" si="5"/>
        <v>1.5464000000000055</v>
      </c>
      <c r="K92">
        <v>0</v>
      </c>
    </row>
    <row r="93" spans="1:11">
      <c r="A93" t="str">
        <f t="shared" si="3"/>
        <v/>
      </c>
      <c r="B93" t="str">
        <f t="shared" si="4"/>
        <v/>
      </c>
      <c r="C93" s="30">
        <v>39295</v>
      </c>
      <c r="D93" s="2">
        <v>3.2991521065741658</v>
      </c>
      <c r="E93" s="2">
        <v>-0.82459019416224466</v>
      </c>
      <c r="F93" s="2">
        <v>0.97228725272151539</v>
      </c>
      <c r="G93" s="2">
        <v>-5.3208685812813243</v>
      </c>
      <c r="H93">
        <v>0</v>
      </c>
      <c r="I93">
        <v>409.34532999999999</v>
      </c>
      <c r="J93">
        <f t="shared" si="5"/>
        <v>1.1307899999999904</v>
      </c>
      <c r="K93">
        <v>0</v>
      </c>
    </row>
    <row r="94" spans="1:11">
      <c r="A94" t="str">
        <f t="shared" si="3"/>
        <v/>
      </c>
      <c r="B94" t="str">
        <f t="shared" si="4"/>
        <v/>
      </c>
      <c r="C94" s="30">
        <v>39326</v>
      </c>
      <c r="D94" s="2">
        <v>3.0367292151437075</v>
      </c>
      <c r="E94" s="2">
        <v>-1.5585395513750266</v>
      </c>
      <c r="F94" s="2">
        <v>0.93403983190205597</v>
      </c>
      <c r="G94" s="2">
        <v>-6.3681484093189749</v>
      </c>
      <c r="H94">
        <v>0</v>
      </c>
      <c r="I94">
        <v>410.47415999999998</v>
      </c>
      <c r="J94">
        <f t="shared" si="5"/>
        <v>1.1288299999999936</v>
      </c>
      <c r="K94">
        <v>0</v>
      </c>
    </row>
    <row r="95" spans="1:11">
      <c r="A95" t="str">
        <f t="shared" si="3"/>
        <v/>
      </c>
      <c r="B95" t="str">
        <f t="shared" si="4"/>
        <v/>
      </c>
      <c r="C95" s="30">
        <v>39356</v>
      </c>
      <c r="D95" s="2">
        <v>3.2866627614096311</v>
      </c>
      <c r="E95" s="2">
        <v>-1.4718822789958397</v>
      </c>
      <c r="F95" s="2">
        <v>0.96895117976747436</v>
      </c>
      <c r="G95" s="2">
        <v>-5.4797883366973892</v>
      </c>
      <c r="H95">
        <v>0</v>
      </c>
      <c r="I95">
        <v>411.71346</v>
      </c>
      <c r="J95">
        <f t="shared" si="5"/>
        <v>1.2393000000000143</v>
      </c>
      <c r="K95">
        <v>0</v>
      </c>
    </row>
    <row r="96" spans="1:11">
      <c r="A96" t="str">
        <f t="shared" si="3"/>
        <v/>
      </c>
      <c r="B96" t="str">
        <f t="shared" si="4"/>
        <v/>
      </c>
      <c r="C96" s="30">
        <v>39387</v>
      </c>
      <c r="D96" s="2">
        <v>3.2429004923515858</v>
      </c>
      <c r="E96" s="2">
        <v>-2.9875436847467629</v>
      </c>
      <c r="F96" s="2">
        <v>0.89225785741384733</v>
      </c>
      <c r="G96" s="2">
        <v>-6.4976443996623168</v>
      </c>
      <c r="H96">
        <v>0</v>
      </c>
      <c r="I96">
        <v>413.09447</v>
      </c>
      <c r="J96">
        <f t="shared" si="5"/>
        <v>1.3810100000000034</v>
      </c>
      <c r="K96">
        <v>0</v>
      </c>
    </row>
    <row r="97" spans="1:11">
      <c r="A97" t="str">
        <f t="shared" si="3"/>
        <v/>
      </c>
      <c r="B97" t="str">
        <f t="shared" si="4"/>
        <v/>
      </c>
      <c r="C97" s="30">
        <v>39417</v>
      </c>
      <c r="D97" s="2">
        <v>3.0934955069742864</v>
      </c>
      <c r="E97" s="2">
        <v>-2.8814416670002507</v>
      </c>
      <c r="F97" s="2">
        <v>0.83423800190891573</v>
      </c>
      <c r="G97" s="2">
        <v>-7.0957904481838474</v>
      </c>
      <c r="H97">
        <v>0</v>
      </c>
      <c r="I97">
        <v>414.86070999999998</v>
      </c>
      <c r="J97">
        <f t="shared" si="5"/>
        <v>1.766239999999982</v>
      </c>
      <c r="K97">
        <v>0</v>
      </c>
    </row>
    <row r="98" spans="1:11">
      <c r="A98" t="str">
        <f t="shared" si="3"/>
        <v/>
      </c>
      <c r="B98" t="str">
        <f t="shared" si="4"/>
        <v/>
      </c>
      <c r="C98" s="30">
        <v>39448</v>
      </c>
      <c r="D98" s="2">
        <v>3.2592415196575741</v>
      </c>
      <c r="E98" s="2">
        <v>-1.2113848214579837</v>
      </c>
      <c r="F98" s="2">
        <v>0.67066739407164455</v>
      </c>
      <c r="G98" s="2">
        <v>-7.3525407112902341</v>
      </c>
      <c r="H98">
        <v>1000</v>
      </c>
      <c r="I98">
        <v>416.66471999999999</v>
      </c>
      <c r="J98">
        <f t="shared" si="5"/>
        <v>1.8040100000000052</v>
      </c>
      <c r="K98">
        <v>0</v>
      </c>
    </row>
    <row r="99" spans="1:11">
      <c r="A99" t="str">
        <f t="shared" si="3"/>
        <v/>
      </c>
      <c r="B99" t="str">
        <f t="shared" si="4"/>
        <v/>
      </c>
      <c r="C99" s="30">
        <v>39479</v>
      </c>
      <c r="D99" s="2">
        <v>3.1897739377624967</v>
      </c>
      <c r="E99" s="2">
        <v>-1.8475028537775273</v>
      </c>
      <c r="F99" s="2">
        <v>0.55977202012271743</v>
      </c>
      <c r="G99" s="2">
        <v>-8.2320744389709937</v>
      </c>
      <c r="H99">
        <v>1000</v>
      </c>
      <c r="I99">
        <v>418.43939999999998</v>
      </c>
      <c r="J99">
        <f t="shared" si="5"/>
        <v>1.7746799999999894</v>
      </c>
      <c r="K99">
        <v>0</v>
      </c>
    </row>
    <row r="100" spans="1:11">
      <c r="A100" t="str">
        <f t="shared" si="3"/>
        <v/>
      </c>
      <c r="B100" t="str">
        <f t="shared" si="4"/>
        <v/>
      </c>
      <c r="C100" s="30">
        <v>39508</v>
      </c>
      <c r="D100" s="2">
        <v>2.6563033542432724</v>
      </c>
      <c r="E100" s="2">
        <v>-3.074293313674048</v>
      </c>
      <c r="F100" s="2">
        <v>0.34402171546354943</v>
      </c>
      <c r="G100" s="2">
        <v>-9.5370825818440146</v>
      </c>
      <c r="H100">
        <v>1000</v>
      </c>
      <c r="I100">
        <v>419.88623000000001</v>
      </c>
      <c r="J100">
        <f t="shared" si="5"/>
        <v>1.446830000000034</v>
      </c>
      <c r="K100">
        <v>0</v>
      </c>
    </row>
    <row r="101" spans="1:11">
      <c r="A101" t="str">
        <f t="shared" si="3"/>
        <v/>
      </c>
      <c r="B101" t="str">
        <f t="shared" si="4"/>
        <v/>
      </c>
      <c r="C101" s="30">
        <v>39539</v>
      </c>
      <c r="D101" s="2">
        <v>2.6404688164957113</v>
      </c>
      <c r="E101" s="2">
        <v>-4.1613694234063807</v>
      </c>
      <c r="F101" s="2">
        <v>0.14146631650731045</v>
      </c>
      <c r="G101" s="2">
        <v>-9.5022873835639015</v>
      </c>
      <c r="H101">
        <v>1000</v>
      </c>
      <c r="I101">
        <v>421.11326000000003</v>
      </c>
      <c r="J101">
        <f t="shared" si="5"/>
        <v>1.2270300000000134</v>
      </c>
      <c r="K101">
        <v>0</v>
      </c>
    </row>
    <row r="102" spans="1:11">
      <c r="A102" t="str">
        <f t="shared" si="3"/>
        <v/>
      </c>
      <c r="B102" t="str">
        <f t="shared" si="4"/>
        <v/>
      </c>
      <c r="C102" s="30">
        <v>39569</v>
      </c>
      <c r="D102" s="2">
        <v>2.5020571223563381</v>
      </c>
      <c r="E102" s="2">
        <v>-4.3793418082279327</v>
      </c>
      <c r="F102" s="2">
        <v>-0.10580246824114514</v>
      </c>
      <c r="G102" s="2">
        <v>-10.244661056957982</v>
      </c>
      <c r="H102">
        <v>1000</v>
      </c>
      <c r="I102">
        <v>421.79572999999999</v>
      </c>
      <c r="J102">
        <f t="shared" si="5"/>
        <v>0.6824699999999666</v>
      </c>
      <c r="K102">
        <v>0</v>
      </c>
    </row>
    <row r="103" spans="1:11">
      <c r="A103" t="str">
        <f t="shared" si="3"/>
        <v/>
      </c>
      <c r="B103">
        <f t="shared" si="4"/>
        <v>2008</v>
      </c>
      <c r="C103" s="30">
        <v>39600</v>
      </c>
      <c r="D103" s="2">
        <v>2.1133803316196076</v>
      </c>
      <c r="E103" s="2">
        <v>-4.5759433617984069</v>
      </c>
      <c r="F103" s="2">
        <v>-0.27739150588098616</v>
      </c>
      <c r="G103" s="2">
        <v>-10.868530803034115</v>
      </c>
      <c r="H103">
        <v>1000</v>
      </c>
      <c r="I103">
        <v>422.25684000000001</v>
      </c>
      <c r="J103">
        <f t="shared" si="5"/>
        <v>0.46111000000001923</v>
      </c>
      <c r="K103">
        <v>0</v>
      </c>
    </row>
    <row r="104" spans="1:11">
      <c r="A104" t="str">
        <f t="shared" si="3"/>
        <v/>
      </c>
      <c r="B104">
        <f t="shared" si="4"/>
        <v>2008</v>
      </c>
      <c r="C104" s="30">
        <v>39630</v>
      </c>
      <c r="D104" s="2">
        <v>2.122184273361194</v>
      </c>
      <c r="E104" s="2">
        <v>-4.3134167258102813</v>
      </c>
      <c r="F104" s="2">
        <v>-0.39842946349661901</v>
      </c>
      <c r="G104" s="2">
        <v>-10.889969467375316</v>
      </c>
      <c r="H104">
        <v>1000</v>
      </c>
      <c r="I104">
        <v>422.28994</v>
      </c>
      <c r="J104">
        <f t="shared" si="5"/>
        <v>3.3099999999990359E-2</v>
      </c>
      <c r="K104">
        <v>0</v>
      </c>
    </row>
    <row r="105" spans="1:11">
      <c r="A105" t="str">
        <f t="shared" si="3"/>
        <v/>
      </c>
      <c r="B105" t="str">
        <f t="shared" si="4"/>
        <v/>
      </c>
      <c r="C105" s="30">
        <v>39661</v>
      </c>
      <c r="D105" s="2">
        <v>2.0190448833253605</v>
      </c>
      <c r="E105" s="2">
        <v>-3.6916807038288924</v>
      </c>
      <c r="F105" s="2">
        <v>-0.58543512755675486</v>
      </c>
      <c r="G105" s="2">
        <v>-11.669464758273351</v>
      </c>
      <c r="H105">
        <v>1000</v>
      </c>
      <c r="I105">
        <v>422.17228999999998</v>
      </c>
      <c r="J105">
        <f t="shared" si="5"/>
        <v>-0.11765000000002601</v>
      </c>
      <c r="K105">
        <v>1000</v>
      </c>
    </row>
    <row r="106" spans="1:11">
      <c r="A106" t="str">
        <f t="shared" si="3"/>
        <v/>
      </c>
      <c r="B106" t="str">
        <f t="shared" si="4"/>
        <v/>
      </c>
      <c r="C106" s="30">
        <v>39692</v>
      </c>
      <c r="D106" s="2">
        <v>1.5184236554301789</v>
      </c>
      <c r="E106" s="2">
        <v>-5.3062803945571613</v>
      </c>
      <c r="F106" s="2">
        <v>-0.97318667950732074</v>
      </c>
      <c r="G106" s="2">
        <v>-11.351852388262895</v>
      </c>
      <c r="H106">
        <v>1000</v>
      </c>
      <c r="I106">
        <v>421.99691000000001</v>
      </c>
      <c r="J106">
        <f t="shared" si="5"/>
        <v>-0.17537999999996146</v>
      </c>
      <c r="K106">
        <v>1000</v>
      </c>
    </row>
    <row r="107" spans="1:11">
      <c r="A107" t="str">
        <f t="shared" si="3"/>
        <v/>
      </c>
      <c r="B107" t="str">
        <f t="shared" si="4"/>
        <v/>
      </c>
      <c r="C107" s="30">
        <v>39722</v>
      </c>
      <c r="D107" s="2">
        <v>1.3975488998996477</v>
      </c>
      <c r="E107" s="2">
        <v>-6.0291419158013948</v>
      </c>
      <c r="F107" s="2">
        <v>-1.3613171702551163</v>
      </c>
      <c r="G107" s="2">
        <v>-14.119989611289075</v>
      </c>
      <c r="H107">
        <v>1000</v>
      </c>
      <c r="I107">
        <v>421.75558999999998</v>
      </c>
      <c r="J107">
        <f t="shared" si="5"/>
        <v>-0.24132000000003018</v>
      </c>
      <c r="K107">
        <v>1000</v>
      </c>
    </row>
    <row r="108" spans="1:11">
      <c r="A108" t="str">
        <f t="shared" si="3"/>
        <v/>
      </c>
      <c r="B108" t="str">
        <f t="shared" si="4"/>
        <v/>
      </c>
      <c r="C108" s="30">
        <v>39753</v>
      </c>
      <c r="D108" s="2">
        <v>0.92443482554314116</v>
      </c>
      <c r="E108" s="2">
        <v>-7.9580359562742897</v>
      </c>
      <c r="F108" s="2">
        <v>-1.9849447903334316</v>
      </c>
      <c r="G108" s="2">
        <v>-16.784622105723024</v>
      </c>
      <c r="H108">
        <v>1000</v>
      </c>
      <c r="I108">
        <v>420.65316000000001</v>
      </c>
      <c r="J108">
        <f t="shared" si="5"/>
        <v>-1.1024299999999698</v>
      </c>
      <c r="K108">
        <v>1000</v>
      </c>
    </row>
    <row r="109" spans="1:11">
      <c r="A109" t="str">
        <f t="shared" si="3"/>
        <v/>
      </c>
      <c r="B109" t="str">
        <f t="shared" si="4"/>
        <v/>
      </c>
      <c r="C109" s="30">
        <v>39783</v>
      </c>
      <c r="D109" s="2">
        <v>0.51385295160444322</v>
      </c>
      <c r="E109" s="2">
        <v>-10.141451990632323</v>
      </c>
      <c r="F109" s="2">
        <v>-2.5636579091881218</v>
      </c>
      <c r="G109" s="2">
        <v>-18.51113716295427</v>
      </c>
      <c r="H109">
        <v>1000</v>
      </c>
      <c r="I109">
        <v>418.84867000000003</v>
      </c>
      <c r="J109">
        <f t="shared" si="5"/>
        <v>-1.804489999999987</v>
      </c>
      <c r="K109">
        <v>1000</v>
      </c>
    </row>
    <row r="110" spans="1:11">
      <c r="A110" t="str">
        <f t="shared" si="3"/>
        <v/>
      </c>
      <c r="B110" t="str">
        <f t="shared" si="4"/>
        <v/>
      </c>
      <c r="C110" s="30">
        <v>39814</v>
      </c>
      <c r="D110" s="2">
        <v>-0.32596021258652907</v>
      </c>
      <c r="E110" s="2">
        <v>-15.962227384035177</v>
      </c>
      <c r="F110" s="2">
        <v>-3.1294030939977069</v>
      </c>
      <c r="G110" s="2">
        <v>-21.236258891305624</v>
      </c>
      <c r="H110">
        <v>1000</v>
      </c>
      <c r="I110">
        <v>416.47714999999999</v>
      </c>
      <c r="J110">
        <f t="shared" si="5"/>
        <v>-2.3715200000000323</v>
      </c>
      <c r="K110">
        <v>1000</v>
      </c>
    </row>
    <row r="111" spans="1:11">
      <c r="A111" t="str">
        <f t="shared" si="3"/>
        <v/>
      </c>
      <c r="B111" t="str">
        <f t="shared" si="4"/>
        <v/>
      </c>
      <c r="C111" s="30">
        <v>39845</v>
      </c>
      <c r="D111" s="2">
        <v>-1.2660614401687642</v>
      </c>
      <c r="E111" s="2">
        <v>-19.355388307801714</v>
      </c>
      <c r="F111" s="2">
        <v>-3.6233246099793281</v>
      </c>
      <c r="G111" s="2">
        <v>-22.554574734581891</v>
      </c>
      <c r="H111">
        <v>1000</v>
      </c>
      <c r="I111">
        <v>414.45810999999998</v>
      </c>
      <c r="J111">
        <f t="shared" si="5"/>
        <v>-2.0190400000000182</v>
      </c>
      <c r="K111">
        <v>1000</v>
      </c>
    </row>
    <row r="112" spans="1:11">
      <c r="A112" t="str">
        <f t="shared" si="3"/>
        <v/>
      </c>
      <c r="B112" t="str">
        <f t="shared" si="4"/>
        <v/>
      </c>
      <c r="C112" s="30">
        <v>39873</v>
      </c>
      <c r="D112" s="2">
        <v>-1.7281117159782755</v>
      </c>
      <c r="E112" s="2">
        <v>-21.193704862289199</v>
      </c>
      <c r="F112" s="2">
        <v>-4.1676310612197671</v>
      </c>
      <c r="G112" s="2">
        <v>-24.075640405993237</v>
      </c>
      <c r="H112">
        <v>1000</v>
      </c>
      <c r="I112">
        <v>412.77760999999998</v>
      </c>
      <c r="J112">
        <f t="shared" si="5"/>
        <v>-1.680499999999995</v>
      </c>
      <c r="K112">
        <v>1000</v>
      </c>
    </row>
    <row r="113" spans="1:11">
      <c r="A113" t="str">
        <f t="shared" si="3"/>
        <v/>
      </c>
      <c r="B113" t="str">
        <f t="shared" si="4"/>
        <v/>
      </c>
      <c r="C113" s="30">
        <v>39904</v>
      </c>
      <c r="D113" s="2">
        <v>-2.4237768132653548</v>
      </c>
      <c r="E113" s="2">
        <v>-23.804790663572671</v>
      </c>
      <c r="F113" s="2">
        <v>-4.5002426885545237</v>
      </c>
      <c r="G113" s="2">
        <v>-25.494853523357097</v>
      </c>
      <c r="H113">
        <v>1000</v>
      </c>
      <c r="I113">
        <v>409.04124999999999</v>
      </c>
      <c r="J113">
        <f t="shared" si="5"/>
        <v>-3.7363599999999906</v>
      </c>
      <c r="K113">
        <v>1000</v>
      </c>
    </row>
    <row r="114" spans="1:11">
      <c r="A114" t="str">
        <f t="shared" si="3"/>
        <v/>
      </c>
      <c r="B114" t="str">
        <f t="shared" si="4"/>
        <v/>
      </c>
      <c r="C114" s="30">
        <v>39934</v>
      </c>
      <c r="D114" s="2">
        <v>-2.8522449082236445</v>
      </c>
      <c r="E114" s="2">
        <v>-22.974072384428222</v>
      </c>
      <c r="F114" s="2">
        <v>-4.6261434779139243</v>
      </c>
      <c r="G114" s="2">
        <v>-24.737004950495045</v>
      </c>
      <c r="H114">
        <v>1000</v>
      </c>
      <c r="I114">
        <v>405.22786000000002</v>
      </c>
      <c r="J114">
        <f t="shared" si="5"/>
        <v>-3.8133899999999699</v>
      </c>
      <c r="K114">
        <v>1000</v>
      </c>
    </row>
    <row r="115" spans="1:11">
      <c r="A115" t="str">
        <f t="shared" si="3"/>
        <v/>
      </c>
      <c r="B115">
        <f t="shared" si="4"/>
        <v>2009</v>
      </c>
      <c r="C115" s="30">
        <v>39965</v>
      </c>
      <c r="D115" s="2">
        <v>-3.1683721249682995</v>
      </c>
      <c r="E115" s="2">
        <v>-23.272436620634007</v>
      </c>
      <c r="F115" s="2">
        <v>-4.855870839355358</v>
      </c>
      <c r="G115" s="2">
        <v>-24.500690867981412</v>
      </c>
      <c r="H115">
        <v>1000</v>
      </c>
      <c r="I115">
        <v>402.42928999999998</v>
      </c>
      <c r="J115">
        <f t="shared" si="5"/>
        <v>-2.7985700000000406</v>
      </c>
      <c r="K115">
        <v>1000</v>
      </c>
    </row>
    <row r="116" spans="1:11">
      <c r="A116" t="str">
        <f t="shared" si="3"/>
        <v/>
      </c>
      <c r="B116">
        <f t="shared" si="4"/>
        <v>2009</v>
      </c>
      <c r="C116" s="30">
        <v>39995</v>
      </c>
      <c r="D116" s="2">
        <v>-3.5236065897319202</v>
      </c>
      <c r="E116" s="2">
        <v>-22.681459790851388</v>
      </c>
      <c r="F116" s="2">
        <v>-4.9682890640910031</v>
      </c>
      <c r="G116" s="2">
        <v>-23.737309644670045</v>
      </c>
      <c r="H116">
        <v>0</v>
      </c>
      <c r="I116">
        <v>400.58026999999998</v>
      </c>
      <c r="J116">
        <f t="shared" si="5"/>
        <v>-1.8490199999999959</v>
      </c>
      <c r="K116">
        <v>1000</v>
      </c>
    </row>
    <row r="117" spans="1:11">
      <c r="A117" t="str">
        <f t="shared" si="3"/>
        <v/>
      </c>
      <c r="B117" t="str">
        <f t="shared" si="4"/>
        <v/>
      </c>
      <c r="C117" s="30">
        <v>40026</v>
      </c>
      <c r="D117" s="2">
        <v>-3.9280876209104587</v>
      </c>
      <c r="E117" s="2">
        <v>-23.779444867008227</v>
      </c>
      <c r="F117" s="2">
        <v>-4.9041972465363015</v>
      </c>
      <c r="G117" s="2">
        <v>-22.769151472198946</v>
      </c>
      <c r="H117">
        <v>0</v>
      </c>
      <c r="I117">
        <v>399.59557000000001</v>
      </c>
      <c r="J117">
        <f t="shared" si="5"/>
        <v>-0.98469999999997526</v>
      </c>
      <c r="K117">
        <v>1000</v>
      </c>
    </row>
    <row r="118" spans="1:11">
      <c r="A118" t="str">
        <f t="shared" si="3"/>
        <v/>
      </c>
      <c r="B118" t="str">
        <f t="shared" si="4"/>
        <v/>
      </c>
      <c r="C118" s="30">
        <v>40057</v>
      </c>
      <c r="D118" s="2">
        <v>-3.6479085653647769</v>
      </c>
      <c r="E118" s="2">
        <v>-23.10173833773419</v>
      </c>
      <c r="F118" s="2">
        <v>-4.7660483039507433</v>
      </c>
      <c r="G118" s="2">
        <v>-21.023395634557573</v>
      </c>
      <c r="H118">
        <v>0</v>
      </c>
      <c r="I118">
        <v>399.27550000000002</v>
      </c>
      <c r="J118">
        <f t="shared" si="5"/>
        <v>-0.32006999999998698</v>
      </c>
      <c r="K118">
        <v>1000</v>
      </c>
    </row>
    <row r="119" spans="1:11">
      <c r="A119" t="str">
        <f t="shared" si="3"/>
        <v/>
      </c>
      <c r="B119" t="str">
        <f t="shared" si="4"/>
        <v/>
      </c>
      <c r="C119" s="30">
        <v>40087</v>
      </c>
      <c r="D119" s="2">
        <v>-3.8071015765097971</v>
      </c>
      <c r="E119" s="2">
        <v>-20.6219900807437</v>
      </c>
      <c r="F119" s="2">
        <v>-4.57320204851277</v>
      </c>
      <c r="G119" s="2">
        <v>-17.617607526881727</v>
      </c>
      <c r="H119">
        <v>0</v>
      </c>
      <c r="I119">
        <v>399.44504000000001</v>
      </c>
      <c r="J119">
        <f t="shared" si="5"/>
        <v>0.16953999999998359</v>
      </c>
      <c r="K119">
        <v>0</v>
      </c>
    </row>
    <row r="120" spans="1:11">
      <c r="A120" t="str">
        <f t="shared" si="3"/>
        <v/>
      </c>
      <c r="B120" t="str">
        <f t="shared" si="4"/>
        <v/>
      </c>
      <c r="C120" s="30">
        <v>40118</v>
      </c>
      <c r="D120" s="2">
        <v>-3.710245407643975</v>
      </c>
      <c r="E120" s="2">
        <v>-18.019344416497951</v>
      </c>
      <c r="F120" s="2">
        <v>-4.0480722411579855</v>
      </c>
      <c r="G120" s="2">
        <v>-12.312753744925098</v>
      </c>
      <c r="H120">
        <v>0</v>
      </c>
      <c r="I120">
        <v>400.05664999999999</v>
      </c>
      <c r="J120">
        <f t="shared" si="5"/>
        <v>0.61160999999998467</v>
      </c>
      <c r="K120">
        <v>0</v>
      </c>
    </row>
    <row r="121" spans="1:11">
      <c r="A121" t="str">
        <f t="shared" si="3"/>
        <v/>
      </c>
      <c r="B121" t="str">
        <f t="shared" si="4"/>
        <v/>
      </c>
      <c r="C121" s="30">
        <v>40148</v>
      </c>
      <c r="D121" s="2">
        <v>-3.4599635679320451</v>
      </c>
      <c r="E121" s="2">
        <v>-15.207872899378671</v>
      </c>
      <c r="F121" s="2">
        <v>-3.738283103939255</v>
      </c>
      <c r="G121" s="2">
        <v>-8.509566968781467</v>
      </c>
      <c r="H121">
        <v>0</v>
      </c>
      <c r="I121">
        <v>401.08888999999999</v>
      </c>
      <c r="J121">
        <f t="shared" si="5"/>
        <v>1.0322400000000016</v>
      </c>
      <c r="K121">
        <v>0</v>
      </c>
    </row>
    <row r="122" spans="1:11">
      <c r="A122" t="str">
        <f t="shared" si="3"/>
        <v/>
      </c>
      <c r="B122" t="str">
        <f t="shared" si="4"/>
        <v/>
      </c>
      <c r="C122" s="30">
        <v>40179</v>
      </c>
      <c r="D122" s="2">
        <v>-2.7422261939021308</v>
      </c>
      <c r="E122" s="2">
        <v>-9.4443758706423857</v>
      </c>
      <c r="F122" s="2">
        <v>-3.1857443348798364</v>
      </c>
      <c r="G122" s="2">
        <v>-3.8399820875471002</v>
      </c>
      <c r="H122">
        <v>0</v>
      </c>
      <c r="I122">
        <v>402.48759000000001</v>
      </c>
      <c r="J122">
        <f t="shared" si="5"/>
        <v>1.3987000000000194</v>
      </c>
      <c r="K122">
        <v>0</v>
      </c>
    </row>
    <row r="123" spans="1:11">
      <c r="A123" t="str">
        <f t="shared" si="3"/>
        <v/>
      </c>
      <c r="B123" t="str">
        <f t="shared" si="4"/>
        <v/>
      </c>
      <c r="C123" s="30">
        <v>40210</v>
      </c>
      <c r="D123" s="2">
        <v>-2.1377093758693566</v>
      </c>
      <c r="E123" s="2">
        <v>-4.2551921151496863</v>
      </c>
      <c r="F123" s="2">
        <v>-2.7093928619649876</v>
      </c>
      <c r="G123" s="2">
        <v>-0.16173129500559602</v>
      </c>
      <c r="H123">
        <v>0</v>
      </c>
      <c r="I123">
        <v>404.12295999999998</v>
      </c>
      <c r="J123">
        <f t="shared" si="5"/>
        <v>1.6353699999999662</v>
      </c>
      <c r="K123">
        <v>0</v>
      </c>
    </row>
    <row r="124" spans="1:11">
      <c r="A124" t="str">
        <f t="shared" si="3"/>
        <v/>
      </c>
      <c r="B124" t="str">
        <f t="shared" si="4"/>
        <v/>
      </c>
      <c r="C124" s="30">
        <v>40238</v>
      </c>
      <c r="D124" s="2">
        <v>-1.240186308097968</v>
      </c>
      <c r="E124" s="2">
        <v>-0.36524668344656286</v>
      </c>
      <c r="F124" s="2">
        <v>-1.984240795809622</v>
      </c>
      <c r="G124" s="2">
        <v>4.181586695313122</v>
      </c>
      <c r="H124">
        <v>0</v>
      </c>
      <c r="I124">
        <v>406.22669999999999</v>
      </c>
      <c r="J124">
        <f t="shared" si="5"/>
        <v>2.1037400000000162</v>
      </c>
      <c r="K124">
        <v>0</v>
      </c>
    </row>
    <row r="125" spans="1:11">
      <c r="A125" t="str">
        <f t="shared" si="3"/>
        <v/>
      </c>
      <c r="B125" t="str">
        <f t="shared" si="4"/>
        <v/>
      </c>
      <c r="C125" s="30">
        <v>40269</v>
      </c>
      <c r="D125" s="2">
        <v>-0.40567109330771345</v>
      </c>
      <c r="E125" s="2">
        <v>6.5854541666873434</v>
      </c>
      <c r="F125" s="2">
        <v>-1.2971742840887535</v>
      </c>
      <c r="G125" s="2">
        <v>8.4729829150658187</v>
      </c>
      <c r="H125">
        <v>0</v>
      </c>
      <c r="I125">
        <v>408.30644999999998</v>
      </c>
      <c r="J125">
        <f t="shared" si="5"/>
        <v>2.07974999999999</v>
      </c>
      <c r="K125">
        <v>0</v>
      </c>
    </row>
    <row r="126" spans="1:11">
      <c r="A126" t="str">
        <f t="shared" si="3"/>
        <v/>
      </c>
      <c r="B126" t="str">
        <f t="shared" si="4"/>
        <v/>
      </c>
      <c r="C126" s="30">
        <v>40299</v>
      </c>
      <c r="D126" s="2">
        <v>0.39729635253704654</v>
      </c>
      <c r="E126" s="2">
        <v>7.5628427167598655</v>
      </c>
      <c r="F126" s="2">
        <v>-0.62751958621738435</v>
      </c>
      <c r="G126" s="2">
        <v>11.079136690647484</v>
      </c>
      <c r="H126">
        <v>0</v>
      </c>
      <c r="I126">
        <v>410.4289</v>
      </c>
      <c r="J126">
        <f t="shared" si="5"/>
        <v>2.1224500000000148</v>
      </c>
      <c r="K126">
        <v>0</v>
      </c>
    </row>
    <row r="127" spans="1:11">
      <c r="A127" t="str">
        <f t="shared" si="3"/>
        <v>'10</v>
      </c>
      <c r="B127">
        <f t="shared" si="4"/>
        <v>2010</v>
      </c>
      <c r="C127" s="30">
        <v>40330</v>
      </c>
      <c r="D127" s="2">
        <v>0.69468890934725191</v>
      </c>
      <c r="E127" s="2">
        <v>9.5779253145124255</v>
      </c>
      <c r="F127" s="2">
        <v>-0.38319733135881995</v>
      </c>
      <c r="G127" s="2">
        <v>13.730138923550461</v>
      </c>
      <c r="H127">
        <v>0</v>
      </c>
      <c r="I127">
        <v>412.05248</v>
      </c>
      <c r="J127">
        <f t="shared" si="5"/>
        <v>1.623580000000004</v>
      </c>
      <c r="K127">
        <v>0</v>
      </c>
    </row>
    <row r="128" spans="1:11">
      <c r="A128" t="str">
        <f t="shared" si="3"/>
        <v>'10</v>
      </c>
      <c r="B128">
        <f t="shared" si="4"/>
        <v>2010</v>
      </c>
      <c r="C128" s="30">
        <v>40360</v>
      </c>
      <c r="D128" s="2">
        <v>0.87434095372811438</v>
      </c>
      <c r="E128" s="2">
        <v>12.901581845252963</v>
      </c>
      <c r="F128" s="2">
        <v>-0.18444677447746471</v>
      </c>
      <c r="G128" s="2">
        <v>13.678342624178374</v>
      </c>
      <c r="H128">
        <v>0</v>
      </c>
      <c r="I128">
        <v>413.33785</v>
      </c>
      <c r="J128">
        <f t="shared" si="5"/>
        <v>1.2853700000000003</v>
      </c>
      <c r="K128">
        <v>0</v>
      </c>
    </row>
    <row r="129" spans="1:11">
      <c r="A129" t="str">
        <f t="shared" si="3"/>
        <v/>
      </c>
      <c r="B129" t="str">
        <f t="shared" si="4"/>
        <v/>
      </c>
      <c r="C129" s="30">
        <v>40391</v>
      </c>
      <c r="D129" s="2">
        <v>1.2347968084867933</v>
      </c>
      <c r="E129" s="2">
        <v>14.507730026543463</v>
      </c>
      <c r="F129" s="2">
        <v>-4.3684855916614751E-2</v>
      </c>
      <c r="G129" s="2">
        <v>14.198715274881124</v>
      </c>
      <c r="H129">
        <v>0</v>
      </c>
      <c r="I129">
        <v>414.54741999999999</v>
      </c>
      <c r="J129">
        <f t="shared" si="5"/>
        <v>1.2095699999999852</v>
      </c>
      <c r="K129">
        <v>0</v>
      </c>
    </row>
    <row r="130" spans="1:11">
      <c r="A130" t="str">
        <f t="shared" ref="A130:A193" si="6">IF(AND(MOD(_xlfn.NUMBERVALUE(B130), 5)=0,ISNUMBER(B130)), _xlfn.CONCAT("'", RIGHT(B130,2)), "")</f>
        <v/>
      </c>
      <c r="B130" t="str">
        <f t="shared" ref="B130:B193" si="7">IF(OR(MONTH(C130)=6,MONTH(C130)=7), YEAR(C130), "")</f>
        <v/>
      </c>
      <c r="C130" s="30">
        <v>40422</v>
      </c>
      <c r="D130" s="2">
        <v>1.4556219433031314</v>
      </c>
      <c r="E130" s="2">
        <v>16.999228422660863</v>
      </c>
      <c r="F130" s="2">
        <v>7.6012929876156932E-2</v>
      </c>
      <c r="G130" s="2">
        <v>14.840711625982618</v>
      </c>
      <c r="H130">
        <v>0</v>
      </c>
      <c r="I130">
        <v>415.60343</v>
      </c>
      <c r="J130">
        <f t="shared" si="5"/>
        <v>1.0560100000000148</v>
      </c>
      <c r="K130">
        <v>0</v>
      </c>
    </row>
    <row r="131" spans="1:11">
      <c r="A131" t="str">
        <f t="shared" si="6"/>
        <v/>
      </c>
      <c r="B131" t="str">
        <f t="shared" si="7"/>
        <v/>
      </c>
      <c r="C131" s="30">
        <v>40452</v>
      </c>
      <c r="D131" s="2">
        <v>1.8280768154558924</v>
      </c>
      <c r="E131" s="2">
        <v>16.964483348425397</v>
      </c>
      <c r="F131" s="2">
        <v>0.42979832540115392</v>
      </c>
      <c r="G131" s="2">
        <v>14.520536770404213</v>
      </c>
      <c r="H131">
        <v>0</v>
      </c>
      <c r="I131">
        <v>416.87054000000001</v>
      </c>
      <c r="J131">
        <f t="shared" ref="J131:J194" si="8">I131-I130</f>
        <v>1.2671100000000024</v>
      </c>
      <c r="K131">
        <v>0</v>
      </c>
    </row>
    <row r="132" spans="1:11">
      <c r="A132" t="str">
        <f t="shared" si="6"/>
        <v/>
      </c>
      <c r="B132" t="str">
        <f t="shared" si="7"/>
        <v/>
      </c>
      <c r="C132" s="30">
        <v>40483</v>
      </c>
      <c r="D132" s="2">
        <v>1.9571650360047821</v>
      </c>
      <c r="E132" s="2">
        <v>16.22458905988875</v>
      </c>
      <c r="F132" s="2">
        <v>0.53437286154744967</v>
      </c>
      <c r="G132" s="2">
        <v>13.27931667597988</v>
      </c>
      <c r="H132">
        <v>0</v>
      </c>
      <c r="I132">
        <v>418.27480000000003</v>
      </c>
      <c r="J132">
        <f t="shared" si="8"/>
        <v>1.404260000000022</v>
      </c>
      <c r="K132">
        <v>0</v>
      </c>
    </row>
    <row r="133" spans="1:11">
      <c r="A133" t="str">
        <f t="shared" si="6"/>
        <v/>
      </c>
      <c r="B133" t="str">
        <f t="shared" si="7"/>
        <v/>
      </c>
      <c r="C133" s="30">
        <v>40513</v>
      </c>
      <c r="D133" s="2">
        <v>2.137729734474858</v>
      </c>
      <c r="E133" s="2">
        <v>15.89997049277072</v>
      </c>
      <c r="F133" s="2">
        <v>0.79271533892624202</v>
      </c>
      <c r="G133" s="2">
        <v>13.133894174070292</v>
      </c>
      <c r="H133">
        <v>0</v>
      </c>
      <c r="I133">
        <v>419.77803</v>
      </c>
      <c r="J133">
        <f t="shared" si="8"/>
        <v>1.5032299999999736</v>
      </c>
      <c r="K133">
        <v>0</v>
      </c>
    </row>
    <row r="134" spans="1:11">
      <c r="A134" t="str">
        <f t="shared" si="6"/>
        <v/>
      </c>
      <c r="B134" t="str">
        <f t="shared" si="7"/>
        <v/>
      </c>
      <c r="C134" s="30">
        <v>40544</v>
      </c>
      <c r="D134" s="2">
        <v>2.0490364025695929</v>
      </c>
      <c r="E134" s="2">
        <v>15.532567422841016</v>
      </c>
      <c r="F134" s="2">
        <v>0.80434531376400997</v>
      </c>
      <c r="G134" s="2">
        <v>10.811859670909651</v>
      </c>
      <c r="H134">
        <v>0</v>
      </c>
      <c r="I134">
        <v>421.40933000000001</v>
      </c>
      <c r="J134">
        <f t="shared" si="8"/>
        <v>1.6313000000000102</v>
      </c>
      <c r="K134">
        <v>0</v>
      </c>
    </row>
    <row r="135" spans="1:11">
      <c r="A135" t="str">
        <f t="shared" si="6"/>
        <v/>
      </c>
      <c r="B135" t="str">
        <f t="shared" si="7"/>
        <v/>
      </c>
      <c r="C135" s="30">
        <v>40575</v>
      </c>
      <c r="D135" s="2">
        <v>2.0827548876289903</v>
      </c>
      <c r="E135" s="2">
        <v>15.145657148065194</v>
      </c>
      <c r="F135" s="2">
        <v>1.0423894774174602</v>
      </c>
      <c r="G135" s="2">
        <v>11.910363713503314</v>
      </c>
      <c r="H135">
        <v>0</v>
      </c>
      <c r="I135">
        <v>423.43378000000001</v>
      </c>
      <c r="J135">
        <f t="shared" si="8"/>
        <v>2.0244500000000016</v>
      </c>
      <c r="K135">
        <v>0</v>
      </c>
    </row>
    <row r="136" spans="1:11">
      <c r="A136" t="str">
        <f t="shared" si="6"/>
        <v/>
      </c>
      <c r="B136" t="str">
        <f t="shared" si="7"/>
        <v/>
      </c>
      <c r="C136" s="30">
        <v>40603</v>
      </c>
      <c r="D136" s="2">
        <v>2.1547944800284435</v>
      </c>
      <c r="E136" s="2">
        <v>15.783125664792585</v>
      </c>
      <c r="F136" s="2">
        <v>1.088052978092624</v>
      </c>
      <c r="G136" s="2">
        <v>11.793011265991993</v>
      </c>
      <c r="H136">
        <v>0</v>
      </c>
      <c r="I136">
        <v>425.46791000000002</v>
      </c>
      <c r="J136">
        <f t="shared" si="8"/>
        <v>2.0341300000000047</v>
      </c>
      <c r="K136">
        <v>0</v>
      </c>
    </row>
    <row r="137" spans="1:11">
      <c r="A137" t="str">
        <f t="shared" si="6"/>
        <v/>
      </c>
      <c r="B137" t="str">
        <f t="shared" si="7"/>
        <v/>
      </c>
      <c r="C137" s="30">
        <v>40634</v>
      </c>
      <c r="D137" s="2">
        <v>2.3181204072635353</v>
      </c>
      <c r="E137" s="2">
        <v>14.92870704739213</v>
      </c>
      <c r="F137" s="2">
        <v>1.1443722860546401</v>
      </c>
      <c r="G137" s="2">
        <v>10.252835449715514</v>
      </c>
      <c r="H137">
        <v>0</v>
      </c>
      <c r="I137">
        <v>427.00391999999999</v>
      </c>
      <c r="J137">
        <f t="shared" si="8"/>
        <v>1.5360099999999761</v>
      </c>
      <c r="K137">
        <v>0</v>
      </c>
    </row>
    <row r="138" spans="1:11">
      <c r="A138" t="str">
        <f t="shared" si="6"/>
        <v/>
      </c>
      <c r="B138" t="str">
        <f t="shared" si="7"/>
        <v/>
      </c>
      <c r="C138" s="30">
        <v>40664</v>
      </c>
      <c r="D138" s="2">
        <v>1.7981627862474925</v>
      </c>
      <c r="E138" s="2">
        <v>13.194482682671671</v>
      </c>
      <c r="F138" s="2">
        <v>0.81059359332542602</v>
      </c>
      <c r="G138" s="2">
        <v>8.2568467801628298</v>
      </c>
      <c r="H138">
        <v>0</v>
      </c>
      <c r="I138">
        <v>428.03431</v>
      </c>
      <c r="J138">
        <f t="shared" si="8"/>
        <v>1.0303900000000112</v>
      </c>
      <c r="K138">
        <v>0</v>
      </c>
    </row>
    <row r="139" spans="1:11">
      <c r="A139" t="str">
        <f t="shared" si="6"/>
        <v/>
      </c>
      <c r="B139">
        <f t="shared" si="7"/>
        <v>2011</v>
      </c>
      <c r="C139" s="30">
        <v>40695</v>
      </c>
      <c r="D139" s="2">
        <v>2.0827375139676585</v>
      </c>
      <c r="E139" s="2">
        <v>13.28169065337239</v>
      </c>
      <c r="F139" s="2">
        <v>1.0996084321192923</v>
      </c>
      <c r="G139" s="2">
        <v>6.6305818673883632</v>
      </c>
      <c r="H139">
        <v>0</v>
      </c>
      <c r="I139">
        <v>429.01362</v>
      </c>
      <c r="J139">
        <f t="shared" si="8"/>
        <v>0.97930999999999813</v>
      </c>
      <c r="K139">
        <v>0</v>
      </c>
    </row>
    <row r="140" spans="1:11">
      <c r="A140" t="str">
        <f t="shared" si="6"/>
        <v/>
      </c>
      <c r="B140">
        <f t="shared" si="7"/>
        <v>2011</v>
      </c>
      <c r="C140" s="30">
        <v>40725</v>
      </c>
      <c r="D140" s="2">
        <v>2.4132223987760382</v>
      </c>
      <c r="E140" s="2">
        <v>10.443514125893948</v>
      </c>
      <c r="F140" s="2">
        <v>1.2053366048152103</v>
      </c>
      <c r="G140" s="2">
        <v>6.2467979213935543</v>
      </c>
      <c r="H140">
        <v>0</v>
      </c>
      <c r="I140">
        <v>430.20100000000002</v>
      </c>
      <c r="J140">
        <f t="shared" si="8"/>
        <v>1.1873800000000188</v>
      </c>
      <c r="K140">
        <v>0</v>
      </c>
    </row>
    <row r="141" spans="1:11">
      <c r="A141" t="str">
        <f t="shared" si="6"/>
        <v/>
      </c>
      <c r="B141" t="str">
        <f t="shared" si="7"/>
        <v/>
      </c>
      <c r="C141" s="30">
        <v>40756</v>
      </c>
      <c r="D141" s="2">
        <v>2.4937433849945068</v>
      </c>
      <c r="E141" s="2">
        <v>10.682055456266703</v>
      </c>
      <c r="F141" s="2">
        <v>1.3034510784140751</v>
      </c>
      <c r="G141" s="2">
        <v>7.5462049821024113</v>
      </c>
      <c r="H141">
        <v>0</v>
      </c>
      <c r="I141">
        <v>431.61239999999998</v>
      </c>
      <c r="J141">
        <f t="shared" si="8"/>
        <v>1.4113999999999578</v>
      </c>
      <c r="K141">
        <v>0</v>
      </c>
    </row>
    <row r="142" spans="1:11">
      <c r="A142" t="str">
        <f t="shared" si="6"/>
        <v/>
      </c>
      <c r="B142" t="str">
        <f t="shared" si="7"/>
        <v/>
      </c>
      <c r="C142" s="30">
        <v>40787</v>
      </c>
      <c r="D142" s="2">
        <v>2.6572392999147043</v>
      </c>
      <c r="E142" s="2">
        <v>10.603526210742853</v>
      </c>
      <c r="F142" s="2">
        <v>1.5390517109099333</v>
      </c>
      <c r="G142" s="2">
        <v>7.2234031055229408</v>
      </c>
      <c r="H142">
        <v>0</v>
      </c>
      <c r="I142">
        <v>433.10327999999998</v>
      </c>
      <c r="J142">
        <f t="shared" si="8"/>
        <v>1.4908800000000042</v>
      </c>
      <c r="K142">
        <v>0</v>
      </c>
    </row>
    <row r="143" spans="1:11">
      <c r="A143" t="str">
        <f t="shared" si="6"/>
        <v/>
      </c>
      <c r="B143" t="str">
        <f t="shared" si="7"/>
        <v/>
      </c>
      <c r="C143" s="30">
        <v>40817</v>
      </c>
      <c r="D143" s="2">
        <v>2.1003625712494589</v>
      </c>
      <c r="E143" s="2">
        <v>7.2928404916946965</v>
      </c>
      <c r="F143" s="2">
        <v>1.4829275761751637</v>
      </c>
      <c r="G143" s="2">
        <v>6.4145029739644643</v>
      </c>
      <c r="H143">
        <v>0</v>
      </c>
      <c r="I143">
        <v>434.88664999999997</v>
      </c>
      <c r="J143">
        <f t="shared" si="8"/>
        <v>1.7833699999999908</v>
      </c>
      <c r="K143">
        <v>0</v>
      </c>
    </row>
    <row r="144" spans="1:11">
      <c r="A144" t="str">
        <f t="shared" si="6"/>
        <v/>
      </c>
      <c r="B144" t="str">
        <f t="shared" si="7"/>
        <v/>
      </c>
      <c r="C144" s="30">
        <v>40848</v>
      </c>
      <c r="D144" s="2">
        <v>2.2274503288663761</v>
      </c>
      <c r="E144" s="2">
        <v>6.8847702358162621</v>
      </c>
      <c r="F144" s="2">
        <v>1.4890557841442664</v>
      </c>
      <c r="G144" s="2">
        <v>5.6728092738099534</v>
      </c>
      <c r="H144">
        <v>0</v>
      </c>
      <c r="I144">
        <v>437.01762000000002</v>
      </c>
      <c r="J144">
        <f t="shared" si="8"/>
        <v>2.1309700000000475</v>
      </c>
      <c r="K144">
        <v>0</v>
      </c>
    </row>
    <row r="145" spans="1:11">
      <c r="A145" t="str">
        <f t="shared" si="6"/>
        <v/>
      </c>
      <c r="B145" t="str">
        <f t="shared" si="7"/>
        <v/>
      </c>
      <c r="C145" s="30">
        <v>40878</v>
      </c>
      <c r="D145" s="2">
        <v>2.2541391427315149</v>
      </c>
      <c r="E145" s="2">
        <v>6.9754021496068797</v>
      </c>
      <c r="F145" s="2">
        <v>1.579076095264309</v>
      </c>
      <c r="G145" s="2">
        <v>5.1495882414260397</v>
      </c>
      <c r="H145">
        <v>0</v>
      </c>
      <c r="I145">
        <v>439.57659000000001</v>
      </c>
      <c r="J145">
        <f t="shared" si="8"/>
        <v>2.558969999999988</v>
      </c>
      <c r="K145">
        <v>0</v>
      </c>
    </row>
    <row r="146" spans="1:11">
      <c r="A146" t="str">
        <f t="shared" si="6"/>
        <v/>
      </c>
      <c r="B146" t="str">
        <f t="shared" si="7"/>
        <v/>
      </c>
      <c r="C146" s="30">
        <v>40909</v>
      </c>
      <c r="D146" s="2">
        <v>2.5241217574331953</v>
      </c>
      <c r="E146" s="2">
        <v>8.8890012514379002</v>
      </c>
      <c r="F146" s="2">
        <v>1.8373726488279507</v>
      </c>
      <c r="G146" s="2">
        <v>7.1233452405967679</v>
      </c>
      <c r="H146">
        <v>0</v>
      </c>
      <c r="I146">
        <v>442.43182999999999</v>
      </c>
      <c r="J146">
        <f t="shared" si="8"/>
        <v>2.8552399999999807</v>
      </c>
      <c r="K146">
        <v>0</v>
      </c>
    </row>
    <row r="147" spans="1:11">
      <c r="A147" t="str">
        <f t="shared" si="6"/>
        <v/>
      </c>
      <c r="B147" t="str">
        <f t="shared" si="7"/>
        <v/>
      </c>
      <c r="C147" s="30">
        <v>40940</v>
      </c>
      <c r="D147" s="2">
        <v>2.7891225725952484</v>
      </c>
      <c r="E147" s="2">
        <v>8.5109751169582193</v>
      </c>
      <c r="F147" s="2">
        <v>1.8824301432997181</v>
      </c>
      <c r="G147" s="2">
        <v>7.2169567465104389</v>
      </c>
      <c r="H147">
        <v>0</v>
      </c>
      <c r="I147">
        <v>445.86480999999998</v>
      </c>
      <c r="J147">
        <f t="shared" si="8"/>
        <v>3.4329799999999864</v>
      </c>
      <c r="K147">
        <v>0</v>
      </c>
    </row>
    <row r="148" spans="1:11">
      <c r="A148" t="str">
        <f t="shared" si="6"/>
        <v/>
      </c>
      <c r="B148" t="str">
        <f t="shared" si="7"/>
        <v/>
      </c>
      <c r="C148" s="30">
        <v>40969</v>
      </c>
      <c r="D148" s="2">
        <v>2.7050055290411379</v>
      </c>
      <c r="E148" s="2">
        <v>7.9001763523766533</v>
      </c>
      <c r="F148" s="2">
        <v>1.8792181477475189</v>
      </c>
      <c r="G148" s="2">
        <v>6.0738564547535123</v>
      </c>
      <c r="H148">
        <v>0</v>
      </c>
      <c r="I148">
        <v>448.47913</v>
      </c>
      <c r="J148">
        <f t="shared" si="8"/>
        <v>2.6143200000000206</v>
      </c>
      <c r="K148">
        <v>0</v>
      </c>
    </row>
    <row r="149" spans="1:11">
      <c r="A149" t="str">
        <f t="shared" si="6"/>
        <v/>
      </c>
      <c r="B149" t="str">
        <f t="shared" si="7"/>
        <v/>
      </c>
      <c r="C149" s="30">
        <v>41000</v>
      </c>
      <c r="D149" s="2">
        <v>2.4757868997667076</v>
      </c>
      <c r="E149" s="2">
        <v>7.1733989828641986</v>
      </c>
      <c r="F149" s="2">
        <v>1.6899182395671897</v>
      </c>
      <c r="G149" s="2">
        <v>6.3192071086807911</v>
      </c>
      <c r="H149">
        <v>0</v>
      </c>
      <c r="I149">
        <v>450.5899</v>
      </c>
      <c r="J149">
        <f t="shared" si="8"/>
        <v>2.1107700000000023</v>
      </c>
      <c r="K149">
        <v>0</v>
      </c>
    </row>
    <row r="150" spans="1:11">
      <c r="A150" t="str">
        <f t="shared" si="6"/>
        <v/>
      </c>
      <c r="B150" t="str">
        <f t="shared" si="7"/>
        <v/>
      </c>
      <c r="C150" s="30">
        <v>41030</v>
      </c>
      <c r="D150" s="2">
        <v>2.7890243390707781</v>
      </c>
      <c r="E150" s="2">
        <v>8.4041720885170257</v>
      </c>
      <c r="F150" s="2">
        <v>1.6939500698536003</v>
      </c>
      <c r="G150" s="2">
        <v>6.6903695600150526</v>
      </c>
      <c r="H150">
        <v>0</v>
      </c>
      <c r="I150">
        <v>452.46069999999997</v>
      </c>
      <c r="J150">
        <f t="shared" si="8"/>
        <v>1.8707999999999743</v>
      </c>
      <c r="K150">
        <v>0</v>
      </c>
    </row>
    <row r="151" spans="1:11">
      <c r="A151" t="str">
        <f t="shared" si="6"/>
        <v/>
      </c>
      <c r="B151">
        <f t="shared" si="7"/>
        <v>2012</v>
      </c>
      <c r="C151" s="30">
        <v>41061</v>
      </c>
      <c r="D151" s="2">
        <v>2.862460263377109</v>
      </c>
      <c r="E151" s="2">
        <v>7.7083074007299857</v>
      </c>
      <c r="F151" s="2">
        <v>1.5704584040747038</v>
      </c>
      <c r="G151" s="2">
        <v>7.7616957058581404</v>
      </c>
      <c r="H151">
        <v>0</v>
      </c>
      <c r="I151">
        <v>454.48219999999998</v>
      </c>
      <c r="J151">
        <f t="shared" si="8"/>
        <v>2.0215000000000032</v>
      </c>
      <c r="K151">
        <v>0</v>
      </c>
    </row>
    <row r="152" spans="1:11">
      <c r="A152" t="str">
        <f t="shared" si="6"/>
        <v/>
      </c>
      <c r="B152">
        <f t="shared" si="7"/>
        <v>2012</v>
      </c>
      <c r="C152" s="30">
        <v>41091</v>
      </c>
      <c r="D152" s="2">
        <v>2.6902392756147586</v>
      </c>
      <c r="E152" s="2">
        <v>7.0942873056133227</v>
      </c>
      <c r="F152" s="2">
        <v>1.6372204376022825</v>
      </c>
      <c r="G152" s="2">
        <v>8.6212241242723753</v>
      </c>
      <c r="H152">
        <v>0</v>
      </c>
      <c r="I152">
        <v>456.71474999999998</v>
      </c>
      <c r="J152">
        <f t="shared" si="8"/>
        <v>2.2325500000000034</v>
      </c>
      <c r="K152">
        <v>0</v>
      </c>
    </row>
    <row r="153" spans="1:11">
      <c r="A153" t="str">
        <f t="shared" si="6"/>
        <v/>
      </c>
      <c r="B153" t="str">
        <f t="shared" si="7"/>
        <v/>
      </c>
      <c r="C153" s="30">
        <v>41122</v>
      </c>
      <c r="D153" s="2">
        <v>2.9776300957771173</v>
      </c>
      <c r="E153" s="2">
        <v>7.848952234021711</v>
      </c>
      <c r="F153" s="2">
        <v>1.6696563051096236</v>
      </c>
      <c r="G153" s="2">
        <v>7.3835076755875528</v>
      </c>
      <c r="H153">
        <v>0</v>
      </c>
      <c r="I153">
        <v>459.36815999999999</v>
      </c>
      <c r="J153">
        <f t="shared" si="8"/>
        <v>2.653410000000008</v>
      </c>
      <c r="K153">
        <v>0</v>
      </c>
    </row>
    <row r="154" spans="1:11">
      <c r="A154" t="str">
        <f t="shared" si="6"/>
        <v/>
      </c>
      <c r="B154" t="str">
        <f t="shared" si="7"/>
        <v/>
      </c>
      <c r="C154" s="30">
        <v>41153</v>
      </c>
      <c r="D154" s="2">
        <v>2.8910774973077036</v>
      </c>
      <c r="E154" s="2">
        <v>6.6894373149062103</v>
      </c>
      <c r="F154" s="2">
        <v>1.6366191649161976</v>
      </c>
      <c r="G154" s="2">
        <v>5.1307035817485414</v>
      </c>
      <c r="H154">
        <v>0</v>
      </c>
      <c r="I154">
        <v>462.08262999999999</v>
      </c>
      <c r="J154">
        <f t="shared" si="8"/>
        <v>2.7144700000000057</v>
      </c>
      <c r="K154">
        <v>0</v>
      </c>
    </row>
    <row r="155" spans="1:11">
      <c r="A155" t="str">
        <f t="shared" si="6"/>
        <v/>
      </c>
      <c r="B155" t="str">
        <f t="shared" si="7"/>
        <v/>
      </c>
      <c r="C155" s="30">
        <v>41183</v>
      </c>
      <c r="D155" s="2">
        <v>3.30189634703284</v>
      </c>
      <c r="E155" s="2">
        <v>8.4952176318257919</v>
      </c>
      <c r="F155" s="2">
        <v>1.5955400318353519</v>
      </c>
      <c r="G155" s="2">
        <v>5.9441729700783208</v>
      </c>
      <c r="H155">
        <v>0</v>
      </c>
      <c r="I155">
        <v>464.80748999999997</v>
      </c>
      <c r="J155">
        <f t="shared" si="8"/>
        <v>2.7248599999999783</v>
      </c>
      <c r="K155">
        <v>0</v>
      </c>
    </row>
    <row r="156" spans="1:11">
      <c r="A156" t="str">
        <f t="shared" si="6"/>
        <v/>
      </c>
      <c r="B156" t="str">
        <f t="shared" si="7"/>
        <v/>
      </c>
      <c r="C156" s="30">
        <v>41214</v>
      </c>
      <c r="D156" s="2">
        <v>3.4917628775981591</v>
      </c>
      <c r="E156" s="2">
        <v>9.7579291456842512</v>
      </c>
      <c r="F156" s="2">
        <v>1.605112244821072</v>
      </c>
      <c r="G156" s="2">
        <v>6.0551498782968283</v>
      </c>
      <c r="H156">
        <v>0</v>
      </c>
      <c r="I156">
        <v>467.24847999999997</v>
      </c>
      <c r="J156">
        <f t="shared" si="8"/>
        <v>2.4409899999999993</v>
      </c>
      <c r="K156">
        <v>0</v>
      </c>
    </row>
    <row r="157" spans="1:11">
      <c r="A157" t="str">
        <f t="shared" si="6"/>
        <v/>
      </c>
      <c r="B157" t="str">
        <f t="shared" si="7"/>
        <v/>
      </c>
      <c r="C157" s="30">
        <v>41244</v>
      </c>
      <c r="D157" s="2">
        <v>3.4704909645862481</v>
      </c>
      <c r="E157" s="2">
        <v>8.5192971322042066</v>
      </c>
      <c r="F157" s="2">
        <v>1.6342869181803055</v>
      </c>
      <c r="G157" s="2">
        <v>5.2476785301212914</v>
      </c>
      <c r="H157">
        <v>0</v>
      </c>
      <c r="I157">
        <v>469.25085999999999</v>
      </c>
      <c r="J157">
        <f t="shared" si="8"/>
        <v>2.0023800000000165</v>
      </c>
      <c r="K157">
        <v>0</v>
      </c>
    </row>
    <row r="158" spans="1:11">
      <c r="A158" t="str">
        <f t="shared" si="6"/>
        <v/>
      </c>
      <c r="B158" t="str">
        <f t="shared" si="7"/>
        <v/>
      </c>
      <c r="C158" s="30">
        <v>41275</v>
      </c>
      <c r="D158" s="2">
        <v>3.0286366562596534</v>
      </c>
      <c r="E158" s="2">
        <v>4.8869489170855651</v>
      </c>
      <c r="F158" s="2">
        <v>1.5160271083659138</v>
      </c>
      <c r="G158" s="2">
        <v>4.5769582842944967</v>
      </c>
      <c r="H158">
        <v>0</v>
      </c>
      <c r="I158">
        <v>470.68723</v>
      </c>
      <c r="J158">
        <f t="shared" si="8"/>
        <v>1.4363700000000108</v>
      </c>
      <c r="K158">
        <v>0</v>
      </c>
    </row>
    <row r="159" spans="1:11">
      <c r="A159" t="str">
        <f t="shared" si="6"/>
        <v/>
      </c>
      <c r="B159" t="str">
        <f t="shared" si="7"/>
        <v/>
      </c>
      <c r="C159" s="30">
        <v>41306</v>
      </c>
      <c r="D159" s="2">
        <v>3.3057087796887208</v>
      </c>
      <c r="E159" s="2">
        <v>6.2685959773181699</v>
      </c>
      <c r="F159" s="2">
        <v>1.5181132555927457</v>
      </c>
      <c r="G159" s="2">
        <v>3.7416824713105479</v>
      </c>
      <c r="H159">
        <v>0</v>
      </c>
      <c r="I159">
        <v>472.67065000000002</v>
      </c>
      <c r="J159">
        <f t="shared" si="8"/>
        <v>1.9834200000000237</v>
      </c>
      <c r="K159">
        <v>0</v>
      </c>
    </row>
    <row r="160" spans="1:11">
      <c r="A160" t="str">
        <f t="shared" si="6"/>
        <v/>
      </c>
      <c r="B160" t="str">
        <f t="shared" si="7"/>
        <v/>
      </c>
      <c r="C160" s="30">
        <v>41334</v>
      </c>
      <c r="D160" s="2">
        <v>3.2016185753109827</v>
      </c>
      <c r="E160" s="2">
        <v>5.7249717780404552</v>
      </c>
      <c r="F160" s="2">
        <v>1.4542599723354144</v>
      </c>
      <c r="G160" s="2">
        <v>4.4990499500821235</v>
      </c>
      <c r="H160">
        <v>0</v>
      </c>
      <c r="I160">
        <v>474.77159</v>
      </c>
      <c r="J160">
        <f t="shared" si="8"/>
        <v>2.10093999999998</v>
      </c>
      <c r="K160">
        <v>0</v>
      </c>
    </row>
    <row r="161" spans="1:11">
      <c r="A161" t="str">
        <f t="shared" si="6"/>
        <v/>
      </c>
      <c r="B161" t="str">
        <f t="shared" si="7"/>
        <v/>
      </c>
      <c r="C161" s="30">
        <v>41365</v>
      </c>
      <c r="D161" s="2">
        <v>3.1076431000342186</v>
      </c>
      <c r="E161" s="2">
        <v>3.3836574934638985</v>
      </c>
      <c r="F161" s="2">
        <v>1.5303225035119716</v>
      </c>
      <c r="G161" s="2">
        <v>4.8056832427914697</v>
      </c>
      <c r="H161">
        <v>0</v>
      </c>
      <c r="I161">
        <v>477.12473</v>
      </c>
      <c r="J161">
        <f t="shared" si="8"/>
        <v>2.3531399999999962</v>
      </c>
      <c r="K161">
        <v>0</v>
      </c>
    </row>
    <row r="162" spans="1:11">
      <c r="A162" t="str">
        <f t="shared" si="6"/>
        <v/>
      </c>
      <c r="B162" t="str">
        <f t="shared" si="7"/>
        <v/>
      </c>
      <c r="C162" s="30">
        <v>41395</v>
      </c>
      <c r="D162" s="2">
        <v>2.9869110479574523</v>
      </c>
      <c r="E162" s="2">
        <v>3.1265542089380371</v>
      </c>
      <c r="F162" s="2">
        <v>1.6089894351737799</v>
      </c>
      <c r="G162" s="2">
        <v>4.6911048449115533</v>
      </c>
      <c r="H162">
        <v>0</v>
      </c>
      <c r="I162">
        <v>479.27848</v>
      </c>
      <c r="J162">
        <f t="shared" si="8"/>
        <v>2.1537500000000023</v>
      </c>
      <c r="K162">
        <v>0</v>
      </c>
    </row>
    <row r="163" spans="1:11">
      <c r="A163" t="str">
        <f t="shared" si="6"/>
        <v/>
      </c>
      <c r="B163">
        <f t="shared" si="7"/>
        <v>2013</v>
      </c>
      <c r="C163" s="30">
        <v>41426</v>
      </c>
      <c r="D163" s="2">
        <v>2.9306324399545725</v>
      </c>
      <c r="E163" s="2">
        <v>3.4946316731285343</v>
      </c>
      <c r="F163" s="2">
        <v>1.6872127037191875</v>
      </c>
      <c r="G163" s="2">
        <v>4.2776663802158055</v>
      </c>
      <c r="H163">
        <v>0</v>
      </c>
      <c r="I163">
        <v>481.51573000000002</v>
      </c>
      <c r="J163">
        <f t="shared" si="8"/>
        <v>2.2372500000000173</v>
      </c>
      <c r="K163">
        <v>0</v>
      </c>
    </row>
    <row r="164" spans="1:11">
      <c r="A164" t="str">
        <f t="shared" si="6"/>
        <v/>
      </c>
      <c r="B164">
        <f t="shared" si="7"/>
        <v>2013</v>
      </c>
      <c r="C164" s="30">
        <v>41456</v>
      </c>
      <c r="D164" s="2">
        <v>3.0932382094574828</v>
      </c>
      <c r="E164" s="2">
        <v>4.1377323475710215</v>
      </c>
      <c r="F164" s="2">
        <v>1.668244467138269</v>
      </c>
      <c r="G164" s="2">
        <v>4.0683663115170132</v>
      </c>
      <c r="H164">
        <v>0</v>
      </c>
      <c r="I164">
        <v>483.47606999999999</v>
      </c>
      <c r="J164">
        <f t="shared" si="8"/>
        <v>1.9603399999999738</v>
      </c>
      <c r="K164">
        <v>0</v>
      </c>
    </row>
    <row r="165" spans="1:11">
      <c r="A165" t="str">
        <f t="shared" si="6"/>
        <v/>
      </c>
      <c r="B165" t="str">
        <f t="shared" si="7"/>
        <v/>
      </c>
      <c r="C165" s="30">
        <v>41487</v>
      </c>
      <c r="D165" s="2">
        <v>2.9315258737936389</v>
      </c>
      <c r="E165" s="2">
        <v>3.7026056471128888</v>
      </c>
      <c r="F165" s="2">
        <v>1.7159362460823724</v>
      </c>
      <c r="G165" s="2">
        <v>3.8174457587450084</v>
      </c>
      <c r="H165">
        <v>0</v>
      </c>
      <c r="I165">
        <v>485.44713000000002</v>
      </c>
      <c r="J165">
        <f t="shared" si="8"/>
        <v>1.9710600000000227</v>
      </c>
      <c r="K165">
        <v>0</v>
      </c>
    </row>
    <row r="166" spans="1:11">
      <c r="A166" t="str">
        <f t="shared" si="6"/>
        <v/>
      </c>
      <c r="B166" t="str">
        <f t="shared" si="7"/>
        <v/>
      </c>
      <c r="C166" s="30">
        <v>41518</v>
      </c>
      <c r="D166" s="2">
        <v>2.9591710474360378</v>
      </c>
      <c r="E166" s="2">
        <v>4.8758100750950328</v>
      </c>
      <c r="F166" s="2">
        <v>1.7150886166289903</v>
      </c>
      <c r="G166" s="2">
        <v>5.040109942791382</v>
      </c>
      <c r="H166">
        <v>0</v>
      </c>
      <c r="I166">
        <v>487.38556999999997</v>
      </c>
      <c r="J166">
        <f t="shared" si="8"/>
        <v>1.9384399999999573</v>
      </c>
      <c r="K166">
        <v>0</v>
      </c>
    </row>
    <row r="167" spans="1:11">
      <c r="A167" t="str">
        <f t="shared" si="6"/>
        <v/>
      </c>
      <c r="B167" t="str">
        <f t="shared" si="7"/>
        <v/>
      </c>
      <c r="C167" s="30">
        <v>41548</v>
      </c>
      <c r="D167" s="2">
        <v>2.8467115714090774</v>
      </c>
      <c r="E167" s="2">
        <v>4.2231664511361622</v>
      </c>
      <c r="F167" s="2">
        <v>1.7576036592610089</v>
      </c>
      <c r="G167" s="2">
        <v>4.0753143362608268</v>
      </c>
      <c r="H167">
        <v>0</v>
      </c>
      <c r="I167">
        <v>489.28352999999998</v>
      </c>
      <c r="J167">
        <f t="shared" si="8"/>
        <v>1.8979600000000119</v>
      </c>
      <c r="K167">
        <v>0</v>
      </c>
    </row>
    <row r="168" spans="1:11">
      <c r="A168" t="str">
        <f t="shared" si="6"/>
        <v/>
      </c>
      <c r="B168" t="str">
        <f t="shared" si="7"/>
        <v/>
      </c>
      <c r="C168" s="30">
        <v>41579</v>
      </c>
      <c r="D168" s="2">
        <v>2.8544138573538547</v>
      </c>
      <c r="E168" s="2">
        <v>3.2844645594675592</v>
      </c>
      <c r="F168" s="2">
        <v>1.840081286944395</v>
      </c>
      <c r="G168" s="2">
        <v>4.121734209450767</v>
      </c>
      <c r="H168">
        <v>0</v>
      </c>
      <c r="I168">
        <v>491.57771000000002</v>
      </c>
      <c r="J168">
        <f t="shared" si="8"/>
        <v>2.2941800000000399</v>
      </c>
      <c r="K168">
        <v>0</v>
      </c>
    </row>
    <row r="169" spans="1:11">
      <c r="A169" t="str">
        <f t="shared" si="6"/>
        <v/>
      </c>
      <c r="B169" t="str">
        <f t="shared" si="7"/>
        <v/>
      </c>
      <c r="C169" s="30">
        <v>41609</v>
      </c>
      <c r="D169" s="2">
        <v>2.6957151359609188</v>
      </c>
      <c r="E169" s="2">
        <v>2.9851455473193234</v>
      </c>
      <c r="F169" s="2">
        <v>1.6975879888061263</v>
      </c>
      <c r="G169" s="2">
        <v>4.5872711859084925</v>
      </c>
      <c r="H169">
        <v>0</v>
      </c>
      <c r="I169">
        <v>493.83857</v>
      </c>
      <c r="J169">
        <f t="shared" si="8"/>
        <v>2.2608599999999797</v>
      </c>
      <c r="K169">
        <v>0</v>
      </c>
    </row>
    <row r="170" spans="1:11">
      <c r="A170" t="str">
        <f t="shared" si="6"/>
        <v/>
      </c>
      <c r="B170" t="str">
        <f t="shared" si="7"/>
        <v/>
      </c>
      <c r="C170" s="30">
        <v>41640</v>
      </c>
      <c r="D170" s="2">
        <v>2.9953913929868792</v>
      </c>
      <c r="E170" s="2">
        <v>3.5192509186429133</v>
      </c>
      <c r="F170" s="2">
        <v>1.6915194842639814</v>
      </c>
      <c r="G170" s="2">
        <v>3.954607977991742</v>
      </c>
      <c r="H170">
        <v>0</v>
      </c>
      <c r="I170">
        <v>496.18412999999998</v>
      </c>
      <c r="J170">
        <f t="shared" si="8"/>
        <v>2.3455599999999777</v>
      </c>
      <c r="K170">
        <v>0</v>
      </c>
    </row>
    <row r="171" spans="1:11">
      <c r="A171" t="str">
        <f t="shared" si="6"/>
        <v/>
      </c>
      <c r="B171" t="str">
        <f t="shared" si="7"/>
        <v/>
      </c>
      <c r="C171" s="30">
        <v>41671</v>
      </c>
      <c r="D171" s="2">
        <v>2.6264874926986703</v>
      </c>
      <c r="E171" s="2">
        <v>2.0942843414583079</v>
      </c>
      <c r="F171" s="2">
        <v>1.5950069348127593</v>
      </c>
      <c r="G171" s="2">
        <v>3.5571530381433236</v>
      </c>
      <c r="H171">
        <v>0</v>
      </c>
      <c r="I171">
        <v>498.68180000000001</v>
      </c>
      <c r="J171">
        <f t="shared" si="8"/>
        <v>2.4976700000000278</v>
      </c>
      <c r="K171">
        <v>0</v>
      </c>
    </row>
    <row r="172" spans="1:11">
      <c r="A172" t="str">
        <f t="shared" si="6"/>
        <v/>
      </c>
      <c r="B172" t="str">
        <f t="shared" si="7"/>
        <v/>
      </c>
      <c r="C172" s="30">
        <v>41699</v>
      </c>
      <c r="D172" s="2">
        <v>2.7179967123362347</v>
      </c>
      <c r="E172" s="2">
        <v>3.201452427603324</v>
      </c>
      <c r="F172" s="2">
        <v>1.6928292431277248</v>
      </c>
      <c r="G172" s="2">
        <v>3.3962031558185446</v>
      </c>
      <c r="H172">
        <v>0</v>
      </c>
      <c r="I172">
        <v>501.40827999999999</v>
      </c>
      <c r="J172">
        <f t="shared" si="8"/>
        <v>2.7264799999999809</v>
      </c>
      <c r="K172">
        <v>0</v>
      </c>
    </row>
    <row r="173" spans="1:11">
      <c r="A173" t="str">
        <f t="shared" si="6"/>
        <v/>
      </c>
      <c r="B173" t="str">
        <f t="shared" si="7"/>
        <v/>
      </c>
      <c r="C173" s="30">
        <v>41730</v>
      </c>
      <c r="D173" s="2">
        <v>3.0146860259622432</v>
      </c>
      <c r="E173" s="2">
        <v>6.1109486917117595</v>
      </c>
      <c r="F173" s="2">
        <v>1.782507580440984</v>
      </c>
      <c r="G173" s="2">
        <v>3.2726045883940458</v>
      </c>
      <c r="H173">
        <v>0</v>
      </c>
      <c r="I173">
        <v>504.29991000000001</v>
      </c>
      <c r="J173">
        <f t="shared" si="8"/>
        <v>2.8916300000000206</v>
      </c>
      <c r="K173">
        <v>0</v>
      </c>
    </row>
    <row r="174" spans="1:11">
      <c r="A174" t="str">
        <f t="shared" si="6"/>
        <v/>
      </c>
      <c r="B174" t="str">
        <f t="shared" si="7"/>
        <v/>
      </c>
      <c r="C174" s="30">
        <v>41760</v>
      </c>
      <c r="D174" s="2">
        <v>3.180971948969824</v>
      </c>
      <c r="E174" s="2">
        <v>5.9554717528464751</v>
      </c>
      <c r="F174" s="2">
        <v>1.7708869130722338</v>
      </c>
      <c r="G174" s="2">
        <v>3.5320763956905088</v>
      </c>
      <c r="H174">
        <v>0</v>
      </c>
      <c r="I174">
        <v>507.16773999999998</v>
      </c>
      <c r="J174">
        <f t="shared" si="8"/>
        <v>2.8678299999999695</v>
      </c>
      <c r="K174">
        <v>0</v>
      </c>
    </row>
    <row r="175" spans="1:11">
      <c r="A175" t="str">
        <f t="shared" si="6"/>
        <v/>
      </c>
      <c r="B175">
        <f t="shared" si="7"/>
        <v>2014</v>
      </c>
      <c r="C175" s="30">
        <v>41791</v>
      </c>
      <c r="D175" s="2">
        <v>3.1400583382761749</v>
      </c>
      <c r="E175" s="2">
        <v>5.5995014660644049</v>
      </c>
      <c r="F175" s="2">
        <v>1.8815724779663645</v>
      </c>
      <c r="G175" s="2">
        <v>3.7053993834508248</v>
      </c>
      <c r="H175">
        <v>0</v>
      </c>
      <c r="I175">
        <v>509.60003999999998</v>
      </c>
      <c r="J175">
        <f t="shared" si="8"/>
        <v>2.4322999999999979</v>
      </c>
      <c r="K175">
        <v>0</v>
      </c>
    </row>
    <row r="176" spans="1:11">
      <c r="A176" t="str">
        <f t="shared" si="6"/>
        <v/>
      </c>
      <c r="B176">
        <f t="shared" si="7"/>
        <v>2014</v>
      </c>
      <c r="C176" s="30">
        <v>41821</v>
      </c>
      <c r="D176" s="2">
        <v>3.1320273331201021</v>
      </c>
      <c r="E176" s="2">
        <v>5.720526998429909</v>
      </c>
      <c r="F176" s="2">
        <v>1.96860496660336</v>
      </c>
      <c r="G176" s="2">
        <v>3.9976842682592384</v>
      </c>
      <c r="H176">
        <v>0</v>
      </c>
      <c r="I176">
        <v>512.07150000000001</v>
      </c>
      <c r="J176">
        <f t="shared" si="8"/>
        <v>2.471460000000036</v>
      </c>
      <c r="K176">
        <v>0</v>
      </c>
    </row>
    <row r="177" spans="1:11">
      <c r="A177" t="str">
        <f t="shared" si="6"/>
        <v/>
      </c>
      <c r="B177" t="str">
        <f t="shared" si="7"/>
        <v/>
      </c>
      <c r="C177" s="30">
        <v>41852</v>
      </c>
      <c r="D177" s="2">
        <v>3.1412785102049146</v>
      </c>
      <c r="E177" s="2">
        <v>5.3003988164158189</v>
      </c>
      <c r="F177" s="2">
        <v>1.9197271542954253</v>
      </c>
      <c r="G177" s="2">
        <v>4.6123381568926147</v>
      </c>
      <c r="H177">
        <v>0</v>
      </c>
      <c r="I177">
        <v>514.71776999999997</v>
      </c>
      <c r="J177">
        <f t="shared" si="8"/>
        <v>2.6462699999999586</v>
      </c>
      <c r="K177">
        <v>0</v>
      </c>
    </row>
    <row r="178" spans="1:11">
      <c r="A178" t="str">
        <f t="shared" si="6"/>
        <v/>
      </c>
      <c r="B178" t="str">
        <f t="shared" si="7"/>
        <v/>
      </c>
      <c r="C178" s="30">
        <v>41883</v>
      </c>
      <c r="D178" s="2">
        <v>3.1466263902636182</v>
      </c>
      <c r="E178" s="2">
        <v>3.7704021315264624</v>
      </c>
      <c r="F178" s="2">
        <v>2.0063002945497344</v>
      </c>
      <c r="G178" s="2">
        <v>5.1816466865453714</v>
      </c>
      <c r="H178">
        <v>0</v>
      </c>
      <c r="I178">
        <v>517.51576</v>
      </c>
      <c r="J178">
        <f t="shared" si="8"/>
        <v>2.7979900000000271</v>
      </c>
      <c r="K178">
        <v>0</v>
      </c>
    </row>
    <row r="179" spans="1:11">
      <c r="A179" t="str">
        <f t="shared" si="6"/>
        <v/>
      </c>
      <c r="B179" t="str">
        <f t="shared" si="7"/>
        <v/>
      </c>
      <c r="C179" s="30">
        <v>41913</v>
      </c>
      <c r="D179" s="2">
        <v>3.4911799882605843</v>
      </c>
      <c r="E179" s="2">
        <v>4.7926120249574655</v>
      </c>
      <c r="F179" s="2">
        <v>2.0176738008887973</v>
      </c>
      <c r="G179" s="2">
        <v>5.0934919864011663</v>
      </c>
      <c r="H179">
        <v>0</v>
      </c>
      <c r="I179">
        <v>520.51439000000005</v>
      </c>
      <c r="J179">
        <f t="shared" si="8"/>
        <v>2.9986300000000483</v>
      </c>
      <c r="K179">
        <v>0</v>
      </c>
    </row>
    <row r="180" spans="1:11">
      <c r="A180" t="str">
        <f t="shared" si="6"/>
        <v/>
      </c>
      <c r="B180" t="str">
        <f t="shared" si="7"/>
        <v/>
      </c>
      <c r="C180" s="30">
        <v>41944</v>
      </c>
      <c r="D180" s="2">
        <v>3.3449867326088789</v>
      </c>
      <c r="E180" s="2">
        <v>4.3560968352143625</v>
      </c>
      <c r="F180" s="2">
        <v>2.0216732696341166</v>
      </c>
      <c r="G180" s="2">
        <v>4.8523461561688519</v>
      </c>
      <c r="H180">
        <v>0</v>
      </c>
      <c r="I180">
        <v>523.79825000000005</v>
      </c>
      <c r="J180">
        <f t="shared" si="8"/>
        <v>3.2838600000000042</v>
      </c>
      <c r="K180">
        <v>0</v>
      </c>
    </row>
    <row r="181" spans="1:11">
      <c r="A181" t="str">
        <f t="shared" si="6"/>
        <v/>
      </c>
      <c r="B181" t="str">
        <f t="shared" si="7"/>
        <v/>
      </c>
      <c r="C181" s="30">
        <v>41974</v>
      </c>
      <c r="D181" s="2">
        <v>3.6642496791998491</v>
      </c>
      <c r="E181" s="2">
        <v>5.0302567833756306</v>
      </c>
      <c r="F181" s="2">
        <v>2.1832026614834632</v>
      </c>
      <c r="G181" s="2">
        <v>4.9444611227859481</v>
      </c>
      <c r="H181">
        <v>0</v>
      </c>
      <c r="I181">
        <v>526.50095999999996</v>
      </c>
      <c r="J181">
        <f t="shared" si="8"/>
        <v>2.7027099999999109</v>
      </c>
      <c r="K181">
        <v>0</v>
      </c>
    </row>
    <row r="182" spans="1:11">
      <c r="A182" t="str">
        <f t="shared" si="6"/>
        <v/>
      </c>
      <c r="B182" t="str">
        <f t="shared" si="7"/>
        <v/>
      </c>
      <c r="C182" s="30">
        <v>42005</v>
      </c>
      <c r="D182" s="2">
        <v>3.5025376883452974</v>
      </c>
      <c r="E182" s="2">
        <v>5.4167810086567236</v>
      </c>
      <c r="F182" s="2">
        <v>2.1890062594964732</v>
      </c>
      <c r="G182" s="2">
        <v>4.9018133702222411</v>
      </c>
      <c r="H182">
        <v>0</v>
      </c>
      <c r="I182">
        <v>528.78233</v>
      </c>
      <c r="J182">
        <f t="shared" si="8"/>
        <v>2.2813700000000381</v>
      </c>
      <c r="K182">
        <v>0</v>
      </c>
    </row>
    <row r="183" spans="1:11">
      <c r="A183" t="str">
        <f t="shared" si="6"/>
        <v/>
      </c>
      <c r="B183" t="str">
        <f t="shared" si="7"/>
        <v/>
      </c>
      <c r="C183" s="30">
        <v>42036</v>
      </c>
      <c r="D183" s="2">
        <v>3.3127861427100891</v>
      </c>
      <c r="E183" s="2">
        <v>3.5017940678985671</v>
      </c>
      <c r="F183" s="2">
        <v>2.2663568368310294</v>
      </c>
      <c r="G183" s="2">
        <v>4.4074085156039722</v>
      </c>
      <c r="H183">
        <v>0</v>
      </c>
      <c r="I183">
        <v>530.34271000000001</v>
      </c>
      <c r="J183">
        <f t="shared" si="8"/>
        <v>1.5603800000000092</v>
      </c>
      <c r="K183">
        <v>0</v>
      </c>
    </row>
    <row r="184" spans="1:11">
      <c r="A184" t="str">
        <f t="shared" si="6"/>
        <v/>
      </c>
      <c r="B184" t="str">
        <f t="shared" si="7"/>
        <v/>
      </c>
      <c r="C184" s="30">
        <v>42064</v>
      </c>
      <c r="D184" s="2">
        <v>2.9066311482378371</v>
      </c>
      <c r="E184" s="2">
        <v>1.0757332961750299</v>
      </c>
      <c r="F184" s="2">
        <v>2.1291860827469256</v>
      </c>
      <c r="G184" s="2">
        <v>4.1073025335320423</v>
      </c>
      <c r="H184">
        <v>0</v>
      </c>
      <c r="I184">
        <v>531.48380999999995</v>
      </c>
      <c r="J184">
        <f t="shared" si="8"/>
        <v>1.1410999999999376</v>
      </c>
      <c r="K184">
        <v>0</v>
      </c>
    </row>
    <row r="185" spans="1:11">
      <c r="A185" t="str">
        <f t="shared" si="6"/>
        <v/>
      </c>
      <c r="B185" t="str">
        <f t="shared" si="7"/>
        <v/>
      </c>
      <c r="C185" s="30">
        <v>42095</v>
      </c>
      <c r="D185" s="2">
        <v>2.6332499954196509</v>
      </c>
      <c r="E185" s="2">
        <v>-0.48973350507298674</v>
      </c>
      <c r="F185" s="2">
        <v>2.0998134463260598</v>
      </c>
      <c r="G185" s="2">
        <v>3.6708146476196024</v>
      </c>
      <c r="H185">
        <v>0</v>
      </c>
      <c r="I185">
        <v>532.98239000000001</v>
      </c>
      <c r="J185">
        <f t="shared" si="8"/>
        <v>1.4985800000000609</v>
      </c>
      <c r="K185">
        <f>K184</f>
        <v>0</v>
      </c>
    </row>
    <row r="186" spans="1:11">
      <c r="A186" t="str">
        <f t="shared" si="6"/>
        <v/>
      </c>
      <c r="B186" t="str">
        <f t="shared" si="7"/>
        <v/>
      </c>
      <c r="C186" s="30">
        <v>42125</v>
      </c>
      <c r="D186" s="2">
        <v>2.4306067197997105</v>
      </c>
      <c r="E186" s="2">
        <v>-1.5222241995318408</v>
      </c>
      <c r="F186" s="2">
        <v>2.1942238267147918</v>
      </c>
      <c r="G186" s="2">
        <v>4.1536096493821395</v>
      </c>
      <c r="H186">
        <v>0</v>
      </c>
      <c r="I186">
        <v>534.65602000000001</v>
      </c>
      <c r="J186">
        <f t="shared" si="8"/>
        <v>1.6736300000000028</v>
      </c>
      <c r="K186">
        <f t="shared" ref="K186:K205" si="9">K185</f>
        <v>0</v>
      </c>
    </row>
    <row r="187" spans="1:11">
      <c r="A187" t="str">
        <f t="shared" si="6"/>
        <v>'15</v>
      </c>
      <c r="B187">
        <f t="shared" si="7"/>
        <v>2015</v>
      </c>
      <c r="C187" s="30">
        <v>42156</v>
      </c>
      <c r="D187" s="2">
        <v>2.3843495965312655</v>
      </c>
      <c r="E187" s="2">
        <v>-2.4389495120395344</v>
      </c>
      <c r="F187" s="2">
        <v>2.0614695353410317</v>
      </c>
      <c r="G187" s="2">
        <v>4.1174912440768763</v>
      </c>
      <c r="H187">
        <v>0</v>
      </c>
      <c r="I187">
        <v>536.40949000000001</v>
      </c>
      <c r="J187">
        <f t="shared" si="8"/>
        <v>1.753469999999993</v>
      </c>
      <c r="K187">
        <f t="shared" si="9"/>
        <v>0</v>
      </c>
    </row>
    <row r="188" spans="1:11">
      <c r="A188" t="str">
        <f t="shared" si="6"/>
        <v>'15</v>
      </c>
      <c r="B188">
        <f t="shared" si="7"/>
        <v>2015</v>
      </c>
      <c r="C188" s="30">
        <v>42186</v>
      </c>
      <c r="D188" s="2">
        <v>2.4402243889642961</v>
      </c>
      <c r="E188" s="2">
        <v>-2.1240225248340683</v>
      </c>
      <c r="F188" s="2">
        <v>2.0945382380856525</v>
      </c>
      <c r="G188" s="2">
        <v>3.5949723125604294</v>
      </c>
      <c r="H188">
        <v>0</v>
      </c>
      <c r="I188">
        <v>537.81065000000001</v>
      </c>
      <c r="J188">
        <f t="shared" si="8"/>
        <v>1.4011600000000044</v>
      </c>
      <c r="K188">
        <f t="shared" si="9"/>
        <v>0</v>
      </c>
    </row>
    <row r="189" spans="1:11">
      <c r="A189" t="str">
        <f t="shared" si="6"/>
        <v/>
      </c>
      <c r="B189" t="str">
        <f t="shared" si="7"/>
        <v/>
      </c>
      <c r="C189" s="30">
        <v>42217</v>
      </c>
      <c r="D189" s="2">
        <v>2.1972910907580356</v>
      </c>
      <c r="E189" s="2">
        <v>-2.4343310934636486</v>
      </c>
      <c r="F189" s="2">
        <v>2.0630919810135318</v>
      </c>
      <c r="G189" s="2">
        <v>3.0519234689420083</v>
      </c>
      <c r="H189">
        <v>0</v>
      </c>
      <c r="I189">
        <v>539.11229000000003</v>
      </c>
      <c r="J189">
        <f t="shared" si="8"/>
        <v>1.3016400000000203</v>
      </c>
      <c r="K189">
        <f t="shared" si="9"/>
        <v>0</v>
      </c>
    </row>
    <row r="190" spans="1:11">
      <c r="A190" t="str">
        <f t="shared" si="6"/>
        <v/>
      </c>
      <c r="B190" t="str">
        <f t="shared" si="7"/>
        <v/>
      </c>
      <c r="C190" s="30">
        <v>42248</v>
      </c>
      <c r="D190" s="2">
        <v>2.042868759850025</v>
      </c>
      <c r="E190" s="2">
        <v>-2.8508853966515701</v>
      </c>
      <c r="F190" s="2">
        <v>1.935312831389191</v>
      </c>
      <c r="G190" s="2">
        <v>2.1059330614134009</v>
      </c>
      <c r="H190">
        <v>0</v>
      </c>
      <c r="I190">
        <v>540.33996000000002</v>
      </c>
      <c r="J190">
        <f t="shared" si="8"/>
        <v>1.2276699999999892</v>
      </c>
      <c r="K190">
        <f t="shared" si="9"/>
        <v>0</v>
      </c>
    </row>
    <row r="191" spans="1:11">
      <c r="A191" t="str">
        <f t="shared" si="6"/>
        <v/>
      </c>
      <c r="B191" t="str">
        <f t="shared" si="7"/>
        <v/>
      </c>
      <c r="C191" s="30">
        <v>42278</v>
      </c>
      <c r="D191" s="2">
        <v>1.7469520791602244</v>
      </c>
      <c r="E191" s="2">
        <v>-1.921183765844936</v>
      </c>
      <c r="F191" s="2">
        <v>1.9884981831707282</v>
      </c>
      <c r="G191" s="2">
        <v>2.3626595806134798</v>
      </c>
      <c r="H191">
        <v>0</v>
      </c>
      <c r="I191">
        <v>541.46433000000002</v>
      </c>
      <c r="J191">
        <f t="shared" si="8"/>
        <v>1.124369999999999</v>
      </c>
      <c r="K191">
        <f t="shared" si="9"/>
        <v>0</v>
      </c>
    </row>
    <row r="192" spans="1:11">
      <c r="A192" t="str">
        <f t="shared" si="6"/>
        <v/>
      </c>
      <c r="B192" t="str">
        <f t="shared" si="7"/>
        <v/>
      </c>
      <c r="C192" s="30">
        <v>42309</v>
      </c>
      <c r="D192" s="2">
        <v>1.4449527074821722</v>
      </c>
      <c r="E192" s="2">
        <v>-2.34596440488678</v>
      </c>
      <c r="F192" s="2">
        <v>1.9430643595454322</v>
      </c>
      <c r="G192" s="2">
        <v>2.0878329733621248</v>
      </c>
      <c r="H192">
        <v>0</v>
      </c>
      <c r="I192">
        <v>542.47555</v>
      </c>
      <c r="J192">
        <f t="shared" si="8"/>
        <v>1.0112199999999802</v>
      </c>
      <c r="K192">
        <f t="shared" si="9"/>
        <v>0</v>
      </c>
    </row>
    <row r="193" spans="1:11">
      <c r="A193" t="str">
        <f t="shared" si="6"/>
        <v/>
      </c>
      <c r="B193" t="str">
        <f t="shared" si="7"/>
        <v/>
      </c>
      <c r="C193" s="30">
        <v>42339</v>
      </c>
      <c r="D193" s="2">
        <v>1.267568149825804</v>
      </c>
      <c r="E193" s="2">
        <v>-2.1275445378605595</v>
      </c>
      <c r="F193" s="2">
        <v>1.9356539332886946</v>
      </c>
      <c r="G193" s="2">
        <v>2.7462310839030835</v>
      </c>
      <c r="H193">
        <v>0</v>
      </c>
      <c r="I193">
        <v>543.56494999999995</v>
      </c>
      <c r="J193">
        <f t="shared" si="8"/>
        <v>1.0893999999999551</v>
      </c>
      <c r="K193">
        <f t="shared" si="9"/>
        <v>0</v>
      </c>
    </row>
    <row r="194" spans="1:11">
      <c r="A194" t="str">
        <f t="shared" ref="A194:A257" si="10">IF(AND(MOD(_xlfn.NUMBERVALUE(B194), 5)=0,ISNUMBER(B194)), _xlfn.CONCAT("'", RIGHT(B194,2)), "")</f>
        <v/>
      </c>
      <c r="B194" t="str">
        <f t="shared" ref="B194:B257" si="11">IF(OR(MONTH(C194)=6,MONTH(C194)=7), YEAR(C194), "")</f>
        <v/>
      </c>
      <c r="C194" s="30">
        <v>42370</v>
      </c>
      <c r="D194" s="2">
        <v>1.3358931705590438</v>
      </c>
      <c r="E194" s="2">
        <v>-3.4805098211569074</v>
      </c>
      <c r="F194" s="2">
        <v>1.8739061766337883</v>
      </c>
      <c r="G194" s="2">
        <v>1.5508987185735235</v>
      </c>
      <c r="H194">
        <v>0</v>
      </c>
      <c r="I194">
        <v>544.95932000000005</v>
      </c>
      <c r="J194">
        <f t="shared" si="8"/>
        <v>1.3943700000000945</v>
      </c>
      <c r="K194">
        <f t="shared" si="9"/>
        <v>0</v>
      </c>
    </row>
    <row r="195" spans="1:11">
      <c r="A195" t="str">
        <f t="shared" si="10"/>
        <v/>
      </c>
      <c r="B195" t="str">
        <f t="shared" si="11"/>
        <v/>
      </c>
      <c r="C195" s="30">
        <v>42401</v>
      </c>
      <c r="D195" s="2">
        <v>1.325201082102323</v>
      </c>
      <c r="E195" s="2">
        <v>-2.4260326707556401</v>
      </c>
      <c r="F195" s="2">
        <v>1.8319830151032113</v>
      </c>
      <c r="G195" s="2">
        <v>1.4902275462830294</v>
      </c>
      <c r="H195">
        <v>0</v>
      </c>
      <c r="I195">
        <v>545.91287</v>
      </c>
      <c r="J195">
        <f t="shared" ref="J195:J258" si="12">I195-I194</f>
        <v>0.95354999999995016</v>
      </c>
      <c r="K195">
        <f t="shared" si="9"/>
        <v>0</v>
      </c>
    </row>
    <row r="196" spans="1:11">
      <c r="A196" t="str">
        <f t="shared" si="10"/>
        <v/>
      </c>
      <c r="B196" t="str">
        <f t="shared" si="11"/>
        <v/>
      </c>
      <c r="C196" s="30">
        <v>42430</v>
      </c>
      <c r="D196" s="2">
        <v>1.3062505952600834</v>
      </c>
      <c r="E196" s="2">
        <v>-2.0765264623571533</v>
      </c>
      <c r="F196" s="2">
        <v>1.9450062089763964</v>
      </c>
      <c r="G196" s="2">
        <v>1.1795693999083756</v>
      </c>
      <c r="H196">
        <v>0</v>
      </c>
      <c r="I196">
        <v>546.88392999999996</v>
      </c>
      <c r="J196">
        <f t="shared" si="12"/>
        <v>0.97105999999996584</v>
      </c>
      <c r="K196">
        <f t="shared" si="9"/>
        <v>0</v>
      </c>
    </row>
    <row r="197" spans="1:11">
      <c r="A197" t="str">
        <f t="shared" si="10"/>
        <v/>
      </c>
      <c r="B197" t="str">
        <f t="shared" si="11"/>
        <v/>
      </c>
      <c r="C197" s="30">
        <v>42461</v>
      </c>
      <c r="D197" s="2">
        <v>1.4388620070327596</v>
      </c>
      <c r="E197" s="2">
        <v>-0.39177683948224962</v>
      </c>
      <c r="F197" s="2">
        <v>1.8795767765329208</v>
      </c>
      <c r="G197" s="2">
        <v>1.0427707909588468</v>
      </c>
      <c r="H197">
        <v>0</v>
      </c>
      <c r="I197">
        <v>547.69777999999997</v>
      </c>
      <c r="J197">
        <f t="shared" si="12"/>
        <v>0.81385000000000218</v>
      </c>
      <c r="K197">
        <f t="shared" si="9"/>
        <v>0</v>
      </c>
    </row>
    <row r="198" spans="1:11">
      <c r="A198" t="str">
        <f t="shared" si="10"/>
        <v/>
      </c>
      <c r="B198" t="str">
        <f t="shared" si="11"/>
        <v/>
      </c>
      <c r="C198" s="30">
        <v>42491</v>
      </c>
      <c r="D198" s="2">
        <v>1.2634362800870491</v>
      </c>
      <c r="E198" s="2">
        <v>-0.40867957575166924</v>
      </c>
      <c r="F198" s="2">
        <v>1.6687979991380386</v>
      </c>
      <c r="G198" s="2">
        <v>-0.36899321620164072</v>
      </c>
      <c r="H198">
        <v>0</v>
      </c>
      <c r="I198">
        <v>548.39152999999999</v>
      </c>
      <c r="J198">
        <f t="shared" si="12"/>
        <v>0.69375000000002274</v>
      </c>
      <c r="K198">
        <f t="shared" si="9"/>
        <v>0</v>
      </c>
    </row>
    <row r="199" spans="1:11">
      <c r="A199" t="str">
        <f t="shared" si="10"/>
        <v/>
      </c>
      <c r="B199">
        <f t="shared" si="11"/>
        <v>2016</v>
      </c>
      <c r="C199" s="30">
        <v>42522</v>
      </c>
      <c r="D199" s="2">
        <v>1.0108737900094811</v>
      </c>
      <c r="E199" s="2">
        <v>-0.53040288941955671</v>
      </c>
      <c r="F199" s="2">
        <v>1.7340061399484741</v>
      </c>
      <c r="G199" s="2">
        <v>-0.4070556309362261</v>
      </c>
      <c r="H199">
        <v>0</v>
      </c>
      <c r="I199">
        <v>549.55151000000001</v>
      </c>
      <c r="J199">
        <f t="shared" si="12"/>
        <v>1.1599800000000187</v>
      </c>
      <c r="K199">
        <f t="shared" si="9"/>
        <v>0</v>
      </c>
    </row>
    <row r="200" spans="1:11">
      <c r="A200" t="str">
        <f t="shared" si="10"/>
        <v/>
      </c>
      <c r="B200">
        <f t="shared" si="11"/>
        <v>2016</v>
      </c>
      <c r="C200" s="30">
        <v>42552</v>
      </c>
      <c r="D200" s="2">
        <v>1.121246423438782</v>
      </c>
      <c r="E200" s="2">
        <v>0.28159428894838356</v>
      </c>
      <c r="F200" s="2">
        <v>1.7790110501517686</v>
      </c>
      <c r="G200" s="2">
        <v>-0.18100571299282109</v>
      </c>
      <c r="H200">
        <v>0</v>
      </c>
      <c r="I200">
        <v>551.16922</v>
      </c>
      <c r="J200">
        <f t="shared" si="12"/>
        <v>1.6177099999999882</v>
      </c>
      <c r="K200">
        <f t="shared" si="9"/>
        <v>0</v>
      </c>
    </row>
    <row r="201" spans="1:11">
      <c r="A201" t="str">
        <f t="shared" si="10"/>
        <v/>
      </c>
      <c r="B201" t="str">
        <f t="shared" si="11"/>
        <v/>
      </c>
      <c r="C201" s="30">
        <v>42583</v>
      </c>
      <c r="D201" s="2">
        <v>1.1598556464957888</v>
      </c>
      <c r="E201" s="2">
        <v>0.43549795295090288</v>
      </c>
      <c r="F201" s="2">
        <v>1.7828748328994504</v>
      </c>
      <c r="G201" s="2">
        <v>-0.57083109616525851</v>
      </c>
      <c r="H201">
        <v>0</v>
      </c>
      <c r="I201">
        <v>552.52032999999994</v>
      </c>
      <c r="J201">
        <f t="shared" si="12"/>
        <v>1.3511099999999487</v>
      </c>
      <c r="K201">
        <f t="shared" si="9"/>
        <v>0</v>
      </c>
    </row>
    <row r="202" spans="1:11">
      <c r="A202" t="str">
        <f t="shared" si="10"/>
        <v/>
      </c>
      <c r="B202" t="str">
        <f t="shared" si="11"/>
        <v/>
      </c>
      <c r="C202" s="30">
        <v>42614</v>
      </c>
      <c r="D202" s="2">
        <v>1.3728473594726731</v>
      </c>
      <c r="E202" s="2">
        <v>1.9407279830291335</v>
      </c>
      <c r="F202" s="2">
        <v>1.8950550029873892</v>
      </c>
      <c r="G202" s="2">
        <v>0.41079978468425704</v>
      </c>
      <c r="H202">
        <v>0</v>
      </c>
      <c r="I202">
        <v>553.91426999999999</v>
      </c>
      <c r="J202">
        <f t="shared" si="12"/>
        <v>1.3939400000000433</v>
      </c>
      <c r="K202">
        <f t="shared" si="9"/>
        <v>0</v>
      </c>
    </row>
    <row r="203" spans="1:11">
      <c r="A203" t="str">
        <f t="shared" si="10"/>
        <v/>
      </c>
      <c r="B203" t="str">
        <f t="shared" si="11"/>
        <v/>
      </c>
      <c r="C203" s="30">
        <v>42644</v>
      </c>
      <c r="D203" s="2">
        <v>1.1033214062442065</v>
      </c>
      <c r="E203" s="2">
        <v>-0.46185154525386629</v>
      </c>
      <c r="F203" s="2">
        <v>1.7428322953487063</v>
      </c>
      <c r="G203" s="2">
        <v>-1.1286681715583224E-2</v>
      </c>
      <c r="H203">
        <v>0</v>
      </c>
      <c r="I203">
        <v>555.19974000000002</v>
      </c>
      <c r="J203">
        <f t="shared" si="12"/>
        <v>1.2854700000000321</v>
      </c>
      <c r="K203">
        <f t="shared" si="9"/>
        <v>0</v>
      </c>
    </row>
    <row r="204" spans="1:11">
      <c r="A204" t="str">
        <f t="shared" si="10"/>
        <v/>
      </c>
      <c r="B204" t="str">
        <f t="shared" si="11"/>
        <v/>
      </c>
      <c r="C204" s="30">
        <v>42675</v>
      </c>
      <c r="D204" s="2">
        <v>1.2740082453000179</v>
      </c>
      <c r="E204" s="2">
        <v>0.99103170189098755</v>
      </c>
      <c r="F204" s="2">
        <v>1.6651494993347837</v>
      </c>
      <c r="G204" s="2">
        <v>0.25952045133990076</v>
      </c>
      <c r="H204">
        <v>0</v>
      </c>
      <c r="I204">
        <v>556.55331999999999</v>
      </c>
      <c r="J204">
        <f t="shared" si="12"/>
        <v>1.3535799999999654</v>
      </c>
      <c r="K204">
        <f t="shared" si="9"/>
        <v>0</v>
      </c>
    </row>
    <row r="205" spans="1:11">
      <c r="A205" t="str">
        <f t="shared" si="10"/>
        <v/>
      </c>
      <c r="B205" t="str">
        <f t="shared" si="11"/>
        <v/>
      </c>
      <c r="C205" s="30">
        <v>42705</v>
      </c>
      <c r="D205" s="2">
        <v>1.2350997976677602</v>
      </c>
      <c r="E205" s="2">
        <v>-0.65876698707325598</v>
      </c>
      <c r="F205" s="2">
        <v>1.6263287742079857</v>
      </c>
      <c r="G205" s="2">
        <v>-1.0691316089873726</v>
      </c>
      <c r="H205">
        <v>0</v>
      </c>
      <c r="I205">
        <v>558.07597999999996</v>
      </c>
      <c r="J205">
        <f t="shared" si="12"/>
        <v>1.5226599999999735</v>
      </c>
      <c r="K205">
        <f t="shared" si="9"/>
        <v>0</v>
      </c>
    </row>
    <row r="206" spans="1:11">
      <c r="A206" t="str">
        <f t="shared" si="10"/>
        <v/>
      </c>
      <c r="B206" t="str">
        <f t="shared" si="11"/>
        <v/>
      </c>
      <c r="C206" s="30">
        <v>42736</v>
      </c>
      <c r="D206" s="2">
        <v>1.362415926746241</v>
      </c>
      <c r="E206" s="2">
        <v>2.5695721466225452</v>
      </c>
      <c r="F206" s="2">
        <v>1.7039582111232132</v>
      </c>
      <c r="G206" s="2">
        <v>0.60128726287262957</v>
      </c>
      <c r="H206">
        <v>0</v>
      </c>
      <c r="I206">
        <v>560.15749000000005</v>
      </c>
      <c r="J206">
        <f t="shared" si="12"/>
        <v>2.0815100000000939</v>
      </c>
      <c r="K206">
        <v>0</v>
      </c>
    </row>
    <row r="207" spans="1:11">
      <c r="A207" t="str">
        <f t="shared" si="10"/>
        <v/>
      </c>
      <c r="B207" t="str">
        <f t="shared" si="11"/>
        <v/>
      </c>
      <c r="C207" s="30">
        <v>42767</v>
      </c>
      <c r="D207" s="2">
        <v>1.4759188558014502</v>
      </c>
      <c r="E207" s="2">
        <v>3.0298039930202636</v>
      </c>
      <c r="F207" s="2">
        <v>1.699311768274403</v>
      </c>
      <c r="G207" s="2">
        <v>0.43485627153103668</v>
      </c>
      <c r="H207">
        <v>0</v>
      </c>
      <c r="I207">
        <v>562.50762999999995</v>
      </c>
      <c r="J207">
        <f t="shared" si="12"/>
        <v>2.3501399999998966</v>
      </c>
      <c r="K207">
        <v>0</v>
      </c>
    </row>
    <row r="208" spans="1:11">
      <c r="A208" t="str">
        <f t="shared" si="10"/>
        <v/>
      </c>
      <c r="B208" t="str">
        <f t="shared" si="11"/>
        <v/>
      </c>
      <c r="C208" s="30">
        <v>42795</v>
      </c>
      <c r="D208" s="2">
        <v>1.8949587486226216</v>
      </c>
      <c r="E208" s="2">
        <v>3.8103215860736395</v>
      </c>
      <c r="F208" s="2">
        <v>1.6078960923252561</v>
      </c>
      <c r="G208" s="2">
        <v>0.95359366157328207</v>
      </c>
      <c r="H208">
        <v>0</v>
      </c>
      <c r="I208">
        <v>564.95042999999998</v>
      </c>
      <c r="J208">
        <f t="shared" si="12"/>
        <v>2.4428000000000338</v>
      </c>
      <c r="K208">
        <v>0</v>
      </c>
    </row>
    <row r="209" spans="1:11">
      <c r="A209" t="str">
        <f t="shared" si="10"/>
        <v/>
      </c>
      <c r="B209" t="str">
        <f t="shared" si="11"/>
        <v/>
      </c>
      <c r="C209" s="30">
        <v>42826</v>
      </c>
      <c r="D209" s="2">
        <v>1.6749099950641888</v>
      </c>
      <c r="E209" s="2">
        <v>1.2946130753835883</v>
      </c>
      <c r="F209" s="2">
        <v>1.6106384161939769</v>
      </c>
      <c r="G209" s="2">
        <v>0.91009611295398418</v>
      </c>
      <c r="H209">
        <v>0</v>
      </c>
      <c r="I209">
        <v>567.31317999999999</v>
      </c>
      <c r="J209">
        <f t="shared" si="12"/>
        <v>2.3627500000000055</v>
      </c>
      <c r="K209">
        <v>0</v>
      </c>
    </row>
    <row r="210" spans="1:11">
      <c r="A210" t="str">
        <f t="shared" si="10"/>
        <v/>
      </c>
      <c r="B210" t="str">
        <f t="shared" si="11"/>
        <v/>
      </c>
      <c r="C210" s="30">
        <v>42856</v>
      </c>
      <c r="D210" s="2">
        <v>1.8827872665775125</v>
      </c>
      <c r="E210" s="2">
        <v>2.1854281526973329</v>
      </c>
      <c r="F210" s="2">
        <v>1.7289664422067919</v>
      </c>
      <c r="G210" s="2">
        <v>2.3190222500783397</v>
      </c>
      <c r="H210">
        <v>0</v>
      </c>
      <c r="I210">
        <v>569.63432999999998</v>
      </c>
      <c r="J210">
        <f t="shared" si="12"/>
        <v>2.3211499999999887</v>
      </c>
      <c r="K210">
        <v>0</v>
      </c>
    </row>
    <row r="211" spans="1:11">
      <c r="A211" t="str">
        <f t="shared" si="10"/>
        <v/>
      </c>
      <c r="B211">
        <f t="shared" si="11"/>
        <v>2017</v>
      </c>
      <c r="C211" s="30">
        <v>42887</v>
      </c>
      <c r="D211" s="2">
        <v>2.1940522477894575</v>
      </c>
      <c r="E211" s="2">
        <v>3.5301519902141365</v>
      </c>
      <c r="F211" s="2">
        <v>1.6898829013818784</v>
      </c>
      <c r="G211" s="2">
        <v>2.2366030881017407</v>
      </c>
      <c r="H211">
        <v>0</v>
      </c>
      <c r="I211">
        <v>571.8365</v>
      </c>
      <c r="J211">
        <f t="shared" si="12"/>
        <v>2.2021700000000237</v>
      </c>
      <c r="K211">
        <v>0</v>
      </c>
    </row>
    <row r="212" spans="1:11">
      <c r="A212" t="str">
        <f t="shared" si="10"/>
        <v/>
      </c>
      <c r="B212">
        <f t="shared" si="11"/>
        <v>2017</v>
      </c>
      <c r="C212" s="30">
        <v>42917</v>
      </c>
      <c r="D212" s="2">
        <v>1.6598704629634975</v>
      </c>
      <c r="E212" s="2">
        <v>0.93139529247197039</v>
      </c>
      <c r="F212" s="2">
        <v>1.5617755942289646</v>
      </c>
      <c r="G212" s="2">
        <v>2.2751742505808359</v>
      </c>
      <c r="H212">
        <v>0</v>
      </c>
      <c r="I212">
        <v>573.61212</v>
      </c>
      <c r="J212">
        <f t="shared" si="12"/>
        <v>1.7756200000000035</v>
      </c>
      <c r="K212">
        <v>0</v>
      </c>
    </row>
    <row r="213" spans="1:11">
      <c r="A213" t="str">
        <f t="shared" si="10"/>
        <v/>
      </c>
      <c r="B213" t="str">
        <f t="shared" si="11"/>
        <v/>
      </c>
      <c r="C213" s="30">
        <v>42948</v>
      </c>
      <c r="D213" s="2">
        <v>1.7008557617485875</v>
      </c>
      <c r="E213" s="2">
        <v>-0.35810888033829258</v>
      </c>
      <c r="F213" s="2">
        <v>1.5504894099430455</v>
      </c>
      <c r="G213" s="2">
        <v>2.7170669319312113</v>
      </c>
      <c r="H213">
        <v>0</v>
      </c>
      <c r="I213">
        <v>575.69960000000003</v>
      </c>
      <c r="J213">
        <f t="shared" si="12"/>
        <v>2.0874800000000278</v>
      </c>
      <c r="K213">
        <v>0</v>
      </c>
    </row>
    <row r="214" spans="1:11">
      <c r="A214" t="str">
        <f t="shared" si="10"/>
        <v/>
      </c>
      <c r="B214" t="str">
        <f t="shared" si="11"/>
        <v/>
      </c>
      <c r="C214" s="30">
        <v>42979</v>
      </c>
      <c r="D214" s="2">
        <v>1.5458819891223996</v>
      </c>
      <c r="E214" s="2">
        <v>3.3113560660691599</v>
      </c>
      <c r="F214" s="2">
        <v>1.4058953787570383</v>
      </c>
      <c r="G214" s="2">
        <v>1.5941538287906898</v>
      </c>
      <c r="H214">
        <v>0</v>
      </c>
      <c r="I214">
        <v>577.85825</v>
      </c>
      <c r="J214">
        <f t="shared" si="12"/>
        <v>2.158649999999966</v>
      </c>
      <c r="K214">
        <v>0</v>
      </c>
    </row>
    <row r="215" spans="1:11">
      <c r="A215" t="str">
        <f t="shared" si="10"/>
        <v/>
      </c>
      <c r="B215" t="str">
        <f t="shared" si="11"/>
        <v/>
      </c>
      <c r="C215" s="30">
        <v>43009</v>
      </c>
      <c r="D215" s="2">
        <v>1.910519147599743</v>
      </c>
      <c r="E215" s="2">
        <v>2.0791389592523357</v>
      </c>
      <c r="F215" s="2">
        <v>1.4317324859205005</v>
      </c>
      <c r="G215" s="2">
        <v>2.1080257365391208</v>
      </c>
      <c r="H215">
        <v>0</v>
      </c>
      <c r="I215">
        <v>580.10905000000002</v>
      </c>
      <c r="J215">
        <f t="shared" si="12"/>
        <v>2.2508000000000266</v>
      </c>
      <c r="K215">
        <v>0</v>
      </c>
    </row>
    <row r="216" spans="1:11">
      <c r="A216" t="str">
        <f t="shared" si="10"/>
        <v/>
      </c>
      <c r="B216" t="str">
        <f t="shared" si="11"/>
        <v/>
      </c>
      <c r="C216" s="30">
        <v>43040</v>
      </c>
      <c r="D216" s="2">
        <v>2.0219665490315286</v>
      </c>
      <c r="E216" s="2">
        <v>1.2525341529819656</v>
      </c>
      <c r="F216" s="2">
        <v>1.5063228365980619</v>
      </c>
      <c r="G216" s="2">
        <v>1.8344493838275966</v>
      </c>
      <c r="H216">
        <v>0</v>
      </c>
      <c r="I216">
        <v>582.37599</v>
      </c>
      <c r="J216">
        <f t="shared" si="12"/>
        <v>2.2669399999999769</v>
      </c>
      <c r="K216">
        <v>0</v>
      </c>
    </row>
    <row r="217" spans="1:11">
      <c r="A217" t="str">
        <f t="shared" si="10"/>
        <v/>
      </c>
      <c r="B217" t="str">
        <f t="shared" si="11"/>
        <v/>
      </c>
      <c r="C217" s="30">
        <v>43070</v>
      </c>
      <c r="D217" s="2">
        <v>2.068271398491861</v>
      </c>
      <c r="E217" s="2">
        <v>2.0471006937203606</v>
      </c>
      <c r="F217" s="2">
        <v>1.4517571006120722</v>
      </c>
      <c r="G217" s="2">
        <v>1.9052711563898317</v>
      </c>
      <c r="H217">
        <v>0</v>
      </c>
      <c r="I217">
        <v>584.71690999999998</v>
      </c>
      <c r="J217">
        <f t="shared" si="12"/>
        <v>2.3409199999999828</v>
      </c>
      <c r="K217">
        <v>0</v>
      </c>
    </row>
    <row r="218" spans="1:11">
      <c r="A218" t="str">
        <f t="shared" si="10"/>
        <v/>
      </c>
      <c r="B218" t="str">
        <f t="shared" si="11"/>
        <v/>
      </c>
      <c r="C218" s="30">
        <v>43101</v>
      </c>
      <c r="D218" s="2">
        <v>1.8559259760450253</v>
      </c>
      <c r="E218" s="2">
        <v>0.8783223087719616</v>
      </c>
      <c r="F218" s="2">
        <v>1.3945727704688382</v>
      </c>
      <c r="G218" s="2">
        <v>1.8576198894407536</v>
      </c>
      <c r="H218">
        <v>0</v>
      </c>
      <c r="I218">
        <v>587.51900000000001</v>
      </c>
      <c r="J218">
        <f t="shared" si="12"/>
        <v>2.8020900000000211</v>
      </c>
      <c r="K218">
        <v>0</v>
      </c>
    </row>
    <row r="219" spans="1:11">
      <c r="A219" t="str">
        <f t="shared" si="10"/>
        <v/>
      </c>
      <c r="B219" t="str">
        <f t="shared" si="11"/>
        <v/>
      </c>
      <c r="C219" s="30">
        <v>43132</v>
      </c>
      <c r="D219" s="2">
        <v>2.0779949129992925</v>
      </c>
      <c r="E219" s="2">
        <v>1.2385859307248781</v>
      </c>
      <c r="F219" s="2">
        <v>1.5125335966211351</v>
      </c>
      <c r="G219" s="2">
        <v>2.2464012595591498</v>
      </c>
      <c r="H219">
        <v>0</v>
      </c>
      <c r="I219">
        <v>590.30146999999999</v>
      </c>
      <c r="J219">
        <f t="shared" si="12"/>
        <v>2.7824699999999893</v>
      </c>
      <c r="K219">
        <v>0</v>
      </c>
    </row>
    <row r="220" spans="1:11">
      <c r="A220" t="str">
        <f t="shared" si="10"/>
        <v/>
      </c>
      <c r="B220" t="str">
        <f t="shared" si="11"/>
        <v/>
      </c>
      <c r="C220" s="30">
        <v>43160</v>
      </c>
      <c r="D220" s="2">
        <v>2.0986304860223903</v>
      </c>
      <c r="E220" s="2">
        <v>1.67283157427216</v>
      </c>
      <c r="F220" s="2">
        <v>1.5783416452019416</v>
      </c>
      <c r="G220" s="2">
        <v>2.2115088152030671</v>
      </c>
      <c r="H220">
        <v>0</v>
      </c>
      <c r="I220">
        <v>592.97670000000005</v>
      </c>
      <c r="J220">
        <f t="shared" si="12"/>
        <v>2.675230000000056</v>
      </c>
      <c r="K220">
        <v>0</v>
      </c>
    </row>
    <row r="221" spans="1:11">
      <c r="A221" t="str">
        <f t="shared" si="10"/>
        <v/>
      </c>
      <c r="B221" t="str">
        <f t="shared" si="11"/>
        <v/>
      </c>
      <c r="C221" s="30">
        <v>43191</v>
      </c>
      <c r="D221" s="2">
        <v>2.1187759408428652</v>
      </c>
      <c r="E221" s="2">
        <v>3.3930862266493778</v>
      </c>
      <c r="F221" s="2">
        <v>1.541324321181059</v>
      </c>
      <c r="G221" s="2">
        <v>2.7056641942009518</v>
      </c>
      <c r="H221">
        <v>0</v>
      </c>
      <c r="I221">
        <v>595.88246000000004</v>
      </c>
      <c r="J221">
        <f t="shared" si="12"/>
        <v>2.9057599999999866</v>
      </c>
      <c r="K221">
        <v>0</v>
      </c>
    </row>
    <row r="222" spans="1:11">
      <c r="A222" t="str">
        <f t="shared" si="10"/>
        <v/>
      </c>
      <c r="B222" t="str">
        <f t="shared" si="11"/>
        <v/>
      </c>
      <c r="C222" s="30">
        <v>43221</v>
      </c>
      <c r="D222" s="2">
        <v>2.2350253977925894</v>
      </c>
      <c r="E222" s="2">
        <v>3.1354684933564858</v>
      </c>
      <c r="F222" s="2">
        <v>1.6162416575015826</v>
      </c>
      <c r="G222" s="2">
        <v>1.9768898788806943</v>
      </c>
      <c r="H222">
        <v>0</v>
      </c>
      <c r="I222">
        <v>598.61854000000005</v>
      </c>
      <c r="J222">
        <f t="shared" si="12"/>
        <v>2.7360800000000154</v>
      </c>
      <c r="K222">
        <v>0</v>
      </c>
    </row>
    <row r="223" spans="1:11">
      <c r="A223" t="str">
        <f t="shared" si="10"/>
        <v/>
      </c>
      <c r="B223">
        <f t="shared" si="11"/>
        <v>2018</v>
      </c>
      <c r="C223" s="30">
        <v>43252</v>
      </c>
      <c r="D223" s="2">
        <v>2.3110357143878213</v>
      </c>
      <c r="E223" s="2">
        <v>3.1184748841394105</v>
      </c>
      <c r="F223" s="2">
        <v>1.6235981117144638</v>
      </c>
      <c r="G223" s="2">
        <v>1.8822876179900083</v>
      </c>
      <c r="H223">
        <v>0</v>
      </c>
      <c r="I223">
        <v>601.20803000000001</v>
      </c>
      <c r="J223">
        <f t="shared" si="12"/>
        <v>2.5894899999999552</v>
      </c>
      <c r="K223">
        <v>0</v>
      </c>
    </row>
    <row r="224" spans="1:11">
      <c r="A224" t="str">
        <f t="shared" si="10"/>
        <v/>
      </c>
      <c r="B224">
        <f t="shared" si="11"/>
        <v>2018</v>
      </c>
      <c r="C224" s="30">
        <v>43282</v>
      </c>
      <c r="D224" s="2">
        <v>2.5957404805798223</v>
      </c>
      <c r="E224" s="2">
        <v>3.9742164773039157</v>
      </c>
      <c r="F224" s="2">
        <v>1.5336712724497881</v>
      </c>
      <c r="G224" s="2">
        <v>1.6206332936255174</v>
      </c>
      <c r="H224">
        <v>0</v>
      </c>
      <c r="I224">
        <v>604.00906999999995</v>
      </c>
      <c r="J224">
        <f t="shared" si="12"/>
        <v>2.8010399999999436</v>
      </c>
      <c r="K224">
        <v>0</v>
      </c>
    </row>
    <row r="225" spans="1:11">
      <c r="A225" t="str">
        <f t="shared" si="10"/>
        <v/>
      </c>
      <c r="B225" t="str">
        <f t="shared" si="11"/>
        <v/>
      </c>
      <c r="C225" s="30">
        <v>43313</v>
      </c>
      <c r="D225" s="2">
        <v>2.7738715109712375</v>
      </c>
      <c r="E225" s="2">
        <v>5.1483290175700747</v>
      </c>
      <c r="F225" s="2">
        <v>1.6112234270660997</v>
      </c>
      <c r="G225" s="2">
        <v>1.5467197919260656</v>
      </c>
      <c r="H225">
        <v>0</v>
      </c>
      <c r="I225">
        <v>606.51967999999999</v>
      </c>
      <c r="J225">
        <f t="shared" si="12"/>
        <v>2.5106100000000424</v>
      </c>
      <c r="K225">
        <v>0</v>
      </c>
    </row>
    <row r="226" spans="1:11">
      <c r="A226" t="str">
        <f t="shared" si="10"/>
        <v/>
      </c>
      <c r="B226" t="str">
        <f t="shared" si="11"/>
        <v/>
      </c>
      <c r="C226" s="30">
        <v>43344</v>
      </c>
      <c r="D226" s="2">
        <v>2.7006760926693074</v>
      </c>
      <c r="E226" s="2">
        <v>0.13727634426115021</v>
      </c>
      <c r="F226" s="2">
        <v>1.6068136517935594</v>
      </c>
      <c r="G226" s="2">
        <v>1.9801705223984278</v>
      </c>
      <c r="H226">
        <v>0</v>
      </c>
      <c r="I226">
        <v>608.66471999999999</v>
      </c>
      <c r="J226">
        <f t="shared" si="12"/>
        <v>2.1450399999999945</v>
      </c>
      <c r="K226">
        <v>0</v>
      </c>
    </row>
    <row r="227" spans="1:11">
      <c r="A227" t="str">
        <f t="shared" si="10"/>
        <v/>
      </c>
      <c r="B227" t="str">
        <f t="shared" si="11"/>
        <v/>
      </c>
      <c r="C227" s="30">
        <v>43374</v>
      </c>
      <c r="D227" s="2">
        <v>2.5960474506382836</v>
      </c>
      <c r="E227" s="2">
        <v>2.4146160139316475</v>
      </c>
      <c r="F227" s="2">
        <v>1.6167615837331617</v>
      </c>
      <c r="G227" s="2">
        <v>1.3597545808805123</v>
      </c>
      <c r="H227">
        <v>0</v>
      </c>
      <c r="I227">
        <v>610.61126000000002</v>
      </c>
      <c r="J227">
        <f t="shared" si="12"/>
        <v>1.9465400000000272</v>
      </c>
      <c r="K227">
        <v>0</v>
      </c>
    </row>
    <row r="228" spans="1:11">
      <c r="A228" t="str">
        <f t="shared" si="10"/>
        <v/>
      </c>
      <c r="B228" t="str">
        <f t="shared" si="11"/>
        <v/>
      </c>
      <c r="C228" s="30">
        <v>43405</v>
      </c>
      <c r="D228" s="2">
        <v>2.5739955206266707</v>
      </c>
      <c r="E228" s="2">
        <v>2.1681340721351638</v>
      </c>
      <c r="F228" s="2">
        <v>1.5246819338422313</v>
      </c>
      <c r="G228" s="2">
        <v>0.93385644029395642</v>
      </c>
      <c r="H228">
        <v>0</v>
      </c>
      <c r="I228">
        <v>612.53737000000001</v>
      </c>
      <c r="J228">
        <f t="shared" si="12"/>
        <v>1.9261099999999942</v>
      </c>
      <c r="K228">
        <v>0</v>
      </c>
    </row>
    <row r="229" spans="1:11">
      <c r="A229" t="str">
        <f t="shared" si="10"/>
        <v/>
      </c>
      <c r="B229" t="str">
        <f t="shared" si="11"/>
        <v/>
      </c>
      <c r="C229" s="30">
        <v>43435</v>
      </c>
      <c r="D229" s="2">
        <v>2.5635501380265158</v>
      </c>
      <c r="E229" s="2">
        <v>2.6681289039351075</v>
      </c>
      <c r="F229" s="2">
        <v>1.5475762772757751</v>
      </c>
      <c r="G229" s="2">
        <v>0.79812206572769107</v>
      </c>
      <c r="H229">
        <v>0</v>
      </c>
      <c r="I229">
        <v>614.85533999999996</v>
      </c>
      <c r="J229">
        <f t="shared" si="12"/>
        <v>2.3179699999999457</v>
      </c>
      <c r="K229">
        <v>0</v>
      </c>
    </row>
    <row r="230" spans="1:11">
      <c r="A230" t="str">
        <f t="shared" si="10"/>
        <v/>
      </c>
      <c r="B230" t="str">
        <f t="shared" si="11"/>
        <v/>
      </c>
      <c r="C230" s="30">
        <v>43466</v>
      </c>
      <c r="D230" s="2">
        <v>2.6379298577664967</v>
      </c>
      <c r="E230" s="2">
        <v>1.0145462300653607</v>
      </c>
      <c r="F230" s="2">
        <v>1.6218925013713248</v>
      </c>
      <c r="G230" s="2">
        <v>4.1323452436703434E-2</v>
      </c>
      <c r="H230">
        <v>0</v>
      </c>
      <c r="I230">
        <v>617.03545999999994</v>
      </c>
      <c r="J230">
        <f t="shared" si="12"/>
        <v>2.1801199999999881</v>
      </c>
      <c r="K230">
        <v>0</v>
      </c>
    </row>
    <row r="231" spans="1:11">
      <c r="A231" t="str">
        <f t="shared" si="10"/>
        <v/>
      </c>
      <c r="B231" t="str">
        <f t="shared" si="11"/>
        <v/>
      </c>
      <c r="C231" s="30">
        <v>43497</v>
      </c>
      <c r="D231" s="2">
        <v>2.5841223586208661</v>
      </c>
      <c r="E231" s="2">
        <v>0.53882097639466053</v>
      </c>
      <c r="F231" s="2">
        <v>1.3596390506166678</v>
      </c>
      <c r="G231" s="2">
        <v>-0.48945472543788782</v>
      </c>
      <c r="H231">
        <v>0</v>
      </c>
      <c r="I231">
        <v>619.43262000000004</v>
      </c>
      <c r="J231">
        <f t="shared" si="12"/>
        <v>2.397160000000099</v>
      </c>
      <c r="K231">
        <v>0</v>
      </c>
    </row>
    <row r="232" spans="1:11">
      <c r="A232" t="str">
        <f t="shared" si="10"/>
        <v/>
      </c>
      <c r="B232" t="str">
        <f t="shared" si="11"/>
        <v/>
      </c>
      <c r="C232" s="30">
        <v>43525</v>
      </c>
      <c r="D232" s="2">
        <v>2.3530104143459685</v>
      </c>
      <c r="E232" s="2">
        <v>-1.0887579489334165</v>
      </c>
      <c r="F232" s="2">
        <v>1.3582411653628279</v>
      </c>
      <c r="G232" s="2">
        <v>-0.94608676575440587</v>
      </c>
      <c r="H232">
        <v>0</v>
      </c>
      <c r="I232">
        <v>622.00523999999996</v>
      </c>
      <c r="J232">
        <f t="shared" si="12"/>
        <v>2.5726199999999153</v>
      </c>
      <c r="K232">
        <v>0</v>
      </c>
    </row>
    <row r="233" spans="1:11">
      <c r="A233" t="str">
        <f t="shared" si="10"/>
        <v/>
      </c>
      <c r="B233" t="str">
        <f t="shared" si="11"/>
        <v/>
      </c>
      <c r="C233" s="30">
        <v>43556</v>
      </c>
      <c r="D233" s="2">
        <v>2.4489895262371109</v>
      </c>
      <c r="E233" s="2">
        <v>-0.24317742994963698</v>
      </c>
      <c r="F233" s="2">
        <v>1.4660504224327298</v>
      </c>
      <c r="G233" s="2">
        <v>-0.7577622760224223</v>
      </c>
      <c r="H233">
        <v>0</v>
      </c>
      <c r="I233">
        <v>624.77074000000005</v>
      </c>
      <c r="J233">
        <f t="shared" si="12"/>
        <v>2.7655000000000882</v>
      </c>
      <c r="K233">
        <v>0</v>
      </c>
    </row>
    <row r="234" spans="1:11">
      <c r="A234" t="str">
        <f t="shared" si="10"/>
        <v/>
      </c>
      <c r="B234" t="str">
        <f t="shared" si="11"/>
        <v/>
      </c>
      <c r="C234" s="30">
        <v>43586</v>
      </c>
      <c r="D234" s="2">
        <v>2.3896008124655532</v>
      </c>
      <c r="E234" s="2">
        <v>-0.46519327870208071</v>
      </c>
      <c r="F234" s="2">
        <v>1.2671842963261737</v>
      </c>
      <c r="G234" s="2">
        <v>-0.83549488054607268</v>
      </c>
      <c r="H234">
        <v>0</v>
      </c>
      <c r="I234">
        <v>627.34487999999999</v>
      </c>
      <c r="J234">
        <f t="shared" si="12"/>
        <v>2.574139999999943</v>
      </c>
      <c r="K234">
        <v>0</v>
      </c>
    </row>
    <row r="235" spans="1:11">
      <c r="A235" t="str">
        <f t="shared" si="10"/>
        <v/>
      </c>
      <c r="B235">
        <f t="shared" si="11"/>
        <v>2019</v>
      </c>
      <c r="C235" s="30">
        <v>43617</v>
      </c>
      <c r="D235" s="2">
        <v>2.2132972025175057</v>
      </c>
      <c r="E235" s="2">
        <v>-0.42111155011196333</v>
      </c>
      <c r="F235" s="2">
        <v>1.2593308630041378</v>
      </c>
      <c r="G235" s="2">
        <v>-0.97280505749632873</v>
      </c>
      <c r="H235">
        <v>0</v>
      </c>
      <c r="I235">
        <v>629.42494999999997</v>
      </c>
      <c r="J235">
        <f t="shared" si="12"/>
        <v>2.0800699999999779</v>
      </c>
      <c r="K235">
        <v>0</v>
      </c>
    </row>
    <row r="236" spans="1:11">
      <c r="A236" t="str">
        <f t="shared" si="10"/>
        <v/>
      </c>
      <c r="B236">
        <f t="shared" si="11"/>
        <v>2019</v>
      </c>
      <c r="C236" s="30">
        <v>43647</v>
      </c>
      <c r="D236" s="2">
        <v>2.3031981175231309</v>
      </c>
      <c r="E236" s="2">
        <v>-1.2910399255664173</v>
      </c>
      <c r="F236" s="2">
        <v>1.2823523885574728</v>
      </c>
      <c r="G236" s="2">
        <v>-1.0222997655525923</v>
      </c>
      <c r="H236">
        <v>0</v>
      </c>
      <c r="I236">
        <v>631.59594000000004</v>
      </c>
      <c r="J236">
        <f t="shared" si="12"/>
        <v>2.1709900000000744</v>
      </c>
      <c r="K236">
        <v>0</v>
      </c>
    </row>
    <row r="237" spans="1:11">
      <c r="A237" t="str">
        <f t="shared" si="10"/>
        <v/>
      </c>
      <c r="B237" t="str">
        <f t="shared" si="11"/>
        <v/>
      </c>
      <c r="C237" s="30">
        <v>43678</v>
      </c>
      <c r="D237" s="2">
        <v>2.2433334467357735</v>
      </c>
      <c r="E237" s="2">
        <v>-1.1186148216463909</v>
      </c>
      <c r="F237" s="2">
        <v>1.26009887857228</v>
      </c>
      <c r="G237" s="2">
        <v>-0.77656675749319115</v>
      </c>
      <c r="H237">
        <v>0</v>
      </c>
      <c r="I237">
        <v>633.71788000000004</v>
      </c>
      <c r="J237">
        <f t="shared" si="12"/>
        <v>2.1219399999999951</v>
      </c>
      <c r="K237">
        <v>0</v>
      </c>
    </row>
    <row r="238" spans="1:11">
      <c r="A238" t="str">
        <f t="shared" si="10"/>
        <v/>
      </c>
      <c r="B238" t="str">
        <f t="shared" si="11"/>
        <v/>
      </c>
      <c r="C238" s="30">
        <v>43709</v>
      </c>
      <c r="D238" s="2">
        <v>2.2580978697816168</v>
      </c>
      <c r="E238" s="2">
        <v>-1.5132806224399831</v>
      </c>
      <c r="F238" s="2">
        <v>1.337029077202212</v>
      </c>
      <c r="G238" s="2">
        <v>-0.67810457516339628</v>
      </c>
      <c r="H238">
        <v>0</v>
      </c>
      <c r="I238">
        <v>635.71988999999996</v>
      </c>
      <c r="J238">
        <f t="shared" si="12"/>
        <v>2.0020099999999275</v>
      </c>
      <c r="K238">
        <v>0</v>
      </c>
    </row>
    <row r="239" spans="1:11">
      <c r="A239" t="str">
        <f t="shared" si="10"/>
        <v/>
      </c>
      <c r="B239" t="str">
        <f t="shared" si="11"/>
        <v/>
      </c>
      <c r="C239" s="30">
        <v>43739</v>
      </c>
      <c r="D239" s="2">
        <v>2.1220435112172753</v>
      </c>
      <c r="E239" s="2">
        <v>-2.0964951241986829</v>
      </c>
      <c r="F239" s="2">
        <v>1.2927604079585375</v>
      </c>
      <c r="G239" s="2">
        <v>-1.0661213360599886</v>
      </c>
      <c r="H239">
        <v>0</v>
      </c>
      <c r="I239">
        <v>637.84429</v>
      </c>
      <c r="J239">
        <f t="shared" si="12"/>
        <v>2.1244000000000369</v>
      </c>
      <c r="K239">
        <v>0</v>
      </c>
    </row>
    <row r="240" spans="1:11">
      <c r="A240" t="str">
        <f t="shared" si="10"/>
        <v/>
      </c>
      <c r="B240" t="str">
        <f t="shared" si="11"/>
        <v/>
      </c>
      <c r="C240" s="30">
        <v>43770</v>
      </c>
      <c r="D240" s="2">
        <v>2.2061933845622939</v>
      </c>
      <c r="E240" s="2">
        <v>-2.1184636064788376</v>
      </c>
      <c r="F240" s="2">
        <v>1.3661092620069315</v>
      </c>
      <c r="G240" s="2">
        <v>-1.1989488667469517</v>
      </c>
      <c r="H240">
        <v>0</v>
      </c>
      <c r="I240">
        <v>640.80944999999997</v>
      </c>
      <c r="J240">
        <f t="shared" si="12"/>
        <v>2.9651599999999689</v>
      </c>
      <c r="K240">
        <v>0</v>
      </c>
    </row>
    <row r="241" spans="1:11">
      <c r="A241" t="str">
        <f t="shared" si="10"/>
        <v/>
      </c>
      <c r="B241" t="str">
        <f t="shared" si="11"/>
        <v/>
      </c>
      <c r="C241" s="30">
        <v>43800</v>
      </c>
      <c r="D241" s="2">
        <v>2.0626993418268347</v>
      </c>
      <c r="E241" s="2">
        <v>-2.3310819776545144</v>
      </c>
      <c r="F241" s="2">
        <v>1.3270673680275458</v>
      </c>
      <c r="G241" s="2">
        <v>-1.8795035480424049</v>
      </c>
      <c r="H241">
        <v>0</v>
      </c>
      <c r="I241">
        <v>645.50582999999995</v>
      </c>
      <c r="J241">
        <f t="shared" si="12"/>
        <v>4.6963799999999765</v>
      </c>
      <c r="K241">
        <v>0</v>
      </c>
    </row>
    <row r="242" spans="1:11">
      <c r="A242" t="str">
        <f t="shared" si="10"/>
        <v/>
      </c>
      <c r="B242" t="str">
        <f t="shared" si="11"/>
        <v/>
      </c>
      <c r="C242" s="30">
        <v>43831</v>
      </c>
      <c r="D242" s="2">
        <v>2.2139905301974183</v>
      </c>
      <c r="E242" s="2">
        <v>-0.45609919571045765</v>
      </c>
      <c r="F242" s="2">
        <v>1.3214537990963837</v>
      </c>
      <c r="G242" s="2">
        <v>-2.3957702263589842</v>
      </c>
      <c r="H242">
        <v>0</v>
      </c>
      <c r="I242">
        <v>651.44055000000003</v>
      </c>
      <c r="J242">
        <f t="shared" si="12"/>
        <v>5.9347200000000839</v>
      </c>
      <c r="K242">
        <v>0</v>
      </c>
    </row>
    <row r="243" spans="1:11">
      <c r="A243" t="str">
        <f t="shared" si="10"/>
        <v/>
      </c>
      <c r="B243" t="str">
        <f t="shared" si="11"/>
        <v/>
      </c>
      <c r="C243" s="30">
        <v>43862</v>
      </c>
      <c r="D243" s="2">
        <v>2.0495947297686001</v>
      </c>
      <c r="E243" s="2">
        <v>1.6161528412147241</v>
      </c>
      <c r="F243" s="2">
        <v>1.4939993469583523</v>
      </c>
      <c r="G243" s="2">
        <v>-3.152891762690313</v>
      </c>
      <c r="H243">
        <v>0</v>
      </c>
      <c r="I243">
        <v>643.43116999999995</v>
      </c>
      <c r="J243">
        <f t="shared" si="12"/>
        <v>-8.0093800000000783</v>
      </c>
      <c r="K243">
        <v>0</v>
      </c>
    </row>
    <row r="244" spans="1:11">
      <c r="A244" t="str">
        <f t="shared" si="10"/>
        <v/>
      </c>
      <c r="B244" t="str">
        <f t="shared" si="11"/>
        <v/>
      </c>
      <c r="C244" s="30">
        <v>43891</v>
      </c>
      <c r="D244" s="2">
        <v>1.4365067488937067</v>
      </c>
      <c r="E244" s="2">
        <v>-0.18576081020031943</v>
      </c>
      <c r="F244" s="2">
        <v>0.40187898385830589</v>
      </c>
      <c r="G244" s="2">
        <v>-3.1837435286952154</v>
      </c>
      <c r="H244">
        <v>1000</v>
      </c>
      <c r="I244">
        <v>597.10472000000004</v>
      </c>
      <c r="J244">
        <f t="shared" si="12"/>
        <v>-46.326449999999909</v>
      </c>
      <c r="K244">
        <v>1000</v>
      </c>
    </row>
    <row r="245" spans="1:11">
      <c r="A245" t="str">
        <f t="shared" si="10"/>
        <v/>
      </c>
      <c r="B245" t="str">
        <f t="shared" si="11"/>
        <v/>
      </c>
      <c r="C245" s="30">
        <v>43922</v>
      </c>
      <c r="D245" s="2">
        <v>-9.6060440240688933</v>
      </c>
      <c r="E245" s="2">
        <v>-21.829573684788141</v>
      </c>
      <c r="F245" s="2">
        <v>-13.400220448599621</v>
      </c>
      <c r="G245" s="2">
        <v>-30.652185897789298</v>
      </c>
      <c r="H245">
        <v>1000</v>
      </c>
      <c r="I245">
        <v>563.73982000000001</v>
      </c>
      <c r="J245">
        <f t="shared" si="12"/>
        <v>-33.364900000000034</v>
      </c>
      <c r="K245">
        <v>1000</v>
      </c>
    </row>
    <row r="246" spans="1:11">
      <c r="A246" t="str">
        <f t="shared" si="10"/>
        <v/>
      </c>
      <c r="B246" t="str">
        <f t="shared" si="11"/>
        <v/>
      </c>
      <c r="C246" s="30">
        <v>43952</v>
      </c>
      <c r="D246" s="2">
        <v>-7.9575978154705851</v>
      </c>
      <c r="E246" s="2">
        <v>-20.664959084558575</v>
      </c>
      <c r="F246" s="2">
        <v>-11.683483802442908</v>
      </c>
      <c r="G246" s="2">
        <v>-28.885707205594869</v>
      </c>
      <c r="H246">
        <v>0</v>
      </c>
      <c r="I246">
        <v>554.86780999999996</v>
      </c>
      <c r="J246">
        <f t="shared" si="12"/>
        <v>-8.8720100000000457</v>
      </c>
      <c r="K246">
        <v>1000</v>
      </c>
    </row>
    <row r="247" spans="1:11">
      <c r="A247" t="str">
        <f t="shared" si="10"/>
        <v>'20</v>
      </c>
      <c r="B247">
        <f t="shared" si="11"/>
        <v>2020</v>
      </c>
      <c r="C247" s="30">
        <v>43983</v>
      </c>
      <c r="D247" s="2">
        <v>-6.3153044941574477</v>
      </c>
      <c r="E247" s="2">
        <v>-17.508538855512313</v>
      </c>
      <c r="F247" s="2">
        <v>-8.7434700750444136</v>
      </c>
      <c r="G247" s="2">
        <v>-23.447345972868106</v>
      </c>
      <c r="H247">
        <v>0</v>
      </c>
      <c r="I247">
        <v>557.02439000000004</v>
      </c>
      <c r="J247">
        <f t="shared" si="12"/>
        <v>2.1565800000000763</v>
      </c>
      <c r="K247">
        <v>0</v>
      </c>
    </row>
    <row r="248" spans="1:11">
      <c r="A248" t="str">
        <f t="shared" si="10"/>
        <v>'20</v>
      </c>
      <c r="B248">
        <f t="shared" si="11"/>
        <v>2020</v>
      </c>
      <c r="C248" s="30">
        <v>44013</v>
      </c>
      <c r="D248" s="2">
        <v>-6.3614545396180393</v>
      </c>
      <c r="E248" s="2">
        <v>-11.806094071716977</v>
      </c>
      <c r="F248" s="2">
        <v>-7.7477572978917886</v>
      </c>
      <c r="G248" s="2">
        <v>-19.4342688737709</v>
      </c>
      <c r="H248">
        <v>0</v>
      </c>
      <c r="I248">
        <v>566.14395000000002</v>
      </c>
      <c r="J248">
        <f t="shared" si="12"/>
        <v>9.1195599999999786</v>
      </c>
      <c r="K248">
        <v>0</v>
      </c>
    </row>
    <row r="249" spans="1:11">
      <c r="A249" t="str">
        <f t="shared" si="10"/>
        <v/>
      </c>
      <c r="B249" t="str">
        <f t="shared" si="11"/>
        <v/>
      </c>
      <c r="C249" s="30">
        <v>44044</v>
      </c>
      <c r="D249" s="2">
        <v>-5.9362091639852839</v>
      </c>
      <c r="E249" s="2">
        <v>-7.5555020676421503</v>
      </c>
      <c r="F249" s="2">
        <v>-6.8677847242896384</v>
      </c>
      <c r="G249" s="2">
        <v>-16.355897295070708</v>
      </c>
      <c r="H249">
        <v>0</v>
      </c>
      <c r="I249">
        <v>575.34463000000005</v>
      </c>
      <c r="J249">
        <f t="shared" si="12"/>
        <v>9.2006800000000339</v>
      </c>
      <c r="K249">
        <v>0</v>
      </c>
    </row>
    <row r="250" spans="1:11">
      <c r="A250" t="str">
        <f t="shared" si="10"/>
        <v/>
      </c>
      <c r="B250" t="str">
        <f t="shared" si="11"/>
        <v/>
      </c>
      <c r="C250" s="30">
        <v>44075</v>
      </c>
      <c r="D250" s="2">
        <v>-5.4936326322230444</v>
      </c>
      <c r="E250" s="2">
        <v>-7.4399997303737369</v>
      </c>
      <c r="F250" s="2">
        <v>-6.3016160361527014</v>
      </c>
      <c r="G250" s="2">
        <v>-14.948863480573603</v>
      </c>
      <c r="H250">
        <v>0</v>
      </c>
      <c r="I250">
        <v>584.16846999999996</v>
      </c>
      <c r="J250">
        <f t="shared" si="12"/>
        <v>8.8238399999999046</v>
      </c>
      <c r="K250">
        <v>0</v>
      </c>
    </row>
    <row r="251" spans="1:11">
      <c r="A251" t="str">
        <f t="shared" si="10"/>
        <v/>
      </c>
      <c r="B251" t="str">
        <f t="shared" si="11"/>
        <v/>
      </c>
      <c r="C251" s="30">
        <v>44105</v>
      </c>
      <c r="D251" s="2">
        <v>-4.8305734430741047</v>
      </c>
      <c r="E251" s="2">
        <v>-2.9024711462611319</v>
      </c>
      <c r="F251" s="2">
        <v>-5.9191326968532572</v>
      </c>
      <c r="G251" s="2">
        <v>-11.655275052364678</v>
      </c>
      <c r="H251">
        <v>0</v>
      </c>
      <c r="I251">
        <v>590.88322000000005</v>
      </c>
      <c r="J251">
        <f t="shared" si="12"/>
        <v>6.7147500000000946</v>
      </c>
      <c r="K251">
        <v>0</v>
      </c>
    </row>
    <row r="252" spans="1:11">
      <c r="A252" t="str">
        <f t="shared" si="10"/>
        <v/>
      </c>
      <c r="B252" t="str">
        <f t="shared" si="11"/>
        <v/>
      </c>
      <c r="C252" s="30">
        <v>44136</v>
      </c>
      <c r="D252" s="2">
        <v>-4.79798212527548</v>
      </c>
      <c r="E252" s="2">
        <v>0.69005136293642799</v>
      </c>
      <c r="F252" s="2">
        <v>-5.871454380019248</v>
      </c>
      <c r="G252" s="2">
        <v>-8.9183797861140395</v>
      </c>
      <c r="H252">
        <v>0</v>
      </c>
      <c r="I252">
        <v>595.90287000000001</v>
      </c>
      <c r="J252">
        <f t="shared" si="12"/>
        <v>5.019649999999956</v>
      </c>
      <c r="K252">
        <v>0</v>
      </c>
    </row>
    <row r="253" spans="1:11">
      <c r="A253" t="str">
        <f t="shared" si="10"/>
        <v/>
      </c>
      <c r="B253" t="str">
        <f t="shared" si="11"/>
        <v/>
      </c>
      <c r="C253" s="30">
        <v>44166</v>
      </c>
      <c r="D253" s="2">
        <v>-4.4090323639324636</v>
      </c>
      <c r="E253" s="2">
        <v>3.3278876167121219</v>
      </c>
      <c r="F253" s="2">
        <v>-6.1096763992832255</v>
      </c>
      <c r="G253" s="2">
        <v>-6.3161421830061792</v>
      </c>
      <c r="H253">
        <v>0</v>
      </c>
      <c r="I253">
        <v>600.28764000000001</v>
      </c>
      <c r="J253">
        <f t="shared" si="12"/>
        <v>4.3847700000000032</v>
      </c>
      <c r="K253">
        <v>0</v>
      </c>
    </row>
    <row r="254" spans="1:11">
      <c r="A254" t="str">
        <f t="shared" si="10"/>
        <v/>
      </c>
      <c r="B254" t="str">
        <f t="shared" si="11"/>
        <v/>
      </c>
      <c r="C254" s="30">
        <v>44197</v>
      </c>
      <c r="D254" s="2">
        <v>-4.3592413507357985</v>
      </c>
      <c r="E254" s="2">
        <v>2.9686337484303493</v>
      </c>
      <c r="F254" s="2">
        <v>-6.0041435101450213</v>
      </c>
      <c r="G254" s="2">
        <v>-3.182485046834449</v>
      </c>
      <c r="H254">
        <v>0</v>
      </c>
      <c r="I254">
        <v>604.13448000000005</v>
      </c>
      <c r="J254">
        <f t="shared" si="12"/>
        <v>3.8468400000000429</v>
      </c>
      <c r="K254">
        <v>0</v>
      </c>
    </row>
    <row r="255" spans="1:11">
      <c r="A255" t="str">
        <f t="shared" si="10"/>
        <v/>
      </c>
      <c r="B255" t="str">
        <f t="shared" si="11"/>
        <v/>
      </c>
      <c r="C255" s="30">
        <v>44228</v>
      </c>
      <c r="D255" s="2">
        <v>-4.7589017718617459</v>
      </c>
      <c r="E255" s="2">
        <v>1.1689157196969724</v>
      </c>
      <c r="F255" s="2">
        <v>-5.8210611323034067</v>
      </c>
      <c r="G255" s="2">
        <v>-1.4893859849349544</v>
      </c>
      <c r="H255">
        <v>0</v>
      </c>
      <c r="I255">
        <v>608.48379</v>
      </c>
      <c r="J255">
        <f t="shared" si="12"/>
        <v>4.3493099999999458</v>
      </c>
      <c r="K255">
        <v>0</v>
      </c>
    </row>
    <row r="256" spans="1:11">
      <c r="A256" t="str">
        <f t="shared" si="10"/>
        <v/>
      </c>
      <c r="B256" t="str">
        <f t="shared" si="11"/>
        <v/>
      </c>
      <c r="C256" s="30">
        <v>44256</v>
      </c>
      <c r="D256" s="2">
        <v>-3.2358199930754505</v>
      </c>
      <c r="E256" s="2">
        <v>6.9068825637440323</v>
      </c>
      <c r="F256" s="2">
        <v>-4.3897202083526654</v>
      </c>
      <c r="G256" s="2">
        <v>0.95793657602012416</v>
      </c>
      <c r="H256">
        <v>0</v>
      </c>
      <c r="I256">
        <v>614.03274999999996</v>
      </c>
      <c r="J256">
        <f t="shared" si="12"/>
        <v>5.5489599999999655</v>
      </c>
      <c r="K256">
        <v>0</v>
      </c>
    </row>
    <row r="257" spans="1:11">
      <c r="A257" t="str">
        <f t="shared" si="10"/>
        <v/>
      </c>
      <c r="B257" t="str">
        <f t="shared" si="11"/>
        <v/>
      </c>
      <c r="C257" s="30">
        <v>44287</v>
      </c>
      <c r="D257" s="2">
        <v>8.877750158885501</v>
      </c>
      <c r="E257" s="2">
        <v>35.320970164175748</v>
      </c>
      <c r="F257" s="2">
        <v>10.866348210794264</v>
      </c>
      <c r="G257" s="2">
        <v>37.495031401542242</v>
      </c>
      <c r="H257">
        <v>0</v>
      </c>
      <c r="I257">
        <v>620.18286999999998</v>
      </c>
      <c r="J257">
        <f t="shared" si="12"/>
        <v>6.1501200000000154</v>
      </c>
      <c r="K257">
        <v>0</v>
      </c>
    </row>
    <row r="258" spans="1:11">
      <c r="A258" t="str">
        <f t="shared" ref="A258:A301" si="13">IF(AND(MOD(_xlfn.NUMBERVALUE(B258), 5)=0,ISNUMBER(B258)), _xlfn.CONCAT("'", RIGHT(B258,2)), "")</f>
        <v/>
      </c>
      <c r="B258" t="str">
        <f t="shared" ref="B258:B301" si="14">IF(OR(MONTH(C258)=6,MONTH(C258)=7), YEAR(C258), "")</f>
        <v/>
      </c>
      <c r="C258" s="30">
        <v>44317</v>
      </c>
      <c r="D258" s="2">
        <v>7.1508276772646262</v>
      </c>
      <c r="E258" s="2">
        <v>34.829368922879532</v>
      </c>
      <c r="F258" s="2">
        <v>9.0228502705953062</v>
      </c>
      <c r="G258" s="2">
        <v>33.626297041969956</v>
      </c>
      <c r="H258">
        <v>0</v>
      </c>
      <c r="I258">
        <v>626.55853000000002</v>
      </c>
      <c r="J258">
        <f t="shared" si="12"/>
        <v>6.375660000000039</v>
      </c>
      <c r="K258">
        <v>0</v>
      </c>
    </row>
    <row r="259" spans="1:11">
      <c r="A259" t="str">
        <f t="shared" si="13"/>
        <v/>
      </c>
      <c r="B259">
        <f t="shared" si="14"/>
        <v>2021</v>
      </c>
      <c r="C259" s="30">
        <v>44348</v>
      </c>
      <c r="D259" s="2">
        <v>5.5842879121073219</v>
      </c>
      <c r="E259" s="2">
        <v>28.660296286795361</v>
      </c>
      <c r="F259" s="2">
        <v>5.932948312811015</v>
      </c>
      <c r="G259" s="2">
        <v>26.315600287562901</v>
      </c>
      <c r="H259">
        <v>0</v>
      </c>
      <c r="I259">
        <v>632.98658</v>
      </c>
      <c r="J259">
        <f t="shared" ref="J259:J301" si="15">I259-I258</f>
        <v>6.4280499999999847</v>
      </c>
      <c r="K259">
        <v>0</v>
      </c>
    </row>
    <row r="260" spans="1:11">
      <c r="A260" t="str">
        <f t="shared" si="13"/>
        <v/>
      </c>
      <c r="B260">
        <f t="shared" si="14"/>
        <v>2021</v>
      </c>
      <c r="C260" s="30">
        <v>44378</v>
      </c>
      <c r="D260" s="2">
        <v>6.3374988610914285</v>
      </c>
      <c r="E260" s="2">
        <v>22.9349453298213</v>
      </c>
      <c r="F260" s="2">
        <v>5.4014650962367128</v>
      </c>
      <c r="G260" s="2">
        <v>21.537725205975853</v>
      </c>
      <c r="H260">
        <v>0</v>
      </c>
      <c r="I260">
        <v>639.97095000000002</v>
      </c>
      <c r="J260">
        <f t="shared" si="15"/>
        <v>6.9843700000000126</v>
      </c>
      <c r="K260">
        <v>0</v>
      </c>
    </row>
    <row r="261" spans="1:11">
      <c r="A261" t="str">
        <f t="shared" si="13"/>
        <v/>
      </c>
      <c r="B261" t="str">
        <f t="shared" si="14"/>
        <v/>
      </c>
      <c r="C261" s="30">
        <v>44409</v>
      </c>
      <c r="D261" s="2">
        <v>5.7943706481720314</v>
      </c>
      <c r="E261" s="2">
        <v>18.673064961740415</v>
      </c>
      <c r="F261" s="2">
        <v>4.5832326992200301</v>
      </c>
      <c r="G261" s="2">
        <v>17.134508683804462</v>
      </c>
      <c r="H261">
        <v>0</v>
      </c>
      <c r="I261">
        <v>646.90625999999997</v>
      </c>
      <c r="J261">
        <f t="shared" si="15"/>
        <v>6.9353099999999586</v>
      </c>
      <c r="K261">
        <v>0</v>
      </c>
    </row>
    <row r="262" spans="1:11">
      <c r="A262" t="str">
        <f t="shared" si="13"/>
        <v/>
      </c>
      <c r="B262" t="str">
        <f t="shared" si="14"/>
        <v/>
      </c>
      <c r="C262" s="30">
        <v>44440</v>
      </c>
      <c r="D262" s="2">
        <v>5.6634767201395819</v>
      </c>
      <c r="E262" s="2">
        <v>22.326604328701659</v>
      </c>
      <c r="F262" s="2">
        <v>4.1503314060076235</v>
      </c>
      <c r="G262" s="2">
        <v>15.574325413456268</v>
      </c>
      <c r="H262">
        <v>0</v>
      </c>
      <c r="I262">
        <v>654.15866000000005</v>
      </c>
      <c r="J262">
        <f t="shared" si="15"/>
        <v>7.2524000000000797</v>
      </c>
      <c r="K262">
        <v>0</v>
      </c>
    </row>
    <row r="263" spans="1:11">
      <c r="A263" t="str">
        <f t="shared" si="13"/>
        <v/>
      </c>
      <c r="B263" t="str">
        <f t="shared" si="14"/>
        <v/>
      </c>
      <c r="C263" s="30">
        <v>44470</v>
      </c>
      <c r="D263" s="2">
        <v>6.0008891705021661</v>
      </c>
      <c r="E263" s="2">
        <v>22.598292863219861</v>
      </c>
      <c r="F263" s="2">
        <v>4.2619637455874937</v>
      </c>
      <c r="G263" s="2">
        <v>16.559039151458443</v>
      </c>
      <c r="H263">
        <v>0</v>
      </c>
      <c r="I263">
        <v>662.11551999999995</v>
      </c>
      <c r="J263">
        <f t="shared" si="15"/>
        <v>7.9568599999998924</v>
      </c>
      <c r="K263">
        <v>0</v>
      </c>
    </row>
    <row r="264" spans="1:11">
      <c r="A264" t="str">
        <f t="shared" si="13"/>
        <v/>
      </c>
      <c r="B264" t="str">
        <f t="shared" si="14"/>
        <v/>
      </c>
      <c r="C264" s="30">
        <v>44501</v>
      </c>
      <c r="D264" s="2">
        <v>6.0648887296612441</v>
      </c>
      <c r="E264" s="2">
        <v>17.001731873563109</v>
      </c>
      <c r="F264" s="2">
        <v>4.5082340415099287</v>
      </c>
      <c r="G264" s="2">
        <v>14.728517110266148</v>
      </c>
      <c r="H264">
        <v>0</v>
      </c>
      <c r="I264">
        <v>669.14337999999998</v>
      </c>
      <c r="J264">
        <f t="shared" si="15"/>
        <v>7.0278600000000324</v>
      </c>
      <c r="K264">
        <v>0</v>
      </c>
    </row>
    <row r="265" spans="1:11">
      <c r="A265" t="str">
        <f t="shared" si="13"/>
        <v/>
      </c>
      <c r="B265" t="str">
        <f t="shared" si="14"/>
        <v/>
      </c>
      <c r="C265" s="30">
        <v>44531</v>
      </c>
      <c r="D265" s="2">
        <v>6.1467955950033737</v>
      </c>
      <c r="E265" s="2">
        <v>13.904128276011685</v>
      </c>
      <c r="F265" s="2">
        <v>5.0835683913610819</v>
      </c>
      <c r="G265" s="2">
        <v>13.969777353879188</v>
      </c>
      <c r="H265">
        <v>0</v>
      </c>
      <c r="I265">
        <v>675.75381000000004</v>
      </c>
      <c r="J265">
        <f t="shared" si="15"/>
        <v>6.6104300000000649</v>
      </c>
      <c r="K265">
        <v>0</v>
      </c>
    </row>
    <row r="266" spans="1:11">
      <c r="A266" t="str">
        <f t="shared" si="13"/>
        <v/>
      </c>
      <c r="B266" t="str">
        <f t="shared" si="14"/>
        <v/>
      </c>
      <c r="C266" s="30">
        <v>44562</v>
      </c>
      <c r="D266" s="2">
        <v>5.9099872835131073</v>
      </c>
      <c r="E266" s="2">
        <v>15.73022687072716</v>
      </c>
      <c r="F266" s="2">
        <v>4.9665537798426973</v>
      </c>
      <c r="G266" s="2">
        <v>12.102226366709413</v>
      </c>
      <c r="H266">
        <v>0</v>
      </c>
      <c r="I266">
        <v>682.24996999999996</v>
      </c>
      <c r="J266">
        <f t="shared" si="15"/>
        <v>6.496159999999918</v>
      </c>
      <c r="K266">
        <v>0</v>
      </c>
    </row>
    <row r="267" spans="1:11">
      <c r="A267" t="str">
        <f t="shared" si="13"/>
        <v/>
      </c>
      <c r="B267" t="str">
        <f t="shared" si="14"/>
        <v/>
      </c>
      <c r="C267" s="30">
        <v>44593</v>
      </c>
      <c r="D267" s="2">
        <v>7.0415180941482802</v>
      </c>
      <c r="E267" s="2">
        <v>18.500534641172894</v>
      </c>
      <c r="F267" s="2">
        <v>5.181849236281999</v>
      </c>
      <c r="G267" s="2">
        <v>12.552858715171178</v>
      </c>
      <c r="H267">
        <v>0</v>
      </c>
      <c r="I267">
        <v>689.40749000000005</v>
      </c>
      <c r="J267">
        <f t="shared" si="15"/>
        <v>7.1575200000000905</v>
      </c>
      <c r="K267">
        <v>0</v>
      </c>
    </row>
    <row r="268" spans="1:11">
      <c r="A268" t="str">
        <f t="shared" si="13"/>
        <v/>
      </c>
      <c r="B268" t="str">
        <f t="shared" si="14"/>
        <v/>
      </c>
      <c r="C268" s="30">
        <v>44621</v>
      </c>
      <c r="D268" s="2">
        <v>6.233390185236054</v>
      </c>
      <c r="E268" s="2">
        <v>13.596784996651046</v>
      </c>
      <c r="F268" s="2">
        <v>4.9184191191760096</v>
      </c>
      <c r="G268" s="2">
        <v>11.689231292131662</v>
      </c>
      <c r="H268">
        <v>0</v>
      </c>
      <c r="I268">
        <v>696.53192000000001</v>
      </c>
      <c r="J268">
        <f t="shared" si="15"/>
        <v>7.1244299999999612</v>
      </c>
      <c r="K268">
        <v>0</v>
      </c>
    </row>
    <row r="269" spans="1:11">
      <c r="A269" t="str">
        <f t="shared" si="13"/>
        <v/>
      </c>
      <c r="B269" t="str">
        <f t="shared" si="14"/>
        <v/>
      </c>
      <c r="C269" s="30">
        <v>44652</v>
      </c>
      <c r="D269" s="2">
        <v>6.511772085865819</v>
      </c>
      <c r="E269" s="2">
        <v>12.482551339931325</v>
      </c>
      <c r="F269" s="2">
        <v>4.8750631081725837</v>
      </c>
      <c r="G269" s="2">
        <v>12.601543754155697</v>
      </c>
      <c r="H269">
        <v>0</v>
      </c>
      <c r="I269">
        <v>703.11995999999999</v>
      </c>
      <c r="J269">
        <f t="shared" si="15"/>
        <v>6.5880399999999781</v>
      </c>
      <c r="K269">
        <v>0</v>
      </c>
    </row>
    <row r="270" spans="1:11">
      <c r="A270" t="str">
        <f t="shared" si="13"/>
        <v/>
      </c>
      <c r="B270" t="str">
        <f t="shared" si="14"/>
        <v/>
      </c>
      <c r="C270" s="30">
        <v>44682</v>
      </c>
      <c r="D270" s="2">
        <v>6.3330488521656791</v>
      </c>
      <c r="E270" s="2">
        <v>11.102300008707422</v>
      </c>
      <c r="F270" s="2">
        <v>4.746145997076745</v>
      </c>
      <c r="G270" s="2">
        <v>12.175122417639717</v>
      </c>
      <c r="H270">
        <v>0</v>
      </c>
      <c r="I270">
        <v>708.92300999999998</v>
      </c>
      <c r="J270">
        <f t="shared" si="15"/>
        <v>5.8030499999999847</v>
      </c>
      <c r="K270">
        <v>0</v>
      </c>
    </row>
    <row r="271" spans="1:11">
      <c r="A271" t="str">
        <f t="shared" si="13"/>
        <v/>
      </c>
      <c r="B271">
        <f t="shared" si="14"/>
        <v>2022</v>
      </c>
      <c r="C271" s="30">
        <v>44713</v>
      </c>
      <c r="D271" s="2">
        <v>5.9232145968966643</v>
      </c>
      <c r="E271" s="2">
        <v>11.013981656863713</v>
      </c>
      <c r="F271" s="2">
        <v>4.4753192248083273</v>
      </c>
      <c r="G271" s="2">
        <v>9.9428018553826103</v>
      </c>
      <c r="H271">
        <v>0</v>
      </c>
      <c r="I271">
        <v>714.35047999999995</v>
      </c>
      <c r="J271">
        <f t="shared" si="15"/>
        <v>5.4274699999999712</v>
      </c>
      <c r="K271">
        <v>0</v>
      </c>
    </row>
    <row r="272" spans="1:11">
      <c r="A272" t="str">
        <f t="shared" si="13"/>
        <v/>
      </c>
      <c r="B272">
        <f t="shared" si="14"/>
        <v>2022</v>
      </c>
      <c r="C272" s="30">
        <v>44743</v>
      </c>
      <c r="D272" s="2">
        <v>5.8789265595653006</v>
      </c>
      <c r="E272" s="2">
        <v>8.5686099207694877</v>
      </c>
      <c r="F272" s="2">
        <v>4.2770218245991698</v>
      </c>
      <c r="G272" s="2">
        <v>8.6551714438412475</v>
      </c>
      <c r="H272">
        <v>0</v>
      </c>
      <c r="I272">
        <v>719.75959</v>
      </c>
      <c r="J272">
        <f t="shared" si="15"/>
        <v>5.4091100000000552</v>
      </c>
      <c r="K272">
        <v>0</v>
      </c>
    </row>
    <row r="273" spans="1:11">
      <c r="A273" t="str">
        <f t="shared" si="13"/>
        <v/>
      </c>
      <c r="B273" t="str">
        <f t="shared" si="14"/>
        <v/>
      </c>
      <c r="C273" s="30">
        <v>44774</v>
      </c>
      <c r="D273" s="2">
        <v>6.0457879893440092</v>
      </c>
      <c r="E273" s="2">
        <v>6.5664337582160615</v>
      </c>
      <c r="F273" s="2">
        <v>4.1127246546126317</v>
      </c>
      <c r="G273" s="2">
        <v>7.9124390380626686</v>
      </c>
      <c r="H273">
        <v>0</v>
      </c>
      <c r="I273">
        <v>724.23776999999995</v>
      </c>
      <c r="J273">
        <f t="shared" si="15"/>
        <v>4.4781799999999521</v>
      </c>
      <c r="K273">
        <v>0</v>
      </c>
    </row>
    <row r="274" spans="1:11">
      <c r="A274" t="str">
        <f t="shared" si="13"/>
        <v/>
      </c>
      <c r="B274" t="str">
        <f t="shared" si="14"/>
        <v/>
      </c>
      <c r="C274" s="30">
        <v>44805</v>
      </c>
      <c r="D274" s="2">
        <v>5.9744940264314428</v>
      </c>
      <c r="E274" s="2">
        <v>2.7873361353542903</v>
      </c>
      <c r="F274" s="2">
        <v>3.9470299107686957</v>
      </c>
      <c r="G274" s="2">
        <v>7.4281729428173016</v>
      </c>
      <c r="H274">
        <v>0</v>
      </c>
      <c r="I274">
        <v>727.79713000000004</v>
      </c>
      <c r="J274">
        <f t="shared" si="15"/>
        <v>3.5593600000000833</v>
      </c>
      <c r="K274">
        <v>0</v>
      </c>
    </row>
    <row r="275" spans="1:11">
      <c r="A275" t="str">
        <f t="shared" si="13"/>
        <v/>
      </c>
      <c r="B275" t="str">
        <f t="shared" si="14"/>
        <v/>
      </c>
      <c r="C275" s="30">
        <v>44835</v>
      </c>
      <c r="D275" s="2">
        <v>5.0014170413500425</v>
      </c>
      <c r="E275" s="2">
        <v>-2.2522304732272236</v>
      </c>
      <c r="F275" s="2">
        <v>3.5883041880376387</v>
      </c>
      <c r="G275" s="2">
        <v>2.7219441693654201</v>
      </c>
      <c r="H275">
        <v>0</v>
      </c>
      <c r="I275">
        <v>730.91621999999995</v>
      </c>
      <c r="J275">
        <f t="shared" si="15"/>
        <v>3.1190899999999147</v>
      </c>
      <c r="K275">
        <v>0</v>
      </c>
    </row>
    <row r="276" spans="1:11">
      <c r="A276" t="str">
        <f t="shared" si="13"/>
        <v/>
      </c>
      <c r="B276" t="str">
        <f t="shared" si="14"/>
        <v/>
      </c>
      <c r="C276" s="30">
        <v>44866</v>
      </c>
      <c r="D276" s="2">
        <v>4.8097856370018954</v>
      </c>
      <c r="E276" s="2">
        <v>-2.2119501863970492</v>
      </c>
      <c r="F276" s="2">
        <v>3.3231231190975707</v>
      </c>
      <c r="G276" s="2">
        <v>0.89614762573906326</v>
      </c>
      <c r="H276">
        <v>0</v>
      </c>
      <c r="I276">
        <v>733.53841</v>
      </c>
      <c r="J276">
        <f t="shared" si="15"/>
        <v>2.622190000000046</v>
      </c>
      <c r="K276">
        <v>0</v>
      </c>
    </row>
    <row r="277" spans="1:11">
      <c r="A277" t="str">
        <f t="shared" si="13"/>
        <v/>
      </c>
      <c r="B277" t="str">
        <f t="shared" si="14"/>
        <v/>
      </c>
      <c r="C277" s="30">
        <v>44896</v>
      </c>
      <c r="D277" s="2">
        <v>4.4012372133741318</v>
      </c>
      <c r="E277" s="2">
        <v>-2.5738922653368634</v>
      </c>
      <c r="F277" s="2">
        <v>3.023443707724871</v>
      </c>
      <c r="G277" s="2">
        <v>-1.6240389141691569</v>
      </c>
      <c r="H277">
        <v>0</v>
      </c>
      <c r="I277">
        <v>736.52854000000002</v>
      </c>
      <c r="J277">
        <f t="shared" si="15"/>
        <v>2.9901300000000219</v>
      </c>
      <c r="K277">
        <v>0</v>
      </c>
    </row>
    <row r="278" spans="1:11">
      <c r="A278" t="str">
        <f t="shared" si="13"/>
        <v/>
      </c>
      <c r="B278" t="str">
        <f t="shared" si="14"/>
        <v/>
      </c>
      <c r="C278" s="30">
        <v>44927</v>
      </c>
      <c r="D278" s="2">
        <v>5.0421284605303374</v>
      </c>
      <c r="E278" s="2">
        <v>-4.5464433326082299</v>
      </c>
      <c r="F278" s="2">
        <v>3.1723705787459755</v>
      </c>
      <c r="G278" s="2">
        <v>-2.3057526839793119</v>
      </c>
      <c r="H278">
        <v>0</v>
      </c>
      <c r="I278">
        <v>740.48242000000005</v>
      </c>
      <c r="J278">
        <f t="shared" si="15"/>
        <v>3.9538800000000265</v>
      </c>
      <c r="K278">
        <v>0</v>
      </c>
    </row>
    <row r="279" spans="1:11">
      <c r="A279" t="str">
        <f t="shared" si="13"/>
        <v/>
      </c>
      <c r="B279" t="str">
        <f t="shared" si="14"/>
        <v/>
      </c>
      <c r="C279" s="30">
        <v>44958</v>
      </c>
      <c r="D279" s="2">
        <v>4.4466164953152809</v>
      </c>
      <c r="E279" s="2">
        <v>-7.7623516892207034</v>
      </c>
      <c r="F279" s="2">
        <v>2.7731382062090804</v>
      </c>
      <c r="G279" s="2">
        <v>-4.063304168811122</v>
      </c>
      <c r="H279">
        <v>0</v>
      </c>
      <c r="I279">
        <v>744.25804000000005</v>
      </c>
      <c r="J279">
        <f t="shared" si="15"/>
        <v>3.7756200000000035</v>
      </c>
      <c r="K279">
        <v>0</v>
      </c>
    </row>
    <row r="280" spans="1:11">
      <c r="A280" t="str">
        <f t="shared" si="13"/>
        <v/>
      </c>
      <c r="B280" t="str">
        <f t="shared" si="14"/>
        <v/>
      </c>
      <c r="C280" s="30">
        <v>44986</v>
      </c>
      <c r="D280" s="2">
        <v>4.3958183061164169</v>
      </c>
      <c r="E280" s="2">
        <v>-7.6965223389106496</v>
      </c>
      <c r="F280" s="2">
        <v>2.5341877518662903</v>
      </c>
      <c r="G280" s="2">
        <v>-5.8073187431846414</v>
      </c>
      <c r="H280">
        <v>0</v>
      </c>
      <c r="I280">
        <v>747.63543000000004</v>
      </c>
      <c r="J280">
        <f t="shared" si="15"/>
        <v>3.3773899999999912</v>
      </c>
      <c r="K280">
        <v>0</v>
      </c>
    </row>
    <row r="281" spans="1:11">
      <c r="A281" t="str">
        <f t="shared" si="13"/>
        <v/>
      </c>
      <c r="B281" t="str">
        <f t="shared" si="14"/>
        <v/>
      </c>
      <c r="C281" s="30">
        <v>45017</v>
      </c>
      <c r="D281" s="2">
        <v>3.6523057630182043</v>
      </c>
      <c r="E281" s="2">
        <v>-7.3193023645815707</v>
      </c>
      <c r="F281" s="2">
        <v>2.5335988710251778</v>
      </c>
      <c r="G281" s="2">
        <v>-5.1578947368421062</v>
      </c>
      <c r="H281">
        <v>0</v>
      </c>
      <c r="I281">
        <v>750.70378000000005</v>
      </c>
      <c r="J281">
        <f t="shared" si="15"/>
        <v>3.0683500000000095</v>
      </c>
      <c r="K281">
        <v>0</v>
      </c>
    </row>
    <row r="282" spans="1:11">
      <c r="A282" t="str">
        <f t="shared" si="13"/>
        <v/>
      </c>
      <c r="B282" t="str">
        <f t="shared" si="14"/>
        <v/>
      </c>
      <c r="C282" s="30">
        <v>45047</v>
      </c>
      <c r="D282" s="2">
        <v>3.6102097878731199</v>
      </c>
      <c r="E282" s="2">
        <v>-8.4547884623458636</v>
      </c>
      <c r="F282" s="2">
        <v>2.5400189563477449</v>
      </c>
      <c r="G282" s="2">
        <v>-4.6958543200310014</v>
      </c>
      <c r="H282">
        <v>0</v>
      </c>
      <c r="I282">
        <v>754.17060000000004</v>
      </c>
      <c r="J282">
        <f t="shared" si="15"/>
        <v>3.4668199999999842</v>
      </c>
      <c r="K282">
        <v>0</v>
      </c>
    </row>
    <row r="283" spans="1:11">
      <c r="A283" t="str">
        <f t="shared" si="13"/>
        <v/>
      </c>
      <c r="B283">
        <f t="shared" si="14"/>
        <v>2023</v>
      </c>
      <c r="C283" s="30">
        <v>45078</v>
      </c>
      <c r="D283" s="2">
        <v>3.7847053826487009</v>
      </c>
      <c r="E283" s="2">
        <v>-9.1571113468370662</v>
      </c>
      <c r="F283" s="2">
        <v>2.4148659647648785</v>
      </c>
      <c r="G283" s="2">
        <v>-5.174064966998837</v>
      </c>
      <c r="H283">
        <v>0</v>
      </c>
      <c r="I283">
        <v>757.45285999999999</v>
      </c>
      <c r="J283">
        <f t="shared" si="15"/>
        <v>3.2822599999999511</v>
      </c>
      <c r="K283">
        <v>0</v>
      </c>
    </row>
    <row r="284" spans="1:11">
      <c r="A284" t="str">
        <f t="shared" si="13"/>
        <v/>
      </c>
      <c r="B284">
        <f t="shared" si="14"/>
        <v>2023</v>
      </c>
      <c r="C284" s="30">
        <v>45108</v>
      </c>
      <c r="D284" s="2">
        <v>2.6859128809148647</v>
      </c>
      <c r="E284" s="2">
        <v>-9.280619256937106</v>
      </c>
      <c r="F284" s="2">
        <v>2.0733412616474434</v>
      </c>
      <c r="G284" s="2">
        <v>-5.9697628663145981</v>
      </c>
      <c r="H284">
        <v>0</v>
      </c>
      <c r="I284">
        <v>760.50778000000003</v>
      </c>
      <c r="J284">
        <f t="shared" si="15"/>
        <v>3.0549200000000383</v>
      </c>
      <c r="K284">
        <v>0</v>
      </c>
    </row>
    <row r="285" spans="1:11">
      <c r="A285" t="str">
        <f t="shared" si="13"/>
        <v/>
      </c>
      <c r="B285" t="str">
        <f t="shared" si="14"/>
        <v/>
      </c>
      <c r="C285" s="30">
        <v>45139</v>
      </c>
      <c r="D285" s="2">
        <v>2.6207257175553611</v>
      </c>
      <c r="E285" s="2">
        <v>-9.4787800456367695</v>
      </c>
      <c r="F285" s="2">
        <v>2.04852525753354</v>
      </c>
      <c r="G285" s="2">
        <v>-6.1764629490143053</v>
      </c>
      <c r="H285">
        <v>0</v>
      </c>
      <c r="I285">
        <v>763.55181000000005</v>
      </c>
      <c r="J285">
        <f t="shared" si="15"/>
        <v>3.0440300000000207</v>
      </c>
      <c r="K285">
        <v>0</v>
      </c>
    </row>
    <row r="286" spans="1:11">
      <c r="A286" t="str">
        <f t="shared" si="13"/>
        <v/>
      </c>
      <c r="B286" t="str">
        <f t="shared" si="14"/>
        <v/>
      </c>
      <c r="C286" s="30">
        <v>45170</v>
      </c>
      <c r="D286" s="2">
        <v>2.4608733423269413</v>
      </c>
      <c r="E286" s="2">
        <v>-8.2759938837920544</v>
      </c>
      <c r="F286" s="2">
        <v>2.0392611504793656</v>
      </c>
      <c r="G286" s="2">
        <v>-6.8340560330278137</v>
      </c>
      <c r="H286">
        <v>0</v>
      </c>
      <c r="I286">
        <v>766.45726000000002</v>
      </c>
      <c r="J286">
        <f t="shared" si="15"/>
        <v>2.9054499999999734</v>
      </c>
      <c r="K286">
        <v>0</v>
      </c>
    </row>
    <row r="287" spans="1:11">
      <c r="A287" t="str">
        <f t="shared" si="13"/>
        <v/>
      </c>
      <c r="B287" t="str">
        <f t="shared" si="14"/>
        <v/>
      </c>
      <c r="C287" s="30">
        <v>45200</v>
      </c>
      <c r="D287" s="2">
        <v>2.3988180302434436</v>
      </c>
      <c r="E287" s="2">
        <v>-8.6313749679942209</v>
      </c>
      <c r="F287" s="2">
        <v>1.9071196969401516</v>
      </c>
      <c r="G287" s="2">
        <v>-7.0453361125586316</v>
      </c>
      <c r="H287">
        <v>0</v>
      </c>
      <c r="I287">
        <v>769.14854000000003</v>
      </c>
      <c r="J287">
        <f t="shared" si="15"/>
        <v>2.6912800000000061</v>
      </c>
      <c r="K287">
        <v>0</v>
      </c>
    </row>
    <row r="288" spans="1:11">
      <c r="A288" t="str">
        <f t="shared" si="13"/>
        <v/>
      </c>
      <c r="B288" t="str">
        <f t="shared" si="14"/>
        <v/>
      </c>
      <c r="C288" s="30">
        <v>45231</v>
      </c>
      <c r="D288" s="2">
        <v>2.2986653588305872</v>
      </c>
      <c r="E288" s="2">
        <v>-7.2031772821962381</v>
      </c>
      <c r="F288" s="2">
        <v>1.8546268366254726</v>
      </c>
      <c r="G288" s="2">
        <v>-6.6298778084351699</v>
      </c>
      <c r="H288">
        <v>0</v>
      </c>
      <c r="I288">
        <v>771.79067999999995</v>
      </c>
      <c r="J288">
        <f t="shared" si="15"/>
        <v>2.6421399999999267</v>
      </c>
      <c r="K288">
        <v>0</v>
      </c>
    </row>
    <row r="289" spans="1:11">
      <c r="A289" t="str">
        <f t="shared" si="13"/>
        <v/>
      </c>
      <c r="B289" t="str">
        <f t="shared" si="14"/>
        <v/>
      </c>
      <c r="C289" s="30">
        <v>45261</v>
      </c>
      <c r="D289" s="2">
        <v>2.3593640808069027</v>
      </c>
      <c r="E289" s="2">
        <v>-7.2405427741195965</v>
      </c>
      <c r="F289" s="2">
        <v>1.952803468770048</v>
      </c>
      <c r="G289" s="2">
        <v>-6.069064518701639</v>
      </c>
      <c r="H289">
        <v>0</v>
      </c>
      <c r="I289">
        <v>774.59851000000003</v>
      </c>
      <c r="J289">
        <f t="shared" si="15"/>
        <v>2.8078300000000809</v>
      </c>
      <c r="K289">
        <v>0</v>
      </c>
    </row>
    <row r="290" spans="1:11">
      <c r="A290" t="str">
        <f t="shared" si="13"/>
        <v/>
      </c>
      <c r="B290" t="str">
        <f t="shared" si="14"/>
        <v/>
      </c>
      <c r="C290" s="30">
        <v>45292</v>
      </c>
      <c r="D290" s="2">
        <v>1.8672177501768639</v>
      </c>
      <c r="E290" s="2">
        <v>-8.5667522996602301</v>
      </c>
      <c r="F290" s="2">
        <v>1.8007016727723757</v>
      </c>
      <c r="G290" s="2">
        <v>-5.6330158054387685</v>
      </c>
      <c r="H290">
        <v>0</v>
      </c>
      <c r="I290">
        <v>777.65755999999999</v>
      </c>
      <c r="J290">
        <f t="shared" si="15"/>
        <v>3.0590499999999565</v>
      </c>
      <c r="K290">
        <v>0</v>
      </c>
    </row>
    <row r="291" spans="1:11">
      <c r="A291" t="str">
        <f t="shared" si="13"/>
        <v/>
      </c>
      <c r="B291" t="str">
        <f t="shared" si="14"/>
        <v/>
      </c>
      <c r="C291" s="30">
        <v>45323</v>
      </c>
      <c r="D291" s="2">
        <v>1.8082357589365383</v>
      </c>
      <c r="E291" s="2">
        <v>-8.3879466197249961</v>
      </c>
      <c r="F291" s="2">
        <v>1.7644782664774983</v>
      </c>
      <c r="G291" s="2">
        <v>-5.2251817279579393</v>
      </c>
      <c r="H291">
        <v>0</v>
      </c>
      <c r="I291">
        <v>780.88550999999995</v>
      </c>
      <c r="J291">
        <f t="shared" si="15"/>
        <v>3.2279499999999643</v>
      </c>
      <c r="K291">
        <v>0</v>
      </c>
    </row>
    <row r="292" spans="1:11">
      <c r="A292" t="str">
        <f t="shared" si="13"/>
        <v/>
      </c>
      <c r="B292" t="str">
        <f t="shared" si="14"/>
        <v/>
      </c>
      <c r="C292" s="30">
        <v>45352</v>
      </c>
      <c r="D292" s="2">
        <v>1.659317267531657</v>
      </c>
      <c r="E292" s="2">
        <v>-6.4258359221282539</v>
      </c>
      <c r="F292" s="2">
        <v>1.8684844658067412</v>
      </c>
      <c r="G292" s="2">
        <v>-4.8811350725574183</v>
      </c>
      <c r="H292">
        <v>0</v>
      </c>
      <c r="I292">
        <v>783.57996000000003</v>
      </c>
      <c r="J292">
        <f t="shared" si="15"/>
        <v>2.6944500000000744</v>
      </c>
      <c r="K292">
        <v>0</v>
      </c>
    </row>
    <row r="293" spans="1:11">
      <c r="A293" t="str">
        <f t="shared" si="13"/>
        <v/>
      </c>
      <c r="B293" t="str">
        <f t="shared" si="14"/>
        <v/>
      </c>
      <c r="C293" s="30">
        <v>45383</v>
      </c>
      <c r="D293" s="2">
        <v>1.9074091125442783</v>
      </c>
      <c r="E293" s="2">
        <v>-5.1653683883556178</v>
      </c>
      <c r="F293" s="2">
        <v>1.7558076715288973</v>
      </c>
      <c r="G293" s="2">
        <v>-4.9836225332286599</v>
      </c>
      <c r="H293">
        <v>0</v>
      </c>
      <c r="I293">
        <v>786.32871999999998</v>
      </c>
      <c r="J293">
        <f t="shared" si="15"/>
        <v>2.7487599999999475</v>
      </c>
      <c r="K293">
        <v>0</v>
      </c>
    </row>
    <row r="294" spans="1:11">
      <c r="A294" t="str">
        <f t="shared" si="13"/>
        <v/>
      </c>
      <c r="B294" t="str">
        <f t="shared" si="14"/>
        <v/>
      </c>
      <c r="C294" s="30">
        <v>45413</v>
      </c>
      <c r="D294" s="2">
        <v>1.9252657293298725</v>
      </c>
      <c r="E294" s="2">
        <v>-4.9746376036128197</v>
      </c>
      <c r="F294" s="2">
        <v>1.6965472086887923</v>
      </c>
      <c r="G294" s="2">
        <v>-4.5613464509309587</v>
      </c>
      <c r="H294">
        <v>0</v>
      </c>
      <c r="I294">
        <v>788.87760000000003</v>
      </c>
      <c r="J294">
        <f t="shared" si="15"/>
        <v>2.5488800000000538</v>
      </c>
      <c r="K294">
        <v>0</v>
      </c>
    </row>
    <row r="295" spans="1:11">
      <c r="A295" s="1" t="s">
        <v>90</v>
      </c>
      <c r="B295">
        <f t="shared" si="14"/>
        <v>2024</v>
      </c>
      <c r="C295" s="30">
        <v>45444</v>
      </c>
      <c r="D295" s="2">
        <v>1.6451033390620928</v>
      </c>
      <c r="E295" s="2">
        <v>-3.6905920331155473</v>
      </c>
      <c r="F295" s="2">
        <v>1.62</v>
      </c>
      <c r="G295" s="2">
        <v>-4.59</v>
      </c>
      <c r="H295">
        <v>0</v>
      </c>
      <c r="I295">
        <v>790.45987000000002</v>
      </c>
      <c r="J295">
        <f t="shared" si="15"/>
        <v>1.5822699999999941</v>
      </c>
      <c r="K295">
        <v>0</v>
      </c>
    </row>
    <row r="296" spans="1:11">
      <c r="A296" s="1" t="s">
        <v>90</v>
      </c>
      <c r="B296">
        <f t="shared" si="14"/>
        <v>2024</v>
      </c>
      <c r="C296" s="30">
        <v>45474</v>
      </c>
      <c r="D296" s="2">
        <v>1.7</v>
      </c>
      <c r="E296" s="2">
        <v>-4.75</v>
      </c>
      <c r="F296" s="2">
        <v>1.55</v>
      </c>
      <c r="G296" s="2">
        <v>-4.18</v>
      </c>
      <c r="H296">
        <v>0</v>
      </c>
      <c r="I296">
        <v>791.38472999999999</v>
      </c>
      <c r="J296">
        <f t="shared" si="15"/>
        <v>0.92485999999996693</v>
      </c>
      <c r="K296">
        <v>0</v>
      </c>
    </row>
    <row r="297" spans="1:11">
      <c r="A297" t="str">
        <f t="shared" si="13"/>
        <v/>
      </c>
      <c r="B297" t="str">
        <f t="shared" si="14"/>
        <v/>
      </c>
      <c r="C297" s="30">
        <v>45505</v>
      </c>
      <c r="D297" s="2">
        <v>2.04</v>
      </c>
      <c r="E297" s="2">
        <v>-1.67</v>
      </c>
      <c r="F297" s="2">
        <v>1.51</v>
      </c>
      <c r="G297" s="2">
        <v>-3.68</v>
      </c>
      <c r="H297">
        <v>0</v>
      </c>
      <c r="J297">
        <v>0</v>
      </c>
      <c r="K297">
        <v>0</v>
      </c>
    </row>
    <row r="298" spans="1:11">
      <c r="A298" t="str">
        <f t="shared" si="13"/>
        <v/>
      </c>
      <c r="B298" t="str">
        <f t="shared" si="14"/>
        <v/>
      </c>
      <c r="C298" s="30">
        <v>45536</v>
      </c>
      <c r="D298" s="2" t="e">
        <v>#N/A</v>
      </c>
      <c r="E298" s="2" t="e">
        <v>#N/A</v>
      </c>
      <c r="F298" s="2" t="e">
        <v>#N/A</v>
      </c>
      <c r="G298" s="2" t="e">
        <v>#N/A</v>
      </c>
      <c r="H298">
        <v>0</v>
      </c>
      <c r="J298">
        <f t="shared" si="15"/>
        <v>0</v>
      </c>
      <c r="K298">
        <v>0</v>
      </c>
    </row>
    <row r="299" spans="1:11">
      <c r="A299" t="str">
        <f t="shared" si="13"/>
        <v/>
      </c>
      <c r="B299" t="str">
        <f t="shared" si="14"/>
        <v/>
      </c>
      <c r="C299" s="30">
        <v>45566</v>
      </c>
      <c r="D299" s="2" t="e">
        <v>#N/A</v>
      </c>
      <c r="E299" s="2" t="e">
        <v>#N/A</v>
      </c>
      <c r="F299" s="2" t="e">
        <v>#N/A</v>
      </c>
      <c r="G299" s="2" t="e">
        <v>#N/A</v>
      </c>
      <c r="H299">
        <v>0</v>
      </c>
      <c r="J299">
        <f t="shared" si="15"/>
        <v>0</v>
      </c>
      <c r="K299">
        <v>0</v>
      </c>
    </row>
    <row r="300" spans="1:11">
      <c r="A300" t="str">
        <f t="shared" si="13"/>
        <v/>
      </c>
      <c r="B300" t="str">
        <f t="shared" si="14"/>
        <v/>
      </c>
      <c r="C300" s="30">
        <v>45597</v>
      </c>
      <c r="D300" s="2" t="e">
        <v>#N/A</v>
      </c>
      <c r="E300" s="2" t="e">
        <v>#N/A</v>
      </c>
      <c r="F300" s="2" t="e">
        <v>#N/A</v>
      </c>
      <c r="G300" s="2" t="e">
        <v>#N/A</v>
      </c>
      <c r="H300">
        <v>0</v>
      </c>
      <c r="J300">
        <f t="shared" si="15"/>
        <v>0</v>
      </c>
      <c r="K300">
        <v>0</v>
      </c>
    </row>
    <row r="301" spans="1:11">
      <c r="A301" t="str">
        <f t="shared" si="13"/>
        <v/>
      </c>
      <c r="B301" t="str">
        <f t="shared" si="14"/>
        <v/>
      </c>
      <c r="C301" s="30">
        <v>45627</v>
      </c>
      <c r="D301" s="2" t="e">
        <v>#N/A</v>
      </c>
      <c r="E301" s="2" t="e">
        <v>#N/A</v>
      </c>
      <c r="F301" s="2" t="e">
        <v>#N/A</v>
      </c>
      <c r="G301" s="2" t="e">
        <v>#N/A</v>
      </c>
      <c r="H301">
        <v>0</v>
      </c>
      <c r="J301">
        <f t="shared" si="15"/>
        <v>0</v>
      </c>
      <c r="K301">
        <v>0</v>
      </c>
    </row>
  </sheetData>
  <conditionalFormatting sqref="J1:J1048576">
    <cfRule type="cellIs" dxfId="0" priority="1" operator="lessThan">
      <formula>0</formula>
    </cfRule>
  </conditionalFormatting>
  <pageMargins left="0.7" right="0.7" top="0.75" bottom="0.75" header="0.3" footer="0.3"/>
  <headerFooter>
    <oddHeader>&amp;L&amp;"Calibri"&amp;11&amp;K000000 NONCONFIDENTIAL // FRSONLY&amp;1#_x000D_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583E-9E86-465F-B183-ECEDA2B1575A}">
  <dimension ref="A1:F182"/>
  <sheetViews>
    <sheetView workbookViewId="0">
      <selection activeCell="C1" sqref="C1"/>
    </sheetView>
  </sheetViews>
  <sheetFormatPr defaultRowHeight="15"/>
  <sheetData>
    <row r="1" spans="1:6">
      <c r="C1" t="s">
        <v>91</v>
      </c>
      <c r="D1" t="s">
        <v>92</v>
      </c>
      <c r="E1" t="s">
        <v>93</v>
      </c>
      <c r="F1" t="s">
        <v>94</v>
      </c>
    </row>
    <row r="2" spans="1:6">
      <c r="A2" t="s">
        <v>95</v>
      </c>
      <c r="B2" t="s">
        <v>96</v>
      </c>
      <c r="C2">
        <v>17.753648012330984</v>
      </c>
      <c r="D2">
        <v>12.818292647102023</v>
      </c>
      <c r="E2">
        <v>-6.1387610894191589</v>
      </c>
      <c r="F2">
        <v>1.7299256778590522</v>
      </c>
    </row>
    <row r="3" spans="1:6">
      <c r="A3" t="s">
        <v>97</v>
      </c>
      <c r="B3" t="s">
        <v>96</v>
      </c>
      <c r="C3">
        <v>19.187426769707287</v>
      </c>
      <c r="D3">
        <v>12.412084840996675</v>
      </c>
      <c r="E3">
        <v>-3.454043915542286</v>
      </c>
      <c r="F3">
        <v>1.5519665813549848</v>
      </c>
    </row>
    <row r="4" spans="1:6">
      <c r="A4" t="s">
        <v>98</v>
      </c>
      <c r="B4" t="s">
        <v>96</v>
      </c>
      <c r="C4">
        <v>20.220123195464375</v>
      </c>
      <c r="D4">
        <v>11.190820105820107</v>
      </c>
      <c r="E4">
        <v>-0.46925563412688276</v>
      </c>
      <c r="F4">
        <v>5.9579394473838914</v>
      </c>
    </row>
    <row r="5" spans="1:6">
      <c r="A5" t="s">
        <v>99</v>
      </c>
      <c r="B5" t="s">
        <v>96</v>
      </c>
      <c r="C5">
        <v>18.03631679636495</v>
      </c>
      <c r="D5">
        <v>15.188852998179362</v>
      </c>
      <c r="E5">
        <v>3.4631888204140049</v>
      </c>
      <c r="F5">
        <v>11.530792271098843</v>
      </c>
    </row>
    <row r="6" spans="1:6">
      <c r="A6" t="s">
        <v>100</v>
      </c>
      <c r="B6" t="s">
        <v>96</v>
      </c>
      <c r="C6">
        <v>18.742633423194064</v>
      </c>
      <c r="D6">
        <v>16.224318221805174</v>
      </c>
      <c r="E6">
        <v>3.2057804613363872</v>
      </c>
      <c r="F6">
        <v>8.8542314233769286</v>
      </c>
    </row>
    <row r="7" spans="1:6">
      <c r="A7" t="s">
        <v>101</v>
      </c>
      <c r="B7" t="s">
        <v>96</v>
      </c>
      <c r="C7">
        <v>10.953765974180053</v>
      </c>
      <c r="D7">
        <v>12.58486759142497</v>
      </c>
      <c r="E7">
        <v>2.1720222006385912</v>
      </c>
      <c r="F7">
        <v>2.3297867972667823</v>
      </c>
    </row>
    <row r="8" spans="1:6">
      <c r="A8" t="s">
        <v>102</v>
      </c>
      <c r="B8" t="s">
        <v>103</v>
      </c>
      <c r="C8">
        <v>23.134317923179154</v>
      </c>
      <c r="D8">
        <v>11.823174305474151</v>
      </c>
      <c r="E8">
        <v>2.8166161044006528</v>
      </c>
      <c r="F8">
        <v>6.8834632516703778</v>
      </c>
    </row>
    <row r="9" spans="1:6">
      <c r="A9" t="s">
        <v>104</v>
      </c>
      <c r="B9" t="s">
        <v>96</v>
      </c>
      <c r="C9">
        <v>19.430410611256825</v>
      </c>
      <c r="D9">
        <v>10.685152748894293</v>
      </c>
      <c r="E9">
        <v>3.6887114118384652</v>
      </c>
      <c r="F9">
        <v>2.4753258545443897</v>
      </c>
    </row>
    <row r="10" spans="1:6">
      <c r="A10" t="s">
        <v>105</v>
      </c>
      <c r="B10" t="s">
        <v>96</v>
      </c>
      <c r="C10">
        <v>21.217094655004658</v>
      </c>
      <c r="D10">
        <v>12.982363790731036</v>
      </c>
      <c r="E10">
        <v>1.8419465579803855</v>
      </c>
      <c r="F10">
        <v>2.5364464092279766</v>
      </c>
    </row>
    <row r="11" spans="1:6">
      <c r="A11" t="s">
        <v>106</v>
      </c>
      <c r="B11" t="s">
        <v>96</v>
      </c>
      <c r="C11">
        <v>20.98012857499155</v>
      </c>
      <c r="D11">
        <v>17.515621983678962</v>
      </c>
      <c r="E11">
        <v>4.3740547349274941</v>
      </c>
      <c r="F11">
        <v>6.2282488519699335</v>
      </c>
    </row>
    <row r="12" spans="1:6">
      <c r="A12" t="s">
        <v>107</v>
      </c>
      <c r="B12" t="s">
        <v>96</v>
      </c>
      <c r="C12">
        <v>29.770444234775717</v>
      </c>
      <c r="D12">
        <v>21.358074043747806</v>
      </c>
      <c r="E12">
        <v>10.380750020983264</v>
      </c>
      <c r="F12">
        <v>11.733796350450344</v>
      </c>
    </row>
    <row r="13" spans="1:6">
      <c r="A13" t="s">
        <v>108</v>
      </c>
      <c r="B13" t="s">
        <v>96</v>
      </c>
      <c r="C13">
        <v>22.388553825819692</v>
      </c>
      <c r="D13">
        <v>27.219839995328321</v>
      </c>
      <c r="E13">
        <v>13.89096488986889</v>
      </c>
      <c r="F13">
        <v>12.70759438231773</v>
      </c>
    </row>
    <row r="14" spans="1:6">
      <c r="A14" t="s">
        <v>109</v>
      </c>
      <c r="B14" t="s">
        <v>96</v>
      </c>
      <c r="C14">
        <v>24.156569187013169</v>
      </c>
      <c r="D14">
        <v>24.567722275683085</v>
      </c>
      <c r="E14">
        <v>7.8119294717695338</v>
      </c>
      <c r="F14">
        <v>11.884632432274808</v>
      </c>
    </row>
    <row r="15" spans="1:6">
      <c r="A15" t="s">
        <v>110</v>
      </c>
      <c r="B15" t="s">
        <v>96</v>
      </c>
      <c r="C15">
        <v>24.561465590918587</v>
      </c>
      <c r="D15">
        <v>23.54313668394386</v>
      </c>
      <c r="E15">
        <v>10.147429616821912</v>
      </c>
      <c r="F15">
        <v>12.099871877001922</v>
      </c>
    </row>
    <row r="16" spans="1:6">
      <c r="A16" t="s">
        <v>111</v>
      </c>
      <c r="B16" t="s">
        <v>96</v>
      </c>
      <c r="C16">
        <v>19.446391467630555</v>
      </c>
      <c r="D16">
        <v>21.186562354853695</v>
      </c>
      <c r="E16">
        <v>7.7825353748486226</v>
      </c>
      <c r="F16">
        <v>13.47251219228983</v>
      </c>
    </row>
    <row r="17" spans="1:6">
      <c r="A17" t="s">
        <v>112</v>
      </c>
      <c r="B17" t="s">
        <v>96</v>
      </c>
      <c r="C17">
        <v>19.954163437328997</v>
      </c>
      <c r="D17">
        <v>24.473130225964184</v>
      </c>
      <c r="E17">
        <v>10.337925675040694</v>
      </c>
      <c r="F17">
        <v>11.794983074385904</v>
      </c>
    </row>
    <row r="18" spans="1:6">
      <c r="A18" t="s">
        <v>113</v>
      </c>
      <c r="B18" t="s">
        <v>96</v>
      </c>
      <c r="C18">
        <v>13.212499419804788</v>
      </c>
      <c r="D18">
        <v>22.14703111907307</v>
      </c>
      <c r="E18">
        <v>6.7905819695961283</v>
      </c>
      <c r="F18">
        <v>15.642292467277297</v>
      </c>
    </row>
    <row r="19" spans="1:6">
      <c r="A19" t="s">
        <v>114</v>
      </c>
      <c r="B19" t="s">
        <v>96</v>
      </c>
      <c r="C19">
        <v>17.891778617982176</v>
      </c>
      <c r="D19">
        <v>15.226815964907221</v>
      </c>
      <c r="E19">
        <v>8.3349712719071469</v>
      </c>
      <c r="F19">
        <v>9.0912672072956067</v>
      </c>
    </row>
    <row r="20" spans="1:6">
      <c r="A20" t="s">
        <v>115</v>
      </c>
      <c r="B20" t="s">
        <v>116</v>
      </c>
      <c r="C20">
        <v>15.80318960193137</v>
      </c>
      <c r="D20">
        <v>14.766520901061595</v>
      </c>
      <c r="E20">
        <v>5.2609867543277691</v>
      </c>
      <c r="F20">
        <v>6.5621249172876093</v>
      </c>
    </row>
    <row r="21" spans="1:6">
      <c r="A21" t="s">
        <v>117</v>
      </c>
      <c r="B21" t="s">
        <v>96</v>
      </c>
      <c r="C21">
        <v>11.595127724539664</v>
      </c>
      <c r="D21">
        <v>13.222090684443423</v>
      </c>
      <c r="E21">
        <v>3.2994490651734072</v>
      </c>
      <c r="F21">
        <v>4.0654675018677082</v>
      </c>
    </row>
    <row r="22" spans="1:6">
      <c r="A22" t="s">
        <v>118</v>
      </c>
      <c r="B22" t="s">
        <v>96</v>
      </c>
      <c r="C22">
        <v>12.963058858138776</v>
      </c>
      <c r="D22">
        <v>10.271328048710437</v>
      </c>
      <c r="E22">
        <v>2.7540206513423211</v>
      </c>
      <c r="F22">
        <v>7.6997214084668846</v>
      </c>
    </row>
    <row r="23" spans="1:6">
      <c r="A23" t="s">
        <v>119</v>
      </c>
      <c r="B23" t="s">
        <v>96</v>
      </c>
      <c r="C23">
        <v>17.063137447969815</v>
      </c>
      <c r="D23">
        <v>16.637329770729181</v>
      </c>
      <c r="E23">
        <v>4.2655300214372804</v>
      </c>
      <c r="F23">
        <v>6.6271188875481224</v>
      </c>
    </row>
    <row r="24" spans="1:6">
      <c r="A24" t="s">
        <v>120</v>
      </c>
      <c r="B24" t="s">
        <v>96</v>
      </c>
      <c r="C24">
        <v>14.324417618936769</v>
      </c>
      <c r="D24">
        <v>17.103975658064702</v>
      </c>
      <c r="E24">
        <v>2.9963002332983693</v>
      </c>
      <c r="F24">
        <v>4.8811550937221933</v>
      </c>
    </row>
    <row r="25" spans="1:6">
      <c r="A25" t="s">
        <v>121</v>
      </c>
      <c r="B25" t="s">
        <v>96</v>
      </c>
      <c r="C25">
        <v>20.317643614026114</v>
      </c>
      <c r="D25">
        <v>16.302057896245344</v>
      </c>
      <c r="E25">
        <v>4.4777445156412732</v>
      </c>
      <c r="F25">
        <v>2.8671997707079391</v>
      </c>
    </row>
    <row r="26" spans="1:6">
      <c r="A26" t="s">
        <v>122</v>
      </c>
      <c r="B26" t="s">
        <v>96</v>
      </c>
      <c r="C26">
        <v>24.495250908084301</v>
      </c>
      <c r="D26">
        <v>20.432402410120218</v>
      </c>
      <c r="E26">
        <v>10.67674354531956</v>
      </c>
      <c r="F26">
        <v>8.9454638910305828</v>
      </c>
    </row>
    <row r="27" spans="1:6">
      <c r="A27" t="s">
        <v>123</v>
      </c>
      <c r="B27" t="s">
        <v>96</v>
      </c>
      <c r="C27">
        <v>24.139208017592455</v>
      </c>
      <c r="D27">
        <v>22.590019681108991</v>
      </c>
      <c r="E27">
        <v>11.881396888850551</v>
      </c>
      <c r="F27">
        <v>10.899794631906214</v>
      </c>
    </row>
    <row r="28" spans="1:6">
      <c r="A28" t="s">
        <v>124</v>
      </c>
      <c r="B28" t="s">
        <v>96</v>
      </c>
      <c r="C28">
        <v>20.863674020668469</v>
      </c>
      <c r="D28">
        <v>22.583658828218415</v>
      </c>
      <c r="E28">
        <v>12.764461252221381</v>
      </c>
      <c r="F28">
        <v>11.070175938051587</v>
      </c>
    </row>
    <row r="29" spans="1:6">
      <c r="A29" t="s">
        <v>125</v>
      </c>
      <c r="B29" t="s">
        <v>96</v>
      </c>
      <c r="C29">
        <v>19.687794683560728</v>
      </c>
      <c r="D29">
        <v>20.172873157685085</v>
      </c>
      <c r="E29">
        <v>5.2782562434096487</v>
      </c>
      <c r="F29">
        <v>10.793199795140271</v>
      </c>
    </row>
    <row r="30" spans="1:6">
      <c r="A30" t="s">
        <v>126</v>
      </c>
      <c r="B30" t="s">
        <v>96</v>
      </c>
      <c r="C30">
        <v>18.952684317197722</v>
      </c>
      <c r="D30">
        <v>15.580328848177963</v>
      </c>
      <c r="E30">
        <v>12.262157100731919</v>
      </c>
      <c r="F30">
        <v>11.150962933462292</v>
      </c>
    </row>
    <row r="31" spans="1:6">
      <c r="A31" t="s">
        <v>127</v>
      </c>
      <c r="B31" t="s">
        <v>96</v>
      </c>
      <c r="C31">
        <v>14.543037614756301</v>
      </c>
      <c r="D31">
        <v>15.702964836976605</v>
      </c>
      <c r="E31">
        <v>9.0825335657362665</v>
      </c>
      <c r="F31">
        <v>8.2808777964126321</v>
      </c>
    </row>
    <row r="32" spans="1:6">
      <c r="A32" t="s">
        <v>128</v>
      </c>
      <c r="B32" t="s">
        <v>129</v>
      </c>
      <c r="C32">
        <v>13.257775998722883</v>
      </c>
      <c r="D32">
        <v>12.1660140177634</v>
      </c>
      <c r="E32">
        <v>5.5610170280814888</v>
      </c>
      <c r="F32">
        <v>5.7382367129196101</v>
      </c>
    </row>
    <row r="33" spans="1:6">
      <c r="A33" t="s">
        <v>130</v>
      </c>
      <c r="B33" t="s">
        <v>96</v>
      </c>
      <c r="C33">
        <v>11.54872273646313</v>
      </c>
      <c r="D33">
        <v>13.579098034760879</v>
      </c>
      <c r="E33">
        <v>5.2164111607599768</v>
      </c>
      <c r="F33">
        <v>3.7331818698171082</v>
      </c>
    </row>
    <row r="34" spans="1:6">
      <c r="A34" t="s">
        <v>131</v>
      </c>
      <c r="B34" t="s">
        <v>96</v>
      </c>
      <c r="C34">
        <v>14.179416118143703</v>
      </c>
      <c r="D34">
        <v>12.537915767964581</v>
      </c>
      <c r="E34">
        <v>3.3162089820567364</v>
      </c>
      <c r="F34">
        <v>0.62747190373481665</v>
      </c>
    </row>
    <row r="35" spans="1:6">
      <c r="A35" t="s">
        <v>132</v>
      </c>
      <c r="B35" t="s">
        <v>96</v>
      </c>
      <c r="C35">
        <v>10.115979455590146</v>
      </c>
      <c r="D35">
        <v>11.688297721404046</v>
      </c>
      <c r="E35">
        <v>4.8817919500945557</v>
      </c>
      <c r="F35">
        <v>-1.1512074004710422</v>
      </c>
    </row>
    <row r="36" spans="1:6">
      <c r="A36" t="s">
        <v>133</v>
      </c>
      <c r="B36" t="s">
        <v>96</v>
      </c>
      <c r="C36">
        <v>8.8755516754508186</v>
      </c>
      <c r="D36">
        <v>0.75242963846525235</v>
      </c>
      <c r="E36">
        <v>0.58336345645115895</v>
      </c>
      <c r="F36">
        <v>-6.0191417454772744E-2</v>
      </c>
    </row>
    <row r="37" spans="1:6">
      <c r="A37" t="s">
        <v>134</v>
      </c>
      <c r="B37" t="s">
        <v>96</v>
      </c>
      <c r="C37">
        <v>13.397322146865562</v>
      </c>
      <c r="D37">
        <v>8.9958307299062756</v>
      </c>
      <c r="E37">
        <v>0.48059713815268967</v>
      </c>
      <c r="F37">
        <v>-2.298543027548992</v>
      </c>
    </row>
    <row r="38" spans="1:6">
      <c r="A38" t="s">
        <v>135</v>
      </c>
      <c r="B38" t="s">
        <v>96</v>
      </c>
      <c r="C38">
        <v>14.79162723873146</v>
      </c>
      <c r="D38">
        <v>8.7645485519591144</v>
      </c>
      <c r="E38">
        <v>5.0934395272180266</v>
      </c>
      <c r="F38">
        <v>-1.3181800113571833</v>
      </c>
    </row>
    <row r="39" spans="1:6">
      <c r="A39" t="s">
        <v>136</v>
      </c>
      <c r="B39" t="s">
        <v>96</v>
      </c>
      <c r="C39">
        <v>11.628495906528563</v>
      </c>
      <c r="D39">
        <v>10.787333617142046</v>
      </c>
      <c r="E39">
        <v>5.0578455520305017</v>
      </c>
      <c r="F39">
        <v>2.8642315879097486</v>
      </c>
    </row>
    <row r="40" spans="1:6">
      <c r="A40" t="s">
        <v>137</v>
      </c>
      <c r="B40" t="s">
        <v>96</v>
      </c>
      <c r="C40">
        <v>11.323811887344547</v>
      </c>
      <c r="D40">
        <v>15.160158910329171</v>
      </c>
      <c r="E40">
        <v>6.4593405964419643</v>
      </c>
      <c r="F40">
        <v>1.6521367763904655</v>
      </c>
    </row>
    <row r="41" spans="1:6">
      <c r="A41" t="s">
        <v>138</v>
      </c>
      <c r="B41" t="s">
        <v>96</v>
      </c>
      <c r="C41">
        <v>12.678852678143347</v>
      </c>
      <c r="D41">
        <v>10.99814678170053</v>
      </c>
      <c r="E41">
        <v>3.2824287251363868</v>
      </c>
      <c r="F41">
        <v>-1.6871949142921783E-2</v>
      </c>
    </row>
    <row r="42" spans="1:6">
      <c r="A42" t="s">
        <v>139</v>
      </c>
      <c r="B42" t="s">
        <v>96</v>
      </c>
      <c r="C42">
        <v>11.862666267234543</v>
      </c>
      <c r="D42">
        <v>10.264221590909091</v>
      </c>
      <c r="E42">
        <v>5.5850100912595897</v>
      </c>
      <c r="F42">
        <v>-3.4239375000000001</v>
      </c>
    </row>
    <row r="43" spans="1:6">
      <c r="A43" t="s">
        <v>140</v>
      </c>
      <c r="B43" t="s">
        <v>96</v>
      </c>
      <c r="C43">
        <v>12.805012947540305</v>
      </c>
      <c r="D43">
        <v>16.428468790821832</v>
      </c>
      <c r="E43">
        <v>5.9147126267233538</v>
      </c>
      <c r="F43">
        <v>-0.1397739535412052</v>
      </c>
    </row>
    <row r="44" spans="1:6">
      <c r="A44" t="s">
        <v>141</v>
      </c>
      <c r="B44" t="s">
        <v>142</v>
      </c>
      <c r="C44">
        <v>16.239185172733492</v>
      </c>
      <c r="D44">
        <v>17.034038925983804</v>
      </c>
      <c r="E44">
        <v>8.4052965750936011</v>
      </c>
      <c r="F44">
        <v>3.4815570393521811</v>
      </c>
    </row>
    <row r="45" spans="1:6">
      <c r="A45" t="s">
        <v>143</v>
      </c>
      <c r="B45" t="s">
        <v>96</v>
      </c>
      <c r="C45">
        <v>22.43297203605346</v>
      </c>
      <c r="D45">
        <v>15.290915548988409</v>
      </c>
      <c r="E45">
        <v>6.3930005599905817</v>
      </c>
      <c r="F45">
        <v>6.9032166401454882</v>
      </c>
    </row>
    <row r="46" spans="1:6">
      <c r="A46" t="s">
        <v>144</v>
      </c>
      <c r="B46" t="s">
        <v>96</v>
      </c>
      <c r="C46">
        <v>19.063607306336607</v>
      </c>
      <c r="D46">
        <v>18.738872959545773</v>
      </c>
      <c r="E46">
        <v>11.995858188572806</v>
      </c>
      <c r="F46">
        <v>3.5615926188786373</v>
      </c>
    </row>
    <row r="47" spans="1:6">
      <c r="A47" t="s">
        <v>145</v>
      </c>
      <c r="B47" t="s">
        <v>96</v>
      </c>
      <c r="C47">
        <v>18.214260843798517</v>
      </c>
      <c r="D47">
        <v>14.599447059490725</v>
      </c>
      <c r="E47">
        <v>9.4207960583146821</v>
      </c>
      <c r="F47">
        <v>6.1649917767821689</v>
      </c>
    </row>
    <row r="48" spans="1:6">
      <c r="A48" t="s">
        <v>146</v>
      </c>
      <c r="B48" t="s">
        <v>96</v>
      </c>
      <c r="C48">
        <v>17.892144634731611</v>
      </c>
      <c r="D48">
        <v>20.54339681460069</v>
      </c>
      <c r="E48">
        <v>10.783533686743024</v>
      </c>
      <c r="F48">
        <v>3.6511590999263159</v>
      </c>
    </row>
    <row r="49" spans="1:6">
      <c r="A49" t="s">
        <v>147</v>
      </c>
      <c r="B49" t="s">
        <v>96</v>
      </c>
      <c r="C49">
        <v>22.588779175767787</v>
      </c>
      <c r="D49">
        <v>18.616449811491908</v>
      </c>
      <c r="E49">
        <v>9.1859606680821386</v>
      </c>
      <c r="F49">
        <v>6.8785185815120347</v>
      </c>
    </row>
    <row r="50" spans="1:6">
      <c r="A50" t="s">
        <v>148</v>
      </c>
      <c r="B50" t="s">
        <v>96</v>
      </c>
      <c r="C50">
        <v>17.102608742163994</v>
      </c>
      <c r="D50">
        <v>21.311308864855661</v>
      </c>
      <c r="E50">
        <v>5.4831616505947176</v>
      </c>
      <c r="F50">
        <v>8.7318998552329052</v>
      </c>
    </row>
    <row r="51" spans="1:6">
      <c r="A51" t="s">
        <v>149</v>
      </c>
      <c r="B51" t="s">
        <v>96</v>
      </c>
      <c r="C51">
        <v>17.213921304693336</v>
      </c>
      <c r="D51">
        <v>18.43613904864436</v>
      </c>
      <c r="E51">
        <v>8.4146413641743081</v>
      </c>
      <c r="F51">
        <v>6.329271609485227</v>
      </c>
    </row>
    <row r="52" spans="1:6">
      <c r="A52" t="s">
        <v>150</v>
      </c>
      <c r="B52" t="s">
        <v>96</v>
      </c>
      <c r="C52">
        <v>21.477206264031953</v>
      </c>
      <c r="D52">
        <v>19.708995472552349</v>
      </c>
      <c r="E52">
        <v>5.1105940223763522</v>
      </c>
      <c r="F52">
        <v>5.3811035653650263</v>
      </c>
    </row>
    <row r="53" spans="1:6">
      <c r="A53" t="s">
        <v>151</v>
      </c>
      <c r="B53" t="s">
        <v>96</v>
      </c>
      <c r="C53">
        <v>22.09502199740939</v>
      </c>
      <c r="D53">
        <v>21.16573130451966</v>
      </c>
      <c r="E53">
        <v>11.3474003831885</v>
      </c>
      <c r="F53">
        <v>8.5295401292945261</v>
      </c>
    </row>
    <row r="54" spans="1:6">
      <c r="A54" t="s">
        <v>152</v>
      </c>
      <c r="B54" t="s">
        <v>96</v>
      </c>
      <c r="C54">
        <v>22.518071150343847</v>
      </c>
      <c r="D54">
        <v>21.913742179133081</v>
      </c>
      <c r="E54">
        <v>12.032632376068815</v>
      </c>
      <c r="F54">
        <v>9.548153993574207</v>
      </c>
    </row>
    <row r="55" spans="1:6">
      <c r="A55" t="s">
        <v>153</v>
      </c>
      <c r="B55" t="s">
        <v>96</v>
      </c>
      <c r="C55">
        <v>27.017744070676869</v>
      </c>
      <c r="D55">
        <v>22.739719086891657</v>
      </c>
      <c r="E55">
        <v>11.637128730182514</v>
      </c>
      <c r="F55">
        <v>9.1465730289638874</v>
      </c>
    </row>
    <row r="56" spans="1:6">
      <c r="A56" t="s">
        <v>154</v>
      </c>
      <c r="B56" t="s">
        <v>155</v>
      </c>
      <c r="C56">
        <v>27.663116380825414</v>
      </c>
      <c r="D56">
        <v>23.32691939660025</v>
      </c>
      <c r="E56">
        <v>11.44359302789573</v>
      </c>
      <c r="F56">
        <v>11.702665203197117</v>
      </c>
    </row>
    <row r="57" spans="1:6">
      <c r="A57" t="s">
        <v>156</v>
      </c>
      <c r="B57" t="s">
        <v>96</v>
      </c>
      <c r="C57">
        <v>24.883318896038418</v>
      </c>
      <c r="D57">
        <v>23.000033730604905</v>
      </c>
      <c r="E57">
        <v>16.204341718587465</v>
      </c>
      <c r="F57">
        <v>9.4992916572970572</v>
      </c>
    </row>
    <row r="58" spans="1:6">
      <c r="A58" t="s">
        <v>157</v>
      </c>
      <c r="B58" t="s">
        <v>96</v>
      </c>
      <c r="C58">
        <v>20.226404391395885</v>
      </c>
      <c r="D58">
        <v>21.185008560922896</v>
      </c>
      <c r="E58">
        <v>12.80823676985333</v>
      </c>
      <c r="F58">
        <v>12.139666545036068</v>
      </c>
    </row>
    <row r="59" spans="1:6">
      <c r="A59" t="s">
        <v>158</v>
      </c>
      <c r="B59" t="s">
        <v>96</v>
      </c>
      <c r="C59">
        <v>27.134054672288137</v>
      </c>
      <c r="D59">
        <v>23.143587948703587</v>
      </c>
      <c r="E59">
        <v>12.529228273342028</v>
      </c>
      <c r="F59">
        <v>10.822649381195049</v>
      </c>
    </row>
    <row r="60" spans="1:6">
      <c r="A60" t="s">
        <v>159</v>
      </c>
      <c r="B60" t="s">
        <v>96</v>
      </c>
      <c r="C60">
        <v>30.394635152818637</v>
      </c>
      <c r="D60">
        <v>24.4546401832607</v>
      </c>
      <c r="E60">
        <v>14.559604566329572</v>
      </c>
      <c r="F60">
        <v>11.327732148843449</v>
      </c>
    </row>
    <row r="61" spans="1:6">
      <c r="A61" t="s">
        <v>160</v>
      </c>
      <c r="B61" t="s">
        <v>96</v>
      </c>
      <c r="C61">
        <v>19.810530106091754</v>
      </c>
      <c r="D61">
        <v>22.411888560432814</v>
      </c>
      <c r="E61">
        <v>13.028682142317811</v>
      </c>
      <c r="F61">
        <v>9.1434324279100885</v>
      </c>
    </row>
    <row r="62" spans="1:6">
      <c r="A62" t="s">
        <v>161</v>
      </c>
      <c r="B62" t="s">
        <v>96</v>
      </c>
      <c r="C62">
        <v>25.300139870830574</v>
      </c>
      <c r="D62">
        <v>18.848849597010346</v>
      </c>
      <c r="E62">
        <v>11.373739576794698</v>
      </c>
      <c r="F62">
        <v>5.1213319574978389</v>
      </c>
    </row>
    <row r="63" spans="1:6">
      <c r="A63" t="s">
        <v>162</v>
      </c>
      <c r="B63" t="s">
        <v>96</v>
      </c>
      <c r="C63">
        <v>21.203560889194058</v>
      </c>
      <c r="D63">
        <v>14.3375787829773</v>
      </c>
      <c r="E63">
        <v>10.980871517873656</v>
      </c>
      <c r="F63">
        <v>3.252482012382174</v>
      </c>
    </row>
    <row r="64" spans="1:6">
      <c r="A64" t="s">
        <v>163</v>
      </c>
      <c r="B64" t="s">
        <v>96</v>
      </c>
      <c r="C64">
        <v>23.363012884759172</v>
      </c>
      <c r="D64">
        <v>17.695480052486111</v>
      </c>
      <c r="E64">
        <v>8.6237442054795412</v>
      </c>
      <c r="F64">
        <v>2.8642591920489124</v>
      </c>
    </row>
    <row r="65" spans="1:6">
      <c r="A65" t="s">
        <v>164</v>
      </c>
      <c r="B65" t="s">
        <v>96</v>
      </c>
      <c r="C65">
        <v>26.371454921460519</v>
      </c>
      <c r="D65">
        <v>13.035644728005371</v>
      </c>
      <c r="E65">
        <v>10.6085539980139</v>
      </c>
      <c r="F65">
        <v>2.053976382359525</v>
      </c>
    </row>
    <row r="66" spans="1:6">
      <c r="A66" t="s">
        <v>165</v>
      </c>
      <c r="B66" t="s">
        <v>96</v>
      </c>
      <c r="C66">
        <v>25.806587074576402</v>
      </c>
      <c r="D66">
        <v>17.510630086416647</v>
      </c>
      <c r="E66">
        <v>9.587115792698178</v>
      </c>
      <c r="F66">
        <v>-1.5662863215594145</v>
      </c>
    </row>
    <row r="67" spans="1:6">
      <c r="A67" t="s">
        <v>166</v>
      </c>
      <c r="B67" t="s">
        <v>96</v>
      </c>
      <c r="C67">
        <v>20.893996691971243</v>
      </c>
      <c r="D67">
        <v>16.365300293994121</v>
      </c>
      <c r="E67">
        <v>13.048404294217626</v>
      </c>
      <c r="F67">
        <v>1.5242587148257041</v>
      </c>
    </row>
    <row r="68" spans="1:6">
      <c r="A68" t="s">
        <v>167</v>
      </c>
      <c r="B68" t="s">
        <v>168</v>
      </c>
      <c r="C68">
        <v>21.726586483815819</v>
      </c>
      <c r="D68">
        <v>17.069774351786968</v>
      </c>
      <c r="E68">
        <v>10.008052171607357</v>
      </c>
      <c r="F68">
        <v>-3.9559831814996507</v>
      </c>
    </row>
    <row r="69" spans="1:6">
      <c r="A69" t="s">
        <v>169</v>
      </c>
      <c r="B69" t="s">
        <v>96</v>
      </c>
      <c r="C69">
        <v>22.805482429460845</v>
      </c>
      <c r="D69">
        <v>14.611036010769578</v>
      </c>
      <c r="E69">
        <v>12.573110768663813</v>
      </c>
      <c r="F69">
        <v>-0.20815851469598423</v>
      </c>
    </row>
    <row r="70" spans="1:6">
      <c r="A70" t="s">
        <v>170</v>
      </c>
      <c r="B70" t="s">
        <v>96</v>
      </c>
      <c r="C70">
        <v>23.899474962780562</v>
      </c>
      <c r="D70">
        <v>12.550900774497698</v>
      </c>
      <c r="E70">
        <v>7.6028589389238679</v>
      </c>
      <c r="F70">
        <v>-0.92733471770120213</v>
      </c>
    </row>
    <row r="71" spans="1:6">
      <c r="A71" t="s">
        <v>171</v>
      </c>
      <c r="B71" t="s">
        <v>96</v>
      </c>
      <c r="C71">
        <v>20.743605440109505</v>
      </c>
      <c r="D71">
        <v>15.481291120733282</v>
      </c>
      <c r="E71">
        <v>13.198923444571415</v>
      </c>
      <c r="F71">
        <v>-1.3805994489118825</v>
      </c>
    </row>
    <row r="72" spans="1:6">
      <c r="A72" t="s">
        <v>172</v>
      </c>
      <c r="B72" t="s">
        <v>96</v>
      </c>
      <c r="C72">
        <v>20.639283756645618</v>
      </c>
      <c r="D72">
        <v>18.080273640944796</v>
      </c>
      <c r="E72">
        <v>9.0818144827291611</v>
      </c>
      <c r="F72">
        <v>1.3668308887700236</v>
      </c>
    </row>
    <row r="73" spans="1:6">
      <c r="A73" t="s">
        <v>173</v>
      </c>
      <c r="B73" t="s">
        <v>96</v>
      </c>
      <c r="C73">
        <v>21.806190538432972</v>
      </c>
      <c r="D73">
        <v>12.288653341978407</v>
      </c>
      <c r="E73">
        <v>11.143075937580445</v>
      </c>
      <c r="F73">
        <v>1.519392213796408</v>
      </c>
    </row>
    <row r="74" spans="1:6">
      <c r="A74" t="s">
        <v>174</v>
      </c>
      <c r="B74" t="s">
        <v>96</v>
      </c>
      <c r="C74">
        <v>20.389069914710142</v>
      </c>
      <c r="D74">
        <v>8.2456702019632182</v>
      </c>
      <c r="E74">
        <v>11.260279547604393</v>
      </c>
      <c r="F74">
        <v>-0.31919496784384505</v>
      </c>
    </row>
    <row r="75" spans="1:6">
      <c r="A75" t="s">
        <v>175</v>
      </c>
      <c r="B75" t="s">
        <v>96</v>
      </c>
      <c r="C75">
        <v>18.611161525574726</v>
      </c>
      <c r="D75">
        <v>10.124184206808872</v>
      </c>
      <c r="E75">
        <v>6.6451618715776934</v>
      </c>
      <c r="F75">
        <v>-6.1006356830060744</v>
      </c>
    </row>
    <row r="76" spans="1:6">
      <c r="A76" t="s">
        <v>176</v>
      </c>
      <c r="B76" t="s">
        <v>96</v>
      </c>
      <c r="C76">
        <v>18.243935133224916</v>
      </c>
      <c r="D76">
        <v>9.8240241175304988</v>
      </c>
      <c r="E76">
        <v>5.1730779721032025</v>
      </c>
      <c r="F76">
        <v>-3.5807993885696479</v>
      </c>
    </row>
    <row r="77" spans="1:6">
      <c r="A77" t="s">
        <v>177</v>
      </c>
      <c r="B77" t="s">
        <v>96</v>
      </c>
      <c r="C77">
        <v>16.641048576012885</v>
      </c>
      <c r="D77">
        <v>9.2402609929078032</v>
      </c>
      <c r="E77">
        <v>7.0210222701866147</v>
      </c>
      <c r="F77">
        <v>-4.4139460992907811</v>
      </c>
    </row>
    <row r="78" spans="1:6">
      <c r="A78" t="s">
        <v>178</v>
      </c>
      <c r="B78" t="s">
        <v>96</v>
      </c>
      <c r="C78">
        <v>18.950116956442052</v>
      </c>
      <c r="D78">
        <v>5.8069427873416277</v>
      </c>
      <c r="E78">
        <v>8.2034229375508865</v>
      </c>
      <c r="F78">
        <v>-3.0352735640020456</v>
      </c>
    </row>
    <row r="79" spans="1:6">
      <c r="A79" t="s">
        <v>179</v>
      </c>
      <c r="B79" t="s">
        <v>96</v>
      </c>
      <c r="C79">
        <v>16.136310468147354</v>
      </c>
      <c r="D79">
        <v>7.8293266903914587</v>
      </c>
      <c r="E79">
        <v>8.1306877887527857</v>
      </c>
      <c r="F79">
        <v>-5.5612982206405697</v>
      </c>
    </row>
    <row r="80" spans="1:6">
      <c r="A80" t="s">
        <v>180</v>
      </c>
      <c r="B80" t="s">
        <v>181</v>
      </c>
      <c r="C80">
        <v>22.988318079056178</v>
      </c>
      <c r="D80">
        <v>11.886390784982938</v>
      </c>
      <c r="E80">
        <v>5.2005615175033295</v>
      </c>
      <c r="F80">
        <v>-0.84125426621160448</v>
      </c>
    </row>
    <row r="81" spans="1:6">
      <c r="A81" t="s">
        <v>182</v>
      </c>
      <c r="B81" t="s">
        <v>96</v>
      </c>
      <c r="C81">
        <v>16.594319281344855</v>
      </c>
      <c r="D81">
        <v>15.024080819578828</v>
      </c>
      <c r="E81">
        <v>6.9504188009610104</v>
      </c>
      <c r="F81">
        <v>-3.8942857142857141</v>
      </c>
    </row>
    <row r="82" spans="1:6">
      <c r="A82" t="s">
        <v>183</v>
      </c>
      <c r="B82" t="s">
        <v>96</v>
      </c>
      <c r="C82">
        <v>14.7948210037958</v>
      </c>
      <c r="D82">
        <v>12.809460805235453</v>
      </c>
      <c r="E82">
        <v>7.4762735703380487</v>
      </c>
      <c r="F82">
        <v>-5.2519931711481007</v>
      </c>
    </row>
    <row r="83" spans="1:6">
      <c r="A83" t="s">
        <v>184</v>
      </c>
      <c r="B83" t="s">
        <v>96</v>
      </c>
      <c r="C83">
        <v>20.45566567288661</v>
      </c>
      <c r="D83">
        <v>18.393018884046821</v>
      </c>
      <c r="E83">
        <v>6.3060426322363323</v>
      </c>
      <c r="F83">
        <v>0.89678714859437725</v>
      </c>
    </row>
    <row r="84" spans="1:6">
      <c r="A84" t="s">
        <v>185</v>
      </c>
      <c r="B84" t="s">
        <v>96</v>
      </c>
      <c r="C84">
        <v>20.490324028921968</v>
      </c>
      <c r="D84">
        <v>16.555833428278454</v>
      </c>
      <c r="E84">
        <v>10.25589790932384</v>
      </c>
      <c r="F84">
        <v>1.1942634157456988</v>
      </c>
    </row>
    <row r="85" spans="1:6">
      <c r="A85" t="s">
        <v>186</v>
      </c>
      <c r="B85" t="s">
        <v>96</v>
      </c>
      <c r="C85">
        <v>29.313525609739777</v>
      </c>
      <c r="D85">
        <v>24.741020530197328</v>
      </c>
      <c r="E85">
        <v>10.80043095630765</v>
      </c>
      <c r="F85">
        <v>-0.3936330761126452</v>
      </c>
    </row>
    <row r="86" spans="1:6">
      <c r="A86" t="s">
        <v>187</v>
      </c>
      <c r="B86" t="s">
        <v>96</v>
      </c>
      <c r="C86">
        <v>26.915962383486168</v>
      </c>
      <c r="D86">
        <v>29.842845762084956</v>
      </c>
      <c r="E86">
        <v>10.307250689492982</v>
      </c>
      <c r="F86">
        <v>7.894036475374854</v>
      </c>
    </row>
    <row r="87" spans="1:6">
      <c r="A87" t="s">
        <v>188</v>
      </c>
      <c r="B87" t="s">
        <v>96</v>
      </c>
      <c r="C87">
        <v>27.568573245048292</v>
      </c>
      <c r="D87">
        <v>29.441667613636366</v>
      </c>
      <c r="E87">
        <v>11.020829203371726</v>
      </c>
      <c r="F87">
        <v>8.8996335227272727</v>
      </c>
    </row>
    <row r="88" spans="1:6">
      <c r="A88" t="s">
        <v>189</v>
      </c>
      <c r="B88" t="s">
        <v>96</v>
      </c>
      <c r="C88">
        <v>27.235932689524951</v>
      </c>
      <c r="D88">
        <v>27.883407562906015</v>
      </c>
      <c r="E88">
        <v>11.898182462572077</v>
      </c>
      <c r="F88">
        <v>13.138821593713654</v>
      </c>
    </row>
    <row r="89" spans="1:6">
      <c r="A89" t="s">
        <v>190</v>
      </c>
      <c r="B89" t="s">
        <v>96</v>
      </c>
      <c r="C89">
        <v>26.357960291370723</v>
      </c>
      <c r="D89">
        <v>27.840953299118155</v>
      </c>
      <c r="E89">
        <v>13.111062476508119</v>
      </c>
      <c r="F89">
        <v>8.7015226699180541</v>
      </c>
    </row>
    <row r="90" spans="1:6">
      <c r="A90" t="s">
        <v>191</v>
      </c>
      <c r="B90" t="s">
        <v>96</v>
      </c>
      <c r="C90">
        <v>26.672133202069702</v>
      </c>
      <c r="D90">
        <v>29.242093187933719</v>
      </c>
      <c r="E90">
        <v>12.203256621537292</v>
      </c>
      <c r="F90">
        <v>9.9628806118113573</v>
      </c>
    </row>
    <row r="91" spans="1:6">
      <c r="A91" t="s">
        <v>192</v>
      </c>
      <c r="B91" t="s">
        <v>96</v>
      </c>
      <c r="C91">
        <v>27.352009375538128</v>
      </c>
      <c r="D91">
        <v>29.250398507715786</v>
      </c>
      <c r="E91">
        <v>12.761037996448682</v>
      </c>
      <c r="F91">
        <v>9.7427081566898419</v>
      </c>
    </row>
    <row r="92" spans="1:6">
      <c r="A92" t="s">
        <v>193</v>
      </c>
      <c r="B92" t="s">
        <v>194</v>
      </c>
      <c r="C92">
        <v>23.083201323695704</v>
      </c>
      <c r="D92">
        <v>30.455391353489691</v>
      </c>
      <c r="E92">
        <v>12.551679634253974</v>
      </c>
      <c r="F92">
        <v>10.644348686069513</v>
      </c>
    </row>
    <row r="93" spans="1:6">
      <c r="A93" t="s">
        <v>195</v>
      </c>
      <c r="B93" t="s">
        <v>96</v>
      </c>
      <c r="C93">
        <v>27.52008784360368</v>
      </c>
      <c r="D93">
        <v>29.347114109113484</v>
      </c>
      <c r="E93">
        <v>9.2595869970239821</v>
      </c>
      <c r="F93">
        <v>12.426242555953824</v>
      </c>
    </row>
    <row r="94" spans="1:6">
      <c r="A94" t="s">
        <v>196</v>
      </c>
      <c r="B94" t="s">
        <v>96</v>
      </c>
      <c r="C94">
        <v>25.643663465411361</v>
      </c>
      <c r="D94">
        <v>31.830263491616179</v>
      </c>
      <c r="E94">
        <v>10.246587876011681</v>
      </c>
      <c r="F94">
        <v>15.28476539382838</v>
      </c>
    </row>
    <row r="95" spans="1:6">
      <c r="A95" t="s">
        <v>197</v>
      </c>
      <c r="B95" t="s">
        <v>96</v>
      </c>
      <c r="C95">
        <v>32.202681870451585</v>
      </c>
      <c r="D95">
        <v>30.444213340838726</v>
      </c>
      <c r="E95">
        <v>13.63150925965763</v>
      </c>
      <c r="F95">
        <v>17.654548269068389</v>
      </c>
    </row>
    <row r="96" spans="1:6">
      <c r="A96" t="s">
        <v>198</v>
      </c>
      <c r="B96" t="s">
        <v>96</v>
      </c>
      <c r="C96">
        <v>30.792103397720034</v>
      </c>
      <c r="D96">
        <v>29.125579172289694</v>
      </c>
      <c r="E96">
        <v>14.193855342265227</v>
      </c>
      <c r="F96">
        <v>16.060956477732791</v>
      </c>
    </row>
    <row r="97" spans="1:6">
      <c r="A97" t="s">
        <v>199</v>
      </c>
      <c r="B97" t="s">
        <v>96</v>
      </c>
      <c r="C97">
        <v>31.282681373892977</v>
      </c>
      <c r="D97">
        <v>30.924488535907727</v>
      </c>
      <c r="E97">
        <v>10.725556154336079</v>
      </c>
      <c r="F97">
        <v>18.663121263996857</v>
      </c>
    </row>
    <row r="98" spans="1:6">
      <c r="A98" t="s">
        <v>200</v>
      </c>
      <c r="B98" t="s">
        <v>96</v>
      </c>
      <c r="C98">
        <v>32.039636725204645</v>
      </c>
      <c r="D98">
        <v>31.779440563364474</v>
      </c>
      <c r="E98">
        <v>11.038140058319968</v>
      </c>
      <c r="F98">
        <v>14.52046124063631</v>
      </c>
    </row>
    <row r="99" spans="1:6">
      <c r="A99" t="s">
        <v>201</v>
      </c>
      <c r="B99" t="s">
        <v>96</v>
      </c>
      <c r="C99">
        <v>32.635369187029958</v>
      </c>
      <c r="D99">
        <v>31.132119770533087</v>
      </c>
      <c r="E99">
        <v>17.329479845835934</v>
      </c>
      <c r="F99">
        <v>20.556202602490554</v>
      </c>
    </row>
    <row r="100" spans="1:6">
      <c r="A100" t="s">
        <v>202</v>
      </c>
      <c r="B100" t="s">
        <v>96</v>
      </c>
      <c r="C100">
        <v>30.235168278192013</v>
      </c>
      <c r="D100">
        <v>32.112983857454054</v>
      </c>
      <c r="E100">
        <v>16.951879170133147</v>
      </c>
      <c r="F100">
        <v>15.411855554934924</v>
      </c>
    </row>
    <row r="101" spans="1:6">
      <c r="A101" t="s">
        <v>203</v>
      </c>
      <c r="B101" t="s">
        <v>96</v>
      </c>
      <c r="C101">
        <v>29.552685334752201</v>
      </c>
      <c r="D101">
        <v>32.550749554168519</v>
      </c>
      <c r="E101">
        <v>12.437441405477337</v>
      </c>
      <c r="F101">
        <v>17.695889991083369</v>
      </c>
    </row>
    <row r="102" spans="1:6">
      <c r="A102" t="s">
        <v>204</v>
      </c>
      <c r="B102" t="s">
        <v>96</v>
      </c>
      <c r="C102">
        <v>28.906203510624486</v>
      </c>
      <c r="D102">
        <v>32.785031802905308</v>
      </c>
      <c r="E102">
        <v>12.67737770499302</v>
      </c>
      <c r="F102">
        <v>21.216309751965113</v>
      </c>
    </row>
    <row r="103" spans="1:6">
      <c r="A103" t="s">
        <v>205</v>
      </c>
      <c r="B103" t="s">
        <v>96</v>
      </c>
      <c r="C103">
        <v>33.296536141333121</v>
      </c>
      <c r="D103">
        <v>34.034556380150647</v>
      </c>
      <c r="E103">
        <v>17.456970566170909</v>
      </c>
      <c r="F103">
        <v>24.907233052724859</v>
      </c>
    </row>
    <row r="104" spans="1:6">
      <c r="A104" t="s">
        <v>206</v>
      </c>
      <c r="B104" t="s">
        <v>207</v>
      </c>
      <c r="C104">
        <v>27.608480333538807</v>
      </c>
      <c r="D104">
        <v>32.907988394584137</v>
      </c>
      <c r="E104">
        <v>15.267561037808168</v>
      </c>
      <c r="F104">
        <v>23.342826747720366</v>
      </c>
    </row>
    <row r="105" spans="1:6">
      <c r="A105" t="s">
        <v>208</v>
      </c>
      <c r="B105" t="s">
        <v>96</v>
      </c>
      <c r="C105">
        <v>29.777768498962875</v>
      </c>
      <c r="D105">
        <v>32.868550856575354</v>
      </c>
      <c r="E105">
        <v>12.816076988894636</v>
      </c>
      <c r="F105">
        <v>21.906535352699382</v>
      </c>
    </row>
    <row r="106" spans="1:6">
      <c r="A106" t="s">
        <v>209</v>
      </c>
      <c r="B106" t="s">
        <v>96</v>
      </c>
      <c r="C106">
        <v>31.946845385155541</v>
      </c>
      <c r="D106">
        <v>27.906409585456547</v>
      </c>
      <c r="E106">
        <v>16.097614518394572</v>
      </c>
      <c r="F106">
        <v>14.873477482440432</v>
      </c>
    </row>
    <row r="107" spans="1:6">
      <c r="A107" t="s">
        <v>210</v>
      </c>
      <c r="B107" t="s">
        <v>96</v>
      </c>
      <c r="C107">
        <v>30.302848381380144</v>
      </c>
      <c r="D107">
        <v>27.613311732886682</v>
      </c>
      <c r="E107">
        <v>12.506419537255768</v>
      </c>
      <c r="F107">
        <v>15.683621186743185</v>
      </c>
    </row>
    <row r="108" spans="1:6">
      <c r="A108" t="s">
        <v>211</v>
      </c>
      <c r="B108" t="s">
        <v>96</v>
      </c>
      <c r="C108">
        <v>29.310377550265123</v>
      </c>
      <c r="D108">
        <v>31.571066630106941</v>
      </c>
      <c r="E108">
        <v>7.0354613904894023</v>
      </c>
      <c r="F108">
        <v>13.376503975870579</v>
      </c>
    </row>
    <row r="109" spans="1:6">
      <c r="A109" t="s">
        <v>212</v>
      </c>
      <c r="B109" t="s">
        <v>96</v>
      </c>
      <c r="C109">
        <v>23.746007127971712</v>
      </c>
      <c r="D109">
        <v>28.125146599441003</v>
      </c>
      <c r="E109">
        <v>8.3372799559238349</v>
      </c>
      <c r="F109">
        <v>13.989346193894885</v>
      </c>
    </row>
    <row r="110" spans="1:6">
      <c r="A110" t="s">
        <v>213</v>
      </c>
      <c r="B110" t="s">
        <v>96</v>
      </c>
      <c r="C110">
        <v>20.539505593387766</v>
      </c>
      <c r="D110">
        <v>25.918550019143467</v>
      </c>
      <c r="E110">
        <v>7.1582167340536103</v>
      </c>
      <c r="F110">
        <v>10.985664278291308</v>
      </c>
    </row>
    <row r="111" spans="1:6">
      <c r="A111" t="s">
        <v>214</v>
      </c>
      <c r="B111" t="s">
        <v>96</v>
      </c>
      <c r="C111">
        <v>23.632471171404962</v>
      </c>
      <c r="D111">
        <v>24.053146432767711</v>
      </c>
      <c r="E111">
        <v>7.3641161987314661</v>
      </c>
      <c r="F111">
        <v>11.636112249637948</v>
      </c>
    </row>
    <row r="112" spans="1:6">
      <c r="A112" t="s">
        <v>215</v>
      </c>
      <c r="B112" t="s">
        <v>96</v>
      </c>
      <c r="C112">
        <v>24.298676127818521</v>
      </c>
      <c r="D112">
        <v>24.79118313628048</v>
      </c>
      <c r="E112">
        <v>11.262356200473882</v>
      </c>
      <c r="F112">
        <v>15.411514621958878</v>
      </c>
    </row>
    <row r="113" spans="1:6">
      <c r="A113" t="s">
        <v>216</v>
      </c>
      <c r="B113" t="s">
        <v>96</v>
      </c>
      <c r="C113">
        <v>22.240608065703434</v>
      </c>
      <c r="D113">
        <v>21.67111571712984</v>
      </c>
      <c r="E113">
        <v>12.559040849699795</v>
      </c>
      <c r="F113">
        <v>10.640158725829764</v>
      </c>
    </row>
    <row r="114" spans="1:6">
      <c r="A114" t="s">
        <v>217</v>
      </c>
      <c r="B114" t="s">
        <v>96</v>
      </c>
      <c r="C114">
        <v>22.021133009935269</v>
      </c>
      <c r="D114">
        <v>23.166477659951475</v>
      </c>
      <c r="E114">
        <v>12.190869484481754</v>
      </c>
      <c r="F114">
        <v>12.885808140010361</v>
      </c>
    </row>
    <row r="115" spans="1:6">
      <c r="A115" t="s">
        <v>218</v>
      </c>
      <c r="B115" t="s">
        <v>96</v>
      </c>
      <c r="C115">
        <v>23.201471692239245</v>
      </c>
      <c r="D115">
        <v>16.393902738046592</v>
      </c>
      <c r="E115">
        <v>10.277620984954391</v>
      </c>
      <c r="F115">
        <v>6.9865086500476785</v>
      </c>
    </row>
    <row r="116" spans="1:6">
      <c r="A116" t="s">
        <v>219</v>
      </c>
      <c r="B116" t="s">
        <v>220</v>
      </c>
      <c r="C116">
        <v>24.775627052482392</v>
      </c>
      <c r="D116">
        <v>17.639522459659833</v>
      </c>
      <c r="E116">
        <v>9.9983676989204362</v>
      </c>
      <c r="F116">
        <v>6.420982337549062</v>
      </c>
    </row>
    <row r="117" spans="1:6">
      <c r="A117" t="s">
        <v>221</v>
      </c>
      <c r="B117" t="s">
        <v>96</v>
      </c>
      <c r="C117">
        <v>25.806876697658151</v>
      </c>
      <c r="D117">
        <v>15.719870186538671</v>
      </c>
      <c r="E117">
        <v>9.0314211329171048</v>
      </c>
      <c r="F117">
        <v>-0.36924839096760143</v>
      </c>
    </row>
    <row r="118" spans="1:6">
      <c r="A118" t="s">
        <v>222</v>
      </c>
      <c r="B118" t="s">
        <v>96</v>
      </c>
      <c r="C118">
        <v>24.884435197618707</v>
      </c>
      <c r="D118">
        <v>14.877343302316698</v>
      </c>
      <c r="E118">
        <v>7.3455940628135075</v>
      </c>
      <c r="F118">
        <v>7.7392910743034911</v>
      </c>
    </row>
    <row r="119" spans="1:6">
      <c r="A119" t="s">
        <v>223</v>
      </c>
      <c r="B119" t="s">
        <v>96</v>
      </c>
      <c r="C119">
        <v>23.027190851192501</v>
      </c>
      <c r="D119">
        <v>18.270707596253903</v>
      </c>
      <c r="E119">
        <v>4.5706315204676065</v>
      </c>
      <c r="F119">
        <v>8.6353907661974922</v>
      </c>
    </row>
    <row r="120" spans="1:6">
      <c r="A120" t="s">
        <v>224</v>
      </c>
      <c r="B120" t="s">
        <v>96</v>
      </c>
      <c r="C120">
        <v>23.729521157325344</v>
      </c>
      <c r="D120">
        <v>15.325293136906552</v>
      </c>
      <c r="E120">
        <v>6.7984799339312927</v>
      </c>
      <c r="F120">
        <v>5.7647689069888211</v>
      </c>
    </row>
    <row r="121" spans="1:6">
      <c r="A121" t="s">
        <v>225</v>
      </c>
      <c r="B121" t="s">
        <v>96</v>
      </c>
      <c r="C121">
        <v>24.374722186343561</v>
      </c>
      <c r="D121">
        <v>15.850756477250965</v>
      </c>
      <c r="E121">
        <v>11.414798292601864</v>
      </c>
      <c r="F121">
        <v>5.7519329156521026</v>
      </c>
    </row>
    <row r="122" spans="1:6">
      <c r="A122" t="s">
        <v>226</v>
      </c>
      <c r="B122" t="s">
        <v>96</v>
      </c>
      <c r="C122">
        <v>29.675349907914516</v>
      </c>
      <c r="D122">
        <v>20.132980150581794</v>
      </c>
      <c r="E122">
        <v>11.994399048912154</v>
      </c>
      <c r="F122">
        <v>10.559008898015056</v>
      </c>
    </row>
    <row r="123" spans="1:6">
      <c r="A123" t="s">
        <v>227</v>
      </c>
      <c r="B123" t="s">
        <v>96</v>
      </c>
      <c r="C123">
        <v>21.014672573045885</v>
      </c>
      <c r="D123">
        <v>17.35690316920715</v>
      </c>
      <c r="E123">
        <v>11.475002736815053</v>
      </c>
      <c r="F123">
        <v>0.30275797784844838</v>
      </c>
    </row>
    <row r="124" spans="1:6">
      <c r="A124" t="s">
        <v>228</v>
      </c>
      <c r="B124" t="s">
        <v>96</v>
      </c>
      <c r="C124">
        <v>-10.103879373856847</v>
      </c>
      <c r="D124">
        <v>-2.6616450406862002E-2</v>
      </c>
      <c r="E124">
        <v>-5.5566533633325506</v>
      </c>
      <c r="F124">
        <v>-12.008046514185178</v>
      </c>
    </row>
    <row r="125" spans="1:6">
      <c r="A125" t="s">
        <v>229</v>
      </c>
      <c r="B125" t="s">
        <v>96</v>
      </c>
      <c r="C125">
        <v>-17.228653928138851</v>
      </c>
      <c r="D125">
        <v>-2.7868800390911321</v>
      </c>
      <c r="E125">
        <v>-36.642572983863367</v>
      </c>
      <c r="F125">
        <v>-30.762951991204496</v>
      </c>
    </row>
    <row r="126" spans="1:6">
      <c r="A126" t="s">
        <v>230</v>
      </c>
      <c r="B126" t="s">
        <v>96</v>
      </c>
      <c r="C126">
        <v>-2.1332050294624167</v>
      </c>
      <c r="D126">
        <v>2.4907453005825477</v>
      </c>
      <c r="E126">
        <v>-24.729700197561588</v>
      </c>
      <c r="F126">
        <v>-12.503615398474565</v>
      </c>
    </row>
    <row r="127" spans="1:6">
      <c r="A127" t="s">
        <v>231</v>
      </c>
      <c r="B127" t="s">
        <v>96</v>
      </c>
      <c r="C127">
        <v>13.439076672234883</v>
      </c>
      <c r="D127">
        <v>20.537816460348733</v>
      </c>
      <c r="E127">
        <v>-10.597102841623034</v>
      </c>
      <c r="F127">
        <v>-2.8675527066364785</v>
      </c>
    </row>
    <row r="128" spans="1:6">
      <c r="A128" t="s">
        <v>232</v>
      </c>
      <c r="B128" t="s">
        <v>233</v>
      </c>
      <c r="C128">
        <v>6.9104253726655749</v>
      </c>
      <c r="D128">
        <v>20.310262515800925</v>
      </c>
      <c r="E128">
        <v>-7.4734182294520561</v>
      </c>
      <c r="F128">
        <v>3.5683422994385161</v>
      </c>
    </row>
    <row r="129" spans="1:6">
      <c r="A129" t="s">
        <v>234</v>
      </c>
      <c r="B129" t="s">
        <v>96</v>
      </c>
      <c r="C129">
        <v>9.928948999874958</v>
      </c>
      <c r="D129">
        <v>25.641322314049589</v>
      </c>
      <c r="E129">
        <v>-2.5332301688735486</v>
      </c>
      <c r="F129">
        <v>11.447460794906988</v>
      </c>
    </row>
    <row r="130" spans="1:6">
      <c r="A130" t="s">
        <v>235</v>
      </c>
      <c r="B130" t="s">
        <v>96</v>
      </c>
      <c r="C130">
        <v>11.520910379789671</v>
      </c>
      <c r="D130">
        <v>30.386418604651162</v>
      </c>
      <c r="E130">
        <v>-0.42020656240549348</v>
      </c>
      <c r="F130">
        <v>14.577008720930234</v>
      </c>
    </row>
    <row r="131" spans="1:6">
      <c r="A131" t="s">
        <v>236</v>
      </c>
      <c r="B131" t="s">
        <v>96</v>
      </c>
      <c r="C131">
        <v>16.927301599312543</v>
      </c>
      <c r="D131">
        <v>28.142646760400051</v>
      </c>
      <c r="E131">
        <v>3.0275869828476525</v>
      </c>
      <c r="F131">
        <v>11.564980431946658</v>
      </c>
    </row>
    <row r="132" spans="1:6">
      <c r="A132" t="s">
        <v>237</v>
      </c>
      <c r="B132" t="s">
        <v>96</v>
      </c>
      <c r="C132">
        <v>14.74019225613757</v>
      </c>
      <c r="D132">
        <v>28.883385915656021</v>
      </c>
      <c r="E132">
        <v>3.6643488617961228</v>
      </c>
      <c r="F132">
        <v>13.64921415959941</v>
      </c>
    </row>
    <row r="133" spans="1:6">
      <c r="A133" t="s">
        <v>238</v>
      </c>
      <c r="B133" t="s">
        <v>96</v>
      </c>
      <c r="C133">
        <v>19.814377835289406</v>
      </c>
      <c r="D133">
        <v>30.659637423861895</v>
      </c>
      <c r="E133">
        <v>3.0602351197782816</v>
      </c>
      <c r="F133">
        <v>15.402222799572758</v>
      </c>
    </row>
    <row r="134" spans="1:6">
      <c r="A134" t="s">
        <v>239</v>
      </c>
      <c r="B134" t="s">
        <v>96</v>
      </c>
      <c r="C134">
        <v>19.881496715199933</v>
      </c>
      <c r="D134">
        <v>30.631174334140436</v>
      </c>
      <c r="E134">
        <v>2.8674000145764786</v>
      </c>
      <c r="F134">
        <v>19.313210538452672</v>
      </c>
    </row>
    <row r="135" spans="1:6">
      <c r="A135" t="s">
        <v>240</v>
      </c>
      <c r="B135" t="s">
        <v>96</v>
      </c>
      <c r="C135">
        <v>26.583558229316509</v>
      </c>
      <c r="D135">
        <v>31.213143647045271</v>
      </c>
      <c r="E135">
        <v>2.8296439462623408</v>
      </c>
      <c r="F135">
        <v>18.540260338670659</v>
      </c>
    </row>
    <row r="136" spans="1:6">
      <c r="A136" t="s">
        <v>241</v>
      </c>
      <c r="B136" t="s">
        <v>96</v>
      </c>
      <c r="C136">
        <v>36.185611455074401</v>
      </c>
      <c r="D136">
        <v>38.484016616530582</v>
      </c>
      <c r="E136">
        <v>9.2897671732739084</v>
      </c>
      <c r="F136">
        <v>20.612238934250108</v>
      </c>
    </row>
    <row r="137" spans="1:6">
      <c r="A137" t="s">
        <v>242</v>
      </c>
      <c r="B137" t="s">
        <v>96</v>
      </c>
      <c r="C137">
        <v>37.692310019018095</v>
      </c>
      <c r="D137">
        <v>46.531900888211794</v>
      </c>
      <c r="E137">
        <v>13.128620665034823</v>
      </c>
      <c r="F137">
        <v>25.32513150708558</v>
      </c>
    </row>
    <row r="138" spans="1:6">
      <c r="A138" t="s">
        <v>243</v>
      </c>
      <c r="B138" t="s">
        <v>96</v>
      </c>
      <c r="C138">
        <v>42.148532156172678</v>
      </c>
      <c r="D138">
        <v>46.462965196416263</v>
      </c>
      <c r="E138">
        <v>14.431025960572105</v>
      </c>
      <c r="F138">
        <v>22.98138640018378</v>
      </c>
    </row>
    <row r="139" spans="1:6">
      <c r="A139" t="s">
        <v>244</v>
      </c>
      <c r="B139" t="s">
        <v>96</v>
      </c>
      <c r="C139">
        <v>41.465734796189977</v>
      </c>
      <c r="D139">
        <v>49.498302849607249</v>
      </c>
      <c r="E139">
        <v>11.890207739497052</v>
      </c>
      <c r="F139">
        <v>23.137153832922422</v>
      </c>
    </row>
    <row r="140" spans="1:6">
      <c r="A140" t="s">
        <v>245</v>
      </c>
      <c r="B140" t="s">
        <v>246</v>
      </c>
      <c r="C140">
        <v>43.141975003633917</v>
      </c>
      <c r="D140">
        <v>49.175023530418414</v>
      </c>
      <c r="E140">
        <v>15.858145809875914</v>
      </c>
      <c r="F140">
        <v>27.845777359459234</v>
      </c>
    </row>
    <row r="141" spans="1:6">
      <c r="A141" t="s">
        <v>247</v>
      </c>
      <c r="B141" t="s">
        <v>96</v>
      </c>
      <c r="C141">
        <v>39.543078120606424</v>
      </c>
      <c r="D141">
        <v>42.054146993571877</v>
      </c>
      <c r="E141">
        <v>14.631251042652407</v>
      </c>
      <c r="F141">
        <v>22.0116843961545</v>
      </c>
    </row>
    <row r="142" spans="1:6">
      <c r="A142" t="s">
        <v>248</v>
      </c>
      <c r="B142" t="s">
        <v>96</v>
      </c>
      <c r="C142">
        <v>37.409752310280879</v>
      </c>
      <c r="D142">
        <v>45.284939639255782</v>
      </c>
      <c r="E142">
        <v>12.598540476857888</v>
      </c>
      <c r="F142">
        <v>23.168762959806845</v>
      </c>
    </row>
    <row r="143" spans="1:6">
      <c r="A143" t="s">
        <v>249</v>
      </c>
      <c r="B143" t="s">
        <v>96</v>
      </c>
      <c r="C143">
        <v>37.879102158445122</v>
      </c>
      <c r="D143">
        <v>40.9049484303669</v>
      </c>
      <c r="E143">
        <v>13.086869227757454</v>
      </c>
      <c r="F143">
        <v>26.519162486614441</v>
      </c>
    </row>
    <row r="144" spans="1:6">
      <c r="A144" t="s">
        <v>250</v>
      </c>
      <c r="B144" t="s">
        <v>96</v>
      </c>
      <c r="C144">
        <v>42.175272313736428</v>
      </c>
      <c r="D144">
        <v>41.714891228070172</v>
      </c>
      <c r="E144">
        <v>15.372236052308088</v>
      </c>
      <c r="F144">
        <v>27.707604210526313</v>
      </c>
    </row>
    <row r="145" spans="1:6">
      <c r="A145" t="s">
        <v>251</v>
      </c>
      <c r="B145" t="s">
        <v>96</v>
      </c>
      <c r="C145">
        <v>39.418628153849994</v>
      </c>
      <c r="D145">
        <v>44.90464205816555</v>
      </c>
      <c r="E145">
        <v>15.778035974639174</v>
      </c>
      <c r="F145">
        <v>25.278708053691275</v>
      </c>
    </row>
    <row r="146" spans="1:6">
      <c r="A146" t="s">
        <v>252</v>
      </c>
      <c r="B146" t="s">
        <v>96</v>
      </c>
      <c r="C146">
        <v>35.602651381994235</v>
      </c>
      <c r="D146">
        <v>42.370791954569611</v>
      </c>
      <c r="E146">
        <v>11.838065307970385</v>
      </c>
      <c r="F146">
        <v>18.821585028114249</v>
      </c>
    </row>
    <row r="147" spans="1:6">
      <c r="A147" t="s">
        <v>253</v>
      </c>
      <c r="B147" t="s">
        <v>96</v>
      </c>
      <c r="C147">
        <v>35.041955305731435</v>
      </c>
      <c r="D147">
        <v>40.503851173122314</v>
      </c>
      <c r="E147">
        <v>15.103301136037702</v>
      </c>
      <c r="F147">
        <v>23.39786477856449</v>
      </c>
    </row>
    <row r="148" spans="1:6">
      <c r="A148" t="s">
        <v>43</v>
      </c>
      <c r="B148" t="s">
        <v>96</v>
      </c>
      <c r="C148">
        <v>37.226141139974928</v>
      </c>
      <c r="D148">
        <v>37.481869664907869</v>
      </c>
      <c r="E148">
        <v>16.051488829301373</v>
      </c>
      <c r="F148">
        <v>24.165880272935716</v>
      </c>
    </row>
    <row r="149" spans="1:6">
      <c r="A149" t="s">
        <v>44</v>
      </c>
      <c r="B149" t="s">
        <v>96</v>
      </c>
      <c r="C149">
        <v>36.05745477689635</v>
      </c>
      <c r="D149">
        <v>38.152403872600253</v>
      </c>
      <c r="E149">
        <v>14.592183040490863</v>
      </c>
      <c r="F149">
        <v>22.787779855877659</v>
      </c>
    </row>
    <row r="150" spans="1:6">
      <c r="A150" t="s">
        <v>45</v>
      </c>
      <c r="B150" t="s">
        <v>96</v>
      </c>
      <c r="C150">
        <v>25.720866882878038</v>
      </c>
      <c r="D150">
        <v>25.766233980076294</v>
      </c>
      <c r="E150">
        <v>14.270227015913481</v>
      </c>
      <c r="F150">
        <v>18.705680726693927</v>
      </c>
    </row>
    <row r="151" spans="1:6">
      <c r="A151" t="s">
        <v>46</v>
      </c>
      <c r="B151" t="s">
        <v>96</v>
      </c>
      <c r="C151">
        <v>23.034777864509419</v>
      </c>
      <c r="D151">
        <v>19.269956940292371</v>
      </c>
      <c r="E151">
        <v>13.408745116817814</v>
      </c>
      <c r="F151">
        <v>17.872178492087439</v>
      </c>
    </row>
    <row r="152" spans="1:6">
      <c r="A152" t="s">
        <v>47</v>
      </c>
      <c r="B152" t="s">
        <v>254</v>
      </c>
      <c r="C152">
        <v>22.03090711691506</v>
      </c>
      <c r="D152">
        <v>25.84266219056197</v>
      </c>
      <c r="E152">
        <v>9.1155262635940204</v>
      </c>
      <c r="F152">
        <v>15.087472365512163</v>
      </c>
    </row>
    <row r="153" spans="1:6">
      <c r="A153" t="s">
        <v>48</v>
      </c>
      <c r="B153" t="s">
        <v>96</v>
      </c>
      <c r="C153">
        <v>24.686506229009829</v>
      </c>
      <c r="D153">
        <v>23.459638127418383</v>
      </c>
      <c r="E153">
        <v>9.9932663294821218</v>
      </c>
      <c r="F153">
        <v>13.892179410322088</v>
      </c>
    </row>
    <row r="154" spans="1:6">
      <c r="A154" t="s">
        <v>49</v>
      </c>
      <c r="B154" t="s">
        <v>96</v>
      </c>
      <c r="C154">
        <v>20.562561535403784</v>
      </c>
      <c r="D154">
        <v>20.858294109644945</v>
      </c>
      <c r="E154">
        <v>10.496583317421086</v>
      </c>
      <c r="F154">
        <v>8.4524309617739082</v>
      </c>
    </row>
    <row r="155" spans="1:6">
      <c r="A155" t="s">
        <v>50</v>
      </c>
      <c r="B155" t="s">
        <v>96</v>
      </c>
      <c r="C155">
        <v>19.306788074885851</v>
      </c>
      <c r="D155">
        <v>13.597424460822976</v>
      </c>
      <c r="E155">
        <v>7.324736193112332</v>
      </c>
      <c r="F155">
        <v>10.10407136446463</v>
      </c>
    </row>
    <row r="156" spans="1:6">
      <c r="A156" t="s">
        <v>51</v>
      </c>
      <c r="B156" t="s">
        <v>96</v>
      </c>
      <c r="C156">
        <v>20.982830087671775</v>
      </c>
      <c r="D156">
        <v>17.215267548984972</v>
      </c>
      <c r="E156">
        <v>7.8541800729009639</v>
      </c>
      <c r="F156">
        <v>5.1141234339755961</v>
      </c>
    </row>
    <row r="157" spans="1:6">
      <c r="A157" t="s">
        <v>52</v>
      </c>
      <c r="B157" t="s">
        <v>96</v>
      </c>
      <c r="C157">
        <v>12.315047179352085</v>
      </c>
      <c r="D157">
        <v>15.418614577386291</v>
      </c>
      <c r="E157">
        <v>2.676224279956656</v>
      </c>
      <c r="F157">
        <v>5.8504744039366017</v>
      </c>
    </row>
    <row r="158" spans="1:6">
      <c r="A158" t="s">
        <v>53</v>
      </c>
      <c r="B158" t="s">
        <v>96</v>
      </c>
      <c r="C158">
        <v>17.759216453307886</v>
      </c>
      <c r="D158">
        <v>14.234749600065076</v>
      </c>
      <c r="E158">
        <v>8.8656472649567117</v>
      </c>
      <c r="F158">
        <v>6.9984544887611522</v>
      </c>
    </row>
    <row r="159" spans="1:6">
      <c r="A159" t="s">
        <v>54</v>
      </c>
      <c r="B159" t="s">
        <v>96</v>
      </c>
      <c r="C159">
        <v>19.042060482917396</v>
      </c>
      <c r="D159">
        <v>14.448913603689135</v>
      </c>
      <c r="E159">
        <v>7.9503868145573531</v>
      </c>
      <c r="F159">
        <v>-0.77880916858809135</v>
      </c>
    </row>
    <row r="160" spans="1:6">
      <c r="A160" t="s">
        <v>55</v>
      </c>
      <c r="B160" t="s">
        <v>96</v>
      </c>
      <c r="C160">
        <v>14.790428511841021</v>
      </c>
      <c r="D160">
        <v>11.210923047712047</v>
      </c>
      <c r="E160">
        <v>2.1844882912527988</v>
      </c>
      <c r="F160">
        <v>1.6318794585944056</v>
      </c>
    </row>
    <row r="161" spans="1:6">
      <c r="A161" t="s">
        <v>56</v>
      </c>
      <c r="B161" t="s">
        <v>96</v>
      </c>
      <c r="C161">
        <v>14.629114495365439</v>
      </c>
      <c r="D161">
        <v>14.705901345778162</v>
      </c>
      <c r="E161">
        <v>1.7360527583005807</v>
      </c>
      <c r="F161">
        <v>1.0141116778814849</v>
      </c>
    </row>
    <row r="162" spans="1:6">
      <c r="A162" t="s">
        <v>57</v>
      </c>
      <c r="B162" t="s">
        <v>96</v>
      </c>
      <c r="C162">
        <v>16.690663038827054</v>
      </c>
      <c r="D162">
        <v>15.82538615793182</v>
      </c>
      <c r="E162">
        <v>4.0214883587237606</v>
      </c>
      <c r="F162">
        <v>3.7802097447292846</v>
      </c>
    </row>
    <row r="163" spans="1:6">
      <c r="A163" t="s">
        <v>58</v>
      </c>
      <c r="B163" t="s">
        <v>96</v>
      </c>
      <c r="C163">
        <v>14.226263053721324</v>
      </c>
      <c r="D163">
        <v>15.629924303865907</v>
      </c>
      <c r="E163">
        <v>3.5489208549621201</v>
      </c>
      <c r="F163">
        <v>-2.1456528791565281</v>
      </c>
    </row>
    <row r="164" spans="1:6">
      <c r="A164" t="s">
        <v>59</v>
      </c>
      <c r="B164" t="s">
        <v>255</v>
      </c>
      <c r="C164">
        <v>21.291798336465124</v>
      </c>
      <c r="D164">
        <v>15.89241783273674</v>
      </c>
      <c r="E164">
        <v>6.1729445994397896</v>
      </c>
      <c r="F164">
        <v>4.8993817116823948</v>
      </c>
    </row>
    <row r="165" spans="1:6">
      <c r="A165" t="s">
        <v>60</v>
      </c>
      <c r="B165" t="s">
        <v>96</v>
      </c>
      <c r="C165">
        <v>20.2674828601277</v>
      </c>
      <c r="D165">
        <v>13.697130769647991</v>
      </c>
      <c r="E165">
        <v>4.7560900320061794</v>
      </c>
      <c r="F165">
        <v>-0.26055215056679493</v>
      </c>
    </row>
    <row r="166" spans="1:6">
      <c r="A166" t="s">
        <v>61</v>
      </c>
      <c r="B166" t="s">
        <v>96</v>
      </c>
      <c r="C166">
        <v>18.659158199041421</v>
      </c>
      <c r="D166">
        <v>13.61878502395842</v>
      </c>
      <c r="E166">
        <v>2.1176718202684812</v>
      </c>
      <c r="F166">
        <v>4.1891334362056361</v>
      </c>
    </row>
    <row r="167" spans="1:6">
      <c r="A167" t="s">
        <v>62</v>
      </c>
      <c r="B167" t="s">
        <v>96</v>
      </c>
      <c r="C167">
        <v>17.661264868231807</v>
      </c>
      <c r="D167">
        <v>12.741582359163523</v>
      </c>
      <c r="E167">
        <v>5.3046682253838355</v>
      </c>
      <c r="F167">
        <v>2.9379098972036131</v>
      </c>
    </row>
    <row r="168" spans="1:6">
      <c r="A168" t="s">
        <v>63</v>
      </c>
      <c r="B168" t="s">
        <v>96</v>
      </c>
      <c r="C168">
        <v>14.930285548177203</v>
      </c>
      <c r="D168">
        <v>9.9064015624152333</v>
      </c>
      <c r="E168">
        <v>3.1355336219299028</v>
      </c>
      <c r="F168">
        <v>-1.2051755004611309E-2</v>
      </c>
    </row>
    <row r="169" spans="1:6">
      <c r="A169" t="s">
        <v>64</v>
      </c>
      <c r="B169" t="s">
        <v>96</v>
      </c>
      <c r="C169">
        <v>17.576147292760744</v>
      </c>
      <c r="D169">
        <v>6.8854294769347444</v>
      </c>
      <c r="E169">
        <v>3.5884500631548009</v>
      </c>
      <c r="F169">
        <v>-1.3000758458162904</v>
      </c>
    </row>
    <row r="170" spans="1:6">
      <c r="A170" t="s">
        <v>65</v>
      </c>
      <c r="B170" t="s">
        <v>96</v>
      </c>
      <c r="C170">
        <v>15.951795924494091</v>
      </c>
      <c r="D170">
        <v>9.3762745256794311</v>
      </c>
      <c r="E170">
        <v>2.0114314894320282</v>
      </c>
      <c r="F170">
        <v>-7.6132135049793535</v>
      </c>
    </row>
    <row r="171" spans="1:6">
      <c r="A171" t="s">
        <v>66</v>
      </c>
      <c r="B171" t="s">
        <v>96</v>
      </c>
      <c r="C171">
        <v>16.361378264748051</v>
      </c>
      <c r="D171">
        <v>11.703216926647597</v>
      </c>
      <c r="E171">
        <v>3.9202733922167576</v>
      </c>
      <c r="F171">
        <v>1.7405489285907061</v>
      </c>
    </row>
    <row r="172" spans="1:6">
      <c r="A172" t="s">
        <v>67</v>
      </c>
      <c r="B172" t="s">
        <v>96</v>
      </c>
      <c r="C172">
        <v>12.883261696841586</v>
      </c>
      <c r="D172">
        <v>9.7007726806073364</v>
      </c>
      <c r="E172">
        <v>3.8135760343198846</v>
      </c>
      <c r="F172">
        <v>-1.0072459069541253</v>
      </c>
    </row>
    <row r="173" spans="1:6">
      <c r="A173" t="s">
        <v>68</v>
      </c>
      <c r="B173" t="s">
        <v>96</v>
      </c>
      <c r="C173">
        <v>12.584699474425204</v>
      </c>
      <c r="D173">
        <v>10.486594574186935</v>
      </c>
      <c r="E173">
        <v>3.2183779634141594</v>
      </c>
      <c r="F173">
        <v>-3.2474165363249012</v>
      </c>
    </row>
    <row r="174" spans="1:6">
      <c r="A174" t="s">
        <v>69</v>
      </c>
      <c r="B174" t="s">
        <v>96</v>
      </c>
      <c r="C174">
        <v>12.471429477029545</v>
      </c>
      <c r="D174">
        <v>10.829167898911145</v>
      </c>
      <c r="E174">
        <v>6.0481671761255198</v>
      </c>
      <c r="F174">
        <v>-3.4907057400188197</v>
      </c>
    </row>
    <row r="175" spans="1:6">
      <c r="A175" t="s">
        <v>70</v>
      </c>
      <c r="B175" t="s">
        <v>96</v>
      </c>
      <c r="C175">
        <v>15.552435763732351</v>
      </c>
      <c r="D175">
        <v>11.383220484711696</v>
      </c>
      <c r="E175">
        <v>3.7961142151384246</v>
      </c>
      <c r="F175">
        <v>-4.4906066956848836</v>
      </c>
    </row>
    <row r="176" spans="1:6">
      <c r="A176" t="s">
        <v>71</v>
      </c>
      <c r="B176" t="s">
        <v>256</v>
      </c>
      <c r="C176">
        <v>15.350603227843086</v>
      </c>
      <c r="D176">
        <v>12.327696730340397</v>
      </c>
      <c r="E176">
        <v>1.7490683618392742</v>
      </c>
      <c r="F176">
        <v>-3.4550388221703532E-2</v>
      </c>
    </row>
    <row r="177" spans="1:6">
      <c r="A177" t="s">
        <v>72</v>
      </c>
      <c r="B177" t="s">
        <v>96</v>
      </c>
      <c r="C177">
        <v>12.328780258739682</v>
      </c>
      <c r="D177">
        <v>9.4752478439590533</v>
      </c>
      <c r="E177">
        <v>-2.8392317562316869</v>
      </c>
      <c r="F177">
        <v>-7.5646677950619283</v>
      </c>
    </row>
    <row r="178" spans="1:6">
      <c r="A178" t="s">
        <v>73</v>
      </c>
      <c r="B178" t="s">
        <v>96</v>
      </c>
    </row>
    <row r="179" spans="1:6">
      <c r="A179" t="s">
        <v>257</v>
      </c>
      <c r="B179" t="s">
        <v>96</v>
      </c>
    </row>
    <row r="180" spans="1:6">
      <c r="A180" t="s">
        <v>258</v>
      </c>
      <c r="B180" t="s">
        <v>96</v>
      </c>
    </row>
    <row r="181" spans="1:6">
      <c r="A181" t="s">
        <v>259</v>
      </c>
      <c r="B181" t="s">
        <v>96</v>
      </c>
    </row>
    <row r="182" spans="1:6">
      <c r="C182">
        <f>AVERAGE(C2:C177)</f>
        <v>21.536995709731414</v>
      </c>
      <c r="D182">
        <f>AVERAGE(D2:D177)</f>
        <v>20.533587742463979</v>
      </c>
    </row>
  </sheetData>
  <pageMargins left="0.7" right="0.7" top="0.75" bottom="0.75" header="0.3" footer="0.3"/>
  <headerFooter>
    <oddHeader>&amp;L&amp;"Calibri"&amp;11&amp;K000000 NONCONFIDENTIAL // FRSONLY&amp;1#_x000D_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8590-F033-45E3-B5C8-F2A6720432D5}">
  <dimension ref="C3:N89"/>
  <sheetViews>
    <sheetView topLeftCell="A15" workbookViewId="0">
      <selection activeCell="H83" sqref="H83"/>
    </sheetView>
  </sheetViews>
  <sheetFormatPr defaultRowHeight="15"/>
  <sheetData>
    <row r="3" spans="3:14">
      <c r="E3" t="s">
        <v>260</v>
      </c>
      <c r="F3" t="s">
        <v>261</v>
      </c>
      <c r="G3" t="s">
        <v>262</v>
      </c>
      <c r="H3" t="s">
        <v>263</v>
      </c>
      <c r="I3" t="s">
        <v>264</v>
      </c>
      <c r="J3" t="s">
        <v>265</v>
      </c>
      <c r="K3" t="s">
        <v>266</v>
      </c>
      <c r="L3" t="s">
        <v>267</v>
      </c>
      <c r="M3" t="s">
        <v>268</v>
      </c>
      <c r="N3" t="s">
        <v>269</v>
      </c>
    </row>
    <row r="4" spans="3:14">
      <c r="D4" s="1" t="str">
        <f ca="1">_xlfn.CONCAT("-83 ", TEXT(TODAY(),"YYYY"),"12")</f>
        <v>-83 202412</v>
      </c>
      <c r="E4" t="s">
        <v>270</v>
      </c>
      <c r="F4" t="s">
        <v>271</v>
      </c>
      <c r="G4" t="s">
        <v>272</v>
      </c>
      <c r="H4" t="s">
        <v>273</v>
      </c>
      <c r="I4" t="s">
        <v>274</v>
      </c>
      <c r="J4" t="s">
        <v>275</v>
      </c>
      <c r="K4" t="s">
        <v>276</v>
      </c>
      <c r="L4" t="s">
        <v>277</v>
      </c>
      <c r="M4" t="s">
        <v>278</v>
      </c>
      <c r="N4" t="s">
        <v>279</v>
      </c>
    </row>
    <row r="5" spans="3:14" ht="150">
      <c r="D5" t="s">
        <v>26</v>
      </c>
      <c r="E5" s="31" t="s">
        <v>280</v>
      </c>
      <c r="F5" s="31" t="s">
        <v>281</v>
      </c>
      <c r="G5" s="31" t="s">
        <v>282</v>
      </c>
      <c r="H5" s="31" t="s">
        <v>283</v>
      </c>
      <c r="I5" s="31" t="s">
        <v>284</v>
      </c>
      <c r="J5" s="31" t="s">
        <v>285</v>
      </c>
      <c r="K5" s="31" t="s">
        <v>286</v>
      </c>
      <c r="L5" s="31" t="s">
        <v>287</v>
      </c>
      <c r="M5" s="31" t="s">
        <v>288</v>
      </c>
      <c r="N5" s="31" t="s">
        <v>289</v>
      </c>
    </row>
    <row r="6" spans="3:14">
      <c r="C6" t="str">
        <f>IF(OR(RIGHT(D6,1)="6",RIGHT(D6,1)="7"),LEFT(D6,4),"")</f>
        <v/>
      </c>
      <c r="D6" t="s">
        <v>200</v>
      </c>
      <c r="E6" s="2">
        <v>2.4335286164939296</v>
      </c>
      <c r="F6" s="2">
        <v>2.2486772486772555</v>
      </c>
      <c r="G6" s="2">
        <v>1.7249417249417087</v>
      </c>
      <c r="H6" s="2">
        <v>1.1547344110854452</v>
      </c>
      <c r="I6" s="2">
        <v>2.4340770791075217</v>
      </c>
      <c r="J6" s="2">
        <v>1.2303775986423515</v>
      </c>
      <c r="K6" s="2">
        <v>3.6001894836570347</v>
      </c>
      <c r="L6" s="2">
        <v>2.9596412556053719</v>
      </c>
      <c r="M6" s="2">
        <v>3.176948651643885</v>
      </c>
      <c r="N6" s="2">
        <v>3.6776859504132231</v>
      </c>
    </row>
    <row r="7" spans="3:14">
      <c r="C7" t="str">
        <f t="shared" ref="C7:C70" si="0">IF(OR(RIGHT(D7,1)="6",RIGHT(D7,1)="7"),LEFT(D7,4),"")</f>
        <v/>
      </c>
      <c r="D7" t="s">
        <v>201</v>
      </c>
      <c r="E7" s="2">
        <v>2.6126126126126081</v>
      </c>
      <c r="F7" s="2">
        <v>2.4250440917107596</v>
      </c>
      <c r="G7" s="2">
        <v>2.051282051282044</v>
      </c>
      <c r="H7" s="2">
        <v>0.98095787651470978</v>
      </c>
      <c r="I7" s="2">
        <v>8.045977011494255</v>
      </c>
      <c r="J7" s="2">
        <v>0.76174354633939956</v>
      </c>
      <c r="K7" s="2">
        <v>3.5427491733585281</v>
      </c>
      <c r="L7" s="2">
        <v>2.7697118606209603</v>
      </c>
      <c r="M7" s="2">
        <v>3.508124076809449</v>
      </c>
      <c r="N7" s="2">
        <v>3.506600660066006</v>
      </c>
    </row>
    <row r="8" spans="3:14">
      <c r="C8" t="str">
        <f t="shared" si="0"/>
        <v/>
      </c>
      <c r="D8" t="s">
        <v>202</v>
      </c>
      <c r="E8" s="2">
        <v>2.7502254283138017</v>
      </c>
      <c r="F8" s="2">
        <v>2.5979744605900468</v>
      </c>
      <c r="G8" s="2">
        <v>2.198316183348914</v>
      </c>
      <c r="H8" s="2">
        <v>1.0428736964078755</v>
      </c>
      <c r="I8" s="2">
        <v>7.6180257510729543</v>
      </c>
      <c r="J8" s="2">
        <v>0.42247570764681885</v>
      </c>
      <c r="K8" s="2">
        <v>3.4401508011310034</v>
      </c>
      <c r="L8" s="2">
        <v>2.223210315695856</v>
      </c>
      <c r="M8" s="2">
        <v>3.6477523949889568</v>
      </c>
      <c r="N8" s="2">
        <v>3.7067545304777516</v>
      </c>
    </row>
    <row r="9" spans="3:14">
      <c r="C9" t="str">
        <f t="shared" si="0"/>
        <v/>
      </c>
      <c r="D9" t="s">
        <v>203</v>
      </c>
      <c r="E9" s="2">
        <v>2.9702970297029729</v>
      </c>
      <c r="F9" s="2">
        <v>2.7680140597539538</v>
      </c>
      <c r="G9" s="2">
        <v>2.3342670401493848</v>
      </c>
      <c r="H9" s="2">
        <v>1.6831108531630834</v>
      </c>
      <c r="I9" s="2">
        <v>8.7117212249208098</v>
      </c>
      <c r="J9" s="2">
        <v>0.38022813688212143</v>
      </c>
      <c r="K9" s="2">
        <v>3.7593984962406068</v>
      </c>
      <c r="L9" s="2">
        <v>1.7940199335548135</v>
      </c>
      <c r="M9" s="2">
        <v>3.7105069801616652</v>
      </c>
      <c r="N9" s="2">
        <v>4.4874433923425272</v>
      </c>
    </row>
    <row r="10" spans="3:14">
      <c r="C10" t="str">
        <f t="shared" si="0"/>
        <v/>
      </c>
      <c r="D10" t="s">
        <v>204</v>
      </c>
      <c r="E10" s="2">
        <v>3.373819163292846</v>
      </c>
      <c r="F10" s="2">
        <v>2.7607361963190247</v>
      </c>
      <c r="G10" s="2">
        <v>2.7544351073762963</v>
      </c>
      <c r="H10" s="2">
        <v>2.5641025641025772</v>
      </c>
      <c r="I10" s="2">
        <v>15.03553854565336</v>
      </c>
      <c r="J10" s="2">
        <v>0.55014811680067499</v>
      </c>
      <c r="K10" s="2">
        <v>4.2253521126760507</v>
      </c>
      <c r="L10" s="2">
        <v>1.6058073031236075</v>
      </c>
      <c r="M10" s="2">
        <v>3.7728937728937817</v>
      </c>
      <c r="N10" s="2">
        <v>4.3085761181780979</v>
      </c>
    </row>
    <row r="11" spans="3:14">
      <c r="C11" t="str">
        <f t="shared" si="0"/>
        <v>2018</v>
      </c>
      <c r="D11" t="s">
        <v>205</v>
      </c>
      <c r="E11" s="2">
        <v>3.5071942446043058</v>
      </c>
      <c r="F11" s="2">
        <v>2.6212319790301475</v>
      </c>
      <c r="G11" s="2">
        <v>3.1337698783910239</v>
      </c>
      <c r="H11" s="2">
        <v>3.1030444964871062</v>
      </c>
      <c r="I11" s="2">
        <v>18.805309734513266</v>
      </c>
      <c r="J11" s="2">
        <v>0.55014811680067499</v>
      </c>
      <c r="K11" s="2">
        <v>4.2154566744730726</v>
      </c>
      <c r="L11" s="2">
        <v>1.5754923413566768</v>
      </c>
      <c r="M11" s="2">
        <v>3.6874771814531027</v>
      </c>
      <c r="N11" s="2">
        <v>3.6704730831973897</v>
      </c>
    </row>
    <row r="12" spans="3:14">
      <c r="C12" t="str">
        <f t="shared" si="0"/>
        <v>2018</v>
      </c>
      <c r="D12" t="s">
        <v>206</v>
      </c>
      <c r="E12" s="2">
        <v>3.1390134529148073</v>
      </c>
      <c r="F12" s="2">
        <v>2.2667829119441985</v>
      </c>
      <c r="G12" s="2">
        <v>3.0898876404494402</v>
      </c>
      <c r="H12" s="2">
        <v>2.8705330990041134</v>
      </c>
      <c r="I12" s="2">
        <v>17.696629213483138</v>
      </c>
      <c r="J12" s="2">
        <v>0.33712600084281341</v>
      </c>
      <c r="K12" s="2">
        <v>3.539823008849563</v>
      </c>
      <c r="L12" s="2">
        <v>1.905387647831791</v>
      </c>
      <c r="M12" s="2">
        <v>3.2727272727272716</v>
      </c>
      <c r="N12" s="2">
        <v>4.0766408479413041</v>
      </c>
    </row>
    <row r="13" spans="3:14">
      <c r="C13" t="str">
        <f t="shared" si="0"/>
        <v/>
      </c>
      <c r="D13" t="s">
        <v>208</v>
      </c>
      <c r="E13" s="2">
        <v>2.5869759143621884</v>
      </c>
      <c r="F13" s="2">
        <v>2.0869565217391362</v>
      </c>
      <c r="G13" s="2">
        <v>2.5605214152700118</v>
      </c>
      <c r="H13" s="2">
        <v>2.0301624129930307</v>
      </c>
      <c r="I13" s="2">
        <v>13.677975228863758</v>
      </c>
      <c r="J13" s="2">
        <v>0.16771488469602414</v>
      </c>
      <c r="K13" s="2">
        <v>2.9657089898053712</v>
      </c>
      <c r="L13" s="2">
        <v>2.1500658183413845</v>
      </c>
      <c r="M13" s="2">
        <v>2.9369108049311032</v>
      </c>
      <c r="N13" s="2">
        <v>3.0608135320177254</v>
      </c>
    </row>
    <row r="14" spans="3:14">
      <c r="C14" t="str">
        <f t="shared" si="0"/>
        <v/>
      </c>
      <c r="D14" t="s">
        <v>209</v>
      </c>
      <c r="E14" s="2">
        <v>2.2616407982261721</v>
      </c>
      <c r="F14" s="2">
        <v>1.9947961838681749</v>
      </c>
      <c r="G14" s="2">
        <v>1.9417475728155331</v>
      </c>
      <c r="H14" s="2">
        <v>1.2048192771084265</v>
      </c>
      <c r="I14" s="2">
        <v>5.5694932262920105</v>
      </c>
      <c r="J14" s="2">
        <v>0.16743407283381639</v>
      </c>
      <c r="K14" s="2">
        <v>2.8136531365313688</v>
      </c>
      <c r="L14" s="2">
        <v>2.2368421052631593</v>
      </c>
      <c r="M14" s="2">
        <v>2.8540462427745661</v>
      </c>
      <c r="N14" s="2">
        <v>2.8938906752411508</v>
      </c>
    </row>
    <row r="15" spans="3:14">
      <c r="C15" t="str">
        <f t="shared" si="0"/>
        <v/>
      </c>
      <c r="D15" t="s">
        <v>210</v>
      </c>
      <c r="E15" s="2">
        <v>2.2536456031816199</v>
      </c>
      <c r="F15" s="2">
        <v>2.1626297577854725</v>
      </c>
      <c r="G15" s="2">
        <v>1.8885306310455929</v>
      </c>
      <c r="H15" s="2">
        <v>0.85910652920961894</v>
      </c>
      <c r="I15" s="2">
        <v>10.148641722193762</v>
      </c>
      <c r="J15" s="2">
        <v>0.46160302140159093</v>
      </c>
      <c r="K15" s="2">
        <v>3.264367816091962</v>
      </c>
      <c r="L15" s="2">
        <v>2.27670753064797</v>
      </c>
      <c r="M15" s="2">
        <v>3.0619596541786809</v>
      </c>
      <c r="N15" s="2">
        <v>2.8834601521826153</v>
      </c>
    </row>
    <row r="16" spans="3:14">
      <c r="C16" t="str">
        <f t="shared" si="0"/>
        <v/>
      </c>
      <c r="D16" t="s">
        <v>211</v>
      </c>
      <c r="E16" s="2">
        <v>2.3399558498896189</v>
      </c>
      <c r="F16" s="2">
        <v>2.3737591713422601</v>
      </c>
      <c r="G16" s="2">
        <v>1.9797421731123421</v>
      </c>
      <c r="H16" s="2">
        <v>0.45871559633026138</v>
      </c>
      <c r="I16" s="2">
        <v>3.3668341708542604</v>
      </c>
      <c r="J16" s="2">
        <v>0.62998740025199673</v>
      </c>
      <c r="K16" s="2">
        <v>3.8514442916093516</v>
      </c>
      <c r="L16" s="2">
        <v>2.4688660694778264</v>
      </c>
      <c r="M16" s="2">
        <v>3.4458004307250434</v>
      </c>
      <c r="N16" s="2">
        <v>3.0799999999999939</v>
      </c>
    </row>
    <row r="17" spans="3:14">
      <c r="C17" t="str">
        <f t="shared" si="0"/>
        <v/>
      </c>
      <c r="D17" t="s">
        <v>212</v>
      </c>
      <c r="E17" s="2">
        <v>2.1614468460520619</v>
      </c>
      <c r="F17" s="2">
        <v>2.5906735751295429</v>
      </c>
      <c r="G17" s="2">
        <v>1.7931034482758568</v>
      </c>
      <c r="H17" s="2">
        <v>-0.34344590726960167</v>
      </c>
      <c r="I17" s="2">
        <v>-0.49850448654037427</v>
      </c>
      <c r="J17" s="2">
        <v>0.67057837384743024</v>
      </c>
      <c r="K17" s="2">
        <v>4.029304029304015</v>
      </c>
      <c r="L17" s="2">
        <v>2.7692978630614817</v>
      </c>
      <c r="M17" s="2">
        <v>3.6970567121320741</v>
      </c>
      <c r="N17" s="2">
        <v>2.6725169525328996</v>
      </c>
    </row>
    <row r="18" spans="3:14">
      <c r="C18" t="str">
        <f t="shared" si="0"/>
        <v/>
      </c>
      <c r="D18" t="s">
        <v>213</v>
      </c>
      <c r="E18" s="2">
        <v>1.80378354597448</v>
      </c>
      <c r="F18" s="2">
        <v>2.6304441569642067</v>
      </c>
      <c r="G18" s="2">
        <v>1.0999083409715782</v>
      </c>
      <c r="H18" s="2">
        <v>-0.91324200913242004</v>
      </c>
      <c r="I18" s="2">
        <v>-4.2079207920792117</v>
      </c>
      <c r="J18" s="2">
        <v>0.92204526404024989</v>
      </c>
      <c r="K18" s="2">
        <v>3.795153177869226</v>
      </c>
      <c r="L18" s="2">
        <v>3.1358885017421567</v>
      </c>
      <c r="M18" s="2">
        <v>3.4729681346222563</v>
      </c>
      <c r="N18" s="2">
        <v>2.9493822239936351</v>
      </c>
    </row>
    <row r="19" spans="3:14">
      <c r="C19" t="str">
        <f t="shared" si="0"/>
        <v/>
      </c>
      <c r="D19" t="s">
        <v>214</v>
      </c>
      <c r="E19" s="2">
        <v>1.7998244073748948</v>
      </c>
      <c r="F19" s="2">
        <v>2.6259147653895809</v>
      </c>
      <c r="G19" s="2">
        <v>1.0050251256281451</v>
      </c>
      <c r="H19" s="2">
        <v>-0.45714285714286707</v>
      </c>
      <c r="I19" s="2">
        <v>-5.3675048355899531</v>
      </c>
      <c r="J19" s="2">
        <v>1.4699706005879776</v>
      </c>
      <c r="K19" s="2">
        <v>3.5127737226277489</v>
      </c>
      <c r="L19" s="2">
        <v>3.3688328624212227</v>
      </c>
      <c r="M19" s="2">
        <v>3.1751694612914605</v>
      </c>
      <c r="N19" s="2">
        <v>3.3479473893981648</v>
      </c>
    </row>
    <row r="20" spans="3:14">
      <c r="C20" t="str">
        <f t="shared" si="0"/>
        <v/>
      </c>
      <c r="D20" t="s">
        <v>215</v>
      </c>
      <c r="E20" s="2">
        <v>2.0623080298376451</v>
      </c>
      <c r="F20" s="2">
        <v>2.3175965665236165</v>
      </c>
      <c r="G20" s="2">
        <v>1.6018306636155666</v>
      </c>
      <c r="H20" s="2">
        <v>0.68807339449541427</v>
      </c>
      <c r="I20" s="2">
        <v>2.2931206380857327</v>
      </c>
      <c r="J20" s="2">
        <v>1.9772822885990804</v>
      </c>
      <c r="K20" s="2">
        <v>3.3712984054669715</v>
      </c>
      <c r="L20" s="2">
        <v>3.5667681600696</v>
      </c>
      <c r="M20" s="2">
        <v>2.9150373266974672</v>
      </c>
      <c r="N20" s="2">
        <v>3.0182684670373217</v>
      </c>
    </row>
    <row r="21" spans="3:14">
      <c r="C21" t="str">
        <f t="shared" si="0"/>
        <v/>
      </c>
      <c r="D21" t="s">
        <v>216</v>
      </c>
      <c r="E21" s="2">
        <v>1.9230769230769162</v>
      </c>
      <c r="F21" s="2">
        <v>1.7956391620350454</v>
      </c>
      <c r="G21" s="2">
        <v>1.6879562043795593</v>
      </c>
      <c r="H21" s="2">
        <v>1.084474885844755</v>
      </c>
      <c r="I21" s="2">
        <v>3.4968431277319079</v>
      </c>
      <c r="J21" s="2">
        <v>2.314814814814814</v>
      </c>
      <c r="K21" s="2">
        <v>2.7626811594202882</v>
      </c>
      <c r="L21" s="2">
        <v>3.5248041775456818</v>
      </c>
      <c r="M21" s="2">
        <v>2.5150549061282224</v>
      </c>
      <c r="N21" s="2">
        <v>2.4034672970842941</v>
      </c>
    </row>
    <row r="22" spans="3:14">
      <c r="C22" t="str">
        <f t="shared" si="0"/>
        <v/>
      </c>
      <c r="D22" t="s">
        <v>217</v>
      </c>
      <c r="E22" s="2">
        <v>1.4360313315926909</v>
      </c>
      <c r="F22" s="2">
        <v>1.4072494669509661</v>
      </c>
      <c r="G22" s="2">
        <v>1.0449795547478491</v>
      </c>
      <c r="H22" s="2">
        <v>0.39772727272726627</v>
      </c>
      <c r="I22" s="2">
        <v>-0.57034220532320434</v>
      </c>
      <c r="J22" s="2">
        <v>2.5673400673400737</v>
      </c>
      <c r="K22" s="2">
        <v>2.1621621621621623</v>
      </c>
      <c r="L22" s="2">
        <v>3.1392076206971264</v>
      </c>
      <c r="M22" s="2">
        <v>2.0825979527003158</v>
      </c>
      <c r="N22" s="2">
        <v>2.4783634933123633</v>
      </c>
    </row>
    <row r="23" spans="3:14">
      <c r="C23" t="str">
        <f t="shared" si="0"/>
        <v>2019</v>
      </c>
      <c r="D23" t="s">
        <v>218</v>
      </c>
      <c r="E23" s="2">
        <v>1.3032145960034658</v>
      </c>
      <c r="F23" s="2">
        <v>1.6177096636866617</v>
      </c>
      <c r="G23" s="2">
        <v>0.54421768707482165</v>
      </c>
      <c r="H23" s="2">
        <v>0</v>
      </c>
      <c r="I23" s="2">
        <v>-6.5642458100558798</v>
      </c>
      <c r="J23" s="2">
        <v>2.609427609427617</v>
      </c>
      <c r="K23" s="2">
        <v>2.3370786516853981</v>
      </c>
      <c r="L23" s="2">
        <v>2.8005170185265049</v>
      </c>
      <c r="M23" s="2">
        <v>2.1478873239436647</v>
      </c>
      <c r="N23" s="2">
        <v>3.3831628638867128</v>
      </c>
    </row>
    <row r="24" spans="3:14">
      <c r="C24" t="str">
        <f t="shared" si="0"/>
        <v>2019</v>
      </c>
      <c r="D24" t="s">
        <v>219</v>
      </c>
      <c r="E24" s="2">
        <v>1.6521739130434865</v>
      </c>
      <c r="F24" s="2">
        <v>2.1739130434782483</v>
      </c>
      <c r="G24" s="2">
        <v>0.59037238873751452</v>
      </c>
      <c r="H24" s="2">
        <v>0.28473804100228595</v>
      </c>
      <c r="I24" s="2">
        <v>-2.9594272076372219</v>
      </c>
      <c r="J24" s="2">
        <v>2.351952960940773</v>
      </c>
      <c r="K24" s="2">
        <v>2.9689608636977116</v>
      </c>
      <c r="L24" s="2">
        <v>2.8798624543305396</v>
      </c>
      <c r="M24" s="2">
        <v>2.5352112676056304</v>
      </c>
      <c r="N24" s="2">
        <v>3.5252643948296081</v>
      </c>
    </row>
    <row r="25" spans="3:14">
      <c r="C25" t="str">
        <f t="shared" si="0"/>
        <v/>
      </c>
      <c r="D25" t="s">
        <v>221</v>
      </c>
      <c r="E25" s="2">
        <v>1.9565217391304346</v>
      </c>
      <c r="F25" s="2">
        <v>2.640545144804074</v>
      </c>
      <c r="G25" s="2">
        <v>0.86246028143439624</v>
      </c>
      <c r="H25" s="2">
        <v>0.2842524161455362</v>
      </c>
      <c r="I25" s="2">
        <v>-5.8739933680720053</v>
      </c>
      <c r="J25" s="2">
        <v>2.051067392214323</v>
      </c>
      <c r="K25" s="2">
        <v>3.3753375337533864</v>
      </c>
      <c r="L25" s="2">
        <v>3.2860824742267924</v>
      </c>
      <c r="M25" s="2">
        <v>2.9235646354350164</v>
      </c>
      <c r="N25" s="2">
        <v>3.4779210629152013</v>
      </c>
    </row>
    <row r="26" spans="3:14">
      <c r="C26" t="str">
        <f t="shared" si="0"/>
        <v/>
      </c>
      <c r="D26" t="s">
        <v>222</v>
      </c>
      <c r="E26" s="2">
        <v>1.777970511708582</v>
      </c>
      <c r="F26" s="2">
        <v>2.6360544217687076</v>
      </c>
      <c r="G26" s="2">
        <v>0.90702947845804349</v>
      </c>
      <c r="H26" s="2">
        <v>-0.22675736961451642</v>
      </c>
      <c r="I26" s="2">
        <v>-5.988593155893529</v>
      </c>
      <c r="J26" s="2">
        <v>1.9640618470539106</v>
      </c>
      <c r="K26" s="2">
        <v>3.1852848811126044</v>
      </c>
      <c r="L26" s="2">
        <v>3.7752037752037726</v>
      </c>
      <c r="M26" s="2">
        <v>2.9504741833509041</v>
      </c>
      <c r="N26" s="2">
        <v>3.90625</v>
      </c>
    </row>
    <row r="27" spans="3:14">
      <c r="C27" t="str">
        <f t="shared" si="0"/>
        <v/>
      </c>
      <c r="D27" t="s">
        <v>223</v>
      </c>
      <c r="E27" s="2">
        <v>1.5125324114088068</v>
      </c>
      <c r="F27" s="2">
        <v>2.201524132091448</v>
      </c>
      <c r="G27" s="2">
        <v>0.67811934900543491</v>
      </c>
      <c r="H27" s="2">
        <v>-0.17035775127767216</v>
      </c>
      <c r="I27" s="2">
        <v>-7.4918566775244226</v>
      </c>
      <c r="J27" s="2">
        <v>2.172096908939003</v>
      </c>
      <c r="K27" s="2">
        <v>2.4042742653606508</v>
      </c>
      <c r="L27" s="2">
        <v>4.1523972602739878</v>
      </c>
      <c r="M27" s="2">
        <v>2.6214610276127148</v>
      </c>
      <c r="N27" s="2">
        <v>3.2308291163877012</v>
      </c>
    </row>
    <row r="28" spans="3:14">
      <c r="C28" t="str">
        <f t="shared" si="0"/>
        <v/>
      </c>
      <c r="D28" t="s">
        <v>224</v>
      </c>
      <c r="E28" s="2">
        <v>1.380500431406384</v>
      </c>
      <c r="F28" s="2">
        <v>1.7706576728499179</v>
      </c>
      <c r="G28" s="2">
        <v>0.5417607223476173</v>
      </c>
      <c r="H28" s="2">
        <v>0.39954337899543724</v>
      </c>
      <c r="I28" s="2">
        <v>-1.2153621779290247</v>
      </c>
      <c r="J28" s="2">
        <v>2.4207011686143698</v>
      </c>
      <c r="K28" s="2">
        <v>1.5452538631346657</v>
      </c>
      <c r="L28" s="2">
        <v>4.2004264392323964</v>
      </c>
      <c r="M28" s="2">
        <v>2.0124913254684351</v>
      </c>
      <c r="N28" s="2">
        <v>3.1431897555296961</v>
      </c>
    </row>
    <row r="29" spans="3:14">
      <c r="C29" t="str">
        <f t="shared" si="0"/>
        <v/>
      </c>
      <c r="D29" t="s">
        <v>225</v>
      </c>
      <c r="E29" s="2">
        <v>1.6407599309153698</v>
      </c>
      <c r="F29" s="2">
        <v>1.5572390572390571</v>
      </c>
      <c r="G29" s="2">
        <v>0.76784101174345309</v>
      </c>
      <c r="H29" s="2">
        <v>1.3210798391728895</v>
      </c>
      <c r="I29" s="2">
        <v>2.0040080160320661</v>
      </c>
      <c r="J29" s="2">
        <v>2.3313905079100916</v>
      </c>
      <c r="K29" s="2">
        <v>1.3644366197183233</v>
      </c>
      <c r="L29" s="2">
        <v>3.9253129641417361</v>
      </c>
      <c r="M29" s="2">
        <v>1.8691588785046953</v>
      </c>
      <c r="N29" s="2">
        <v>3.6519036519036652</v>
      </c>
    </row>
    <row r="30" spans="3:14">
      <c r="C30" t="str">
        <f t="shared" si="0"/>
        <v/>
      </c>
      <c r="D30" t="s">
        <v>226</v>
      </c>
      <c r="E30" s="2">
        <v>1.9446845289541992</v>
      </c>
      <c r="F30" s="2">
        <v>1.722689075630246</v>
      </c>
      <c r="G30" s="2">
        <v>1.2239347234814124</v>
      </c>
      <c r="H30" s="2">
        <v>1.7281105990783363</v>
      </c>
      <c r="I30" s="2">
        <v>5.9948320413436562</v>
      </c>
      <c r="J30" s="2">
        <v>2.1179401993355551</v>
      </c>
      <c r="K30" s="2">
        <v>1.8061674008810646</v>
      </c>
      <c r="L30" s="2">
        <v>3.6106418918918859</v>
      </c>
      <c r="M30" s="2">
        <v>2.0415224913494789</v>
      </c>
      <c r="N30" s="2">
        <v>3.1358885017421567</v>
      </c>
    </row>
    <row r="31" spans="3:14">
      <c r="C31" t="str">
        <f t="shared" si="0"/>
        <v/>
      </c>
      <c r="D31" t="s">
        <v>227</v>
      </c>
      <c r="E31" s="2">
        <v>1.638637343682614</v>
      </c>
      <c r="F31" s="2">
        <v>1.6778523489932917</v>
      </c>
      <c r="G31" s="2">
        <v>0.72365445499773529</v>
      </c>
      <c r="H31" s="2">
        <v>0.68886337543054843</v>
      </c>
      <c r="I31" s="2">
        <v>0.10219724067450642</v>
      </c>
      <c r="J31" s="2">
        <v>1.9039735099337651</v>
      </c>
      <c r="K31" s="2">
        <v>2.2917584839136085</v>
      </c>
      <c r="L31" s="2">
        <v>3.4272497897392729</v>
      </c>
      <c r="M31" s="2">
        <v>2.1784232365145373</v>
      </c>
      <c r="N31" s="2">
        <v>3.4708831469340451</v>
      </c>
    </row>
    <row r="32" spans="3:14">
      <c r="C32" t="str">
        <f t="shared" si="0"/>
        <v/>
      </c>
      <c r="D32" t="s">
        <v>228</v>
      </c>
      <c r="E32" s="2">
        <v>0.55889939810833678</v>
      </c>
      <c r="F32" s="2">
        <v>1.3003355704698016</v>
      </c>
      <c r="G32" s="2">
        <v>-1.1261261261261257</v>
      </c>
      <c r="H32" s="2">
        <v>-2.1070615034168516</v>
      </c>
      <c r="I32" s="2">
        <v>-10.185185185185174</v>
      </c>
      <c r="J32" s="2">
        <v>1.9389438943894444</v>
      </c>
      <c r="K32" s="2">
        <v>2.6884089907448283</v>
      </c>
      <c r="L32" s="2">
        <v>3.8429231415371801</v>
      </c>
      <c r="M32" s="2">
        <v>2.1070811744386964</v>
      </c>
      <c r="N32" s="2">
        <v>3.8550501156515038</v>
      </c>
    </row>
    <row r="33" spans="3:14">
      <c r="C33" t="str">
        <f t="shared" si="0"/>
        <v/>
      </c>
      <c r="D33" t="s">
        <v>229</v>
      </c>
      <c r="E33" s="2">
        <v>-0.60034305317323566</v>
      </c>
      <c r="F33" s="2">
        <v>0.83998320033600304</v>
      </c>
      <c r="G33" s="2">
        <v>-3.0058322117541558</v>
      </c>
      <c r="H33" s="2">
        <v>-4.8560135516657272</v>
      </c>
      <c r="I33" s="2">
        <v>-22.993899577663068</v>
      </c>
      <c r="J33" s="2">
        <v>2.0567667626491204</v>
      </c>
      <c r="K33" s="2">
        <v>2.9969149405024265</v>
      </c>
      <c r="L33" s="2">
        <v>4.6237915090374004</v>
      </c>
      <c r="M33" s="2">
        <v>1.9695922598479854</v>
      </c>
      <c r="N33" s="2">
        <v>3.8476337052712584</v>
      </c>
    </row>
    <row r="34" spans="3:14">
      <c r="C34" t="str">
        <f t="shared" si="0"/>
        <v/>
      </c>
      <c r="D34" t="s">
        <v>230</v>
      </c>
      <c r="E34" s="2">
        <v>-0.77220077220075956</v>
      </c>
      <c r="F34" s="2">
        <v>0.8410428931875602</v>
      </c>
      <c r="G34" s="2">
        <v>-3.1474820143884918</v>
      </c>
      <c r="H34" s="2">
        <v>-5.3197509903791573</v>
      </c>
      <c r="I34" s="2">
        <v>-23.279158699808789</v>
      </c>
      <c r="J34" s="2">
        <v>2.3389413212966836</v>
      </c>
      <c r="K34" s="2">
        <v>3.0864197530864113</v>
      </c>
      <c r="L34" s="2">
        <v>5.0377833753148638</v>
      </c>
      <c r="M34" s="2">
        <v>1.970954356846466</v>
      </c>
      <c r="N34" s="2">
        <v>3.6852207293666117</v>
      </c>
    </row>
    <row r="35" spans="3:14">
      <c r="C35" t="str">
        <f t="shared" si="0"/>
        <v>2020</v>
      </c>
      <c r="D35" t="s">
        <v>231</v>
      </c>
      <c r="E35" s="2">
        <v>-0.21440823327615322</v>
      </c>
      <c r="F35" s="2">
        <v>1.0892333472978688</v>
      </c>
      <c r="G35" s="2">
        <v>-1.8944519621109546</v>
      </c>
      <c r="H35" s="2">
        <v>-3.9182282793867151</v>
      </c>
      <c r="I35" s="2">
        <v>-14.748380667663174</v>
      </c>
      <c r="J35" s="2">
        <v>2.6251025430680697</v>
      </c>
      <c r="K35" s="2">
        <v>2.7667984189723382</v>
      </c>
      <c r="L35" s="2">
        <v>4.9874266554903679</v>
      </c>
      <c r="M35" s="2">
        <v>1.999310582557734</v>
      </c>
      <c r="N35" s="2">
        <v>2.5114155251141357</v>
      </c>
    </row>
    <row r="36" spans="3:14">
      <c r="C36" t="str">
        <f t="shared" si="0"/>
        <v>2020</v>
      </c>
      <c r="D36" t="s">
        <v>232</v>
      </c>
      <c r="E36" s="2">
        <v>0.17108639863130382</v>
      </c>
      <c r="F36" s="2">
        <v>1.0846891948268711</v>
      </c>
      <c r="G36" s="2">
        <v>-0.81264108352144815</v>
      </c>
      <c r="H36" s="2">
        <v>-2.7825099375354934</v>
      </c>
      <c r="I36" s="2">
        <v>-13.821938022626668</v>
      </c>
      <c r="J36" s="2">
        <v>2.5851456709068632</v>
      </c>
      <c r="K36" s="2">
        <v>2.2280471821756187</v>
      </c>
      <c r="L36" s="2">
        <v>4.930018800919167</v>
      </c>
      <c r="M36" s="2">
        <v>1.9230769230769384</v>
      </c>
      <c r="N36" s="2">
        <v>2.1188043889519337</v>
      </c>
    </row>
    <row r="37" spans="3:14">
      <c r="C37" t="str">
        <f t="shared" si="0"/>
        <v/>
      </c>
      <c r="D37" t="s">
        <v>234</v>
      </c>
      <c r="E37" s="2">
        <v>0.17057569296374808</v>
      </c>
      <c r="F37" s="2">
        <v>0.78838174273858641</v>
      </c>
      <c r="G37" s="2">
        <v>-0.5850585058505775</v>
      </c>
      <c r="H37" s="2">
        <v>-2.4376417233560099</v>
      </c>
      <c r="I37" s="2">
        <v>-10.518369401107186</v>
      </c>
      <c r="J37" s="2">
        <v>2.1739130434782483</v>
      </c>
      <c r="K37" s="2">
        <v>1.9590770570309113</v>
      </c>
      <c r="L37" s="2">
        <v>4.7619047619047672</v>
      </c>
      <c r="M37" s="2">
        <v>1.7111567419575646</v>
      </c>
      <c r="N37" s="2">
        <v>1.812688821752273</v>
      </c>
    </row>
    <row r="38" spans="3:14">
      <c r="C38" t="str">
        <f t="shared" si="0"/>
        <v/>
      </c>
      <c r="D38" t="s">
        <v>235</v>
      </c>
      <c r="E38" s="2">
        <v>0.12782275244993535</v>
      </c>
      <c r="F38" s="2">
        <v>0.66280033140015959</v>
      </c>
      <c r="G38" s="2">
        <v>-0.76404494382021904</v>
      </c>
      <c r="H38" s="2">
        <v>-2.2727272727272707</v>
      </c>
      <c r="I38" s="2">
        <v>-7.4317492416582471</v>
      </c>
      <c r="J38" s="2">
        <v>1.885245901639343</v>
      </c>
      <c r="K38" s="2">
        <v>1.8695652173913002</v>
      </c>
      <c r="L38" s="2">
        <v>4.3199669284828435</v>
      </c>
      <c r="M38" s="2">
        <v>1.4670760832480312</v>
      </c>
      <c r="N38" s="2">
        <v>1.5413533834586657</v>
      </c>
    </row>
    <row r="39" spans="3:14">
      <c r="C39" t="str">
        <f t="shared" si="0"/>
        <v/>
      </c>
      <c r="D39" t="s">
        <v>236</v>
      </c>
      <c r="E39" s="2">
        <v>0.21285653469560462</v>
      </c>
      <c r="F39" s="2">
        <v>0.70422535211267512</v>
      </c>
      <c r="G39" s="2">
        <v>-0.71845532105971888</v>
      </c>
      <c r="H39" s="2">
        <v>-1.9340159271899915</v>
      </c>
      <c r="I39" s="2">
        <v>-8.8531187122736554</v>
      </c>
      <c r="J39" s="2">
        <v>2.2076860179885527</v>
      </c>
      <c r="K39" s="2">
        <v>2.0000000000000018</v>
      </c>
      <c r="L39" s="2">
        <v>3.7196876284422364</v>
      </c>
      <c r="M39" s="2">
        <v>1.4986376021798309</v>
      </c>
      <c r="N39" s="2">
        <v>2.1493212669683182</v>
      </c>
    </row>
    <row r="40" spans="3:14">
      <c r="C40" t="str">
        <f t="shared" si="0"/>
        <v/>
      </c>
      <c r="D40" t="s">
        <v>237</v>
      </c>
      <c r="E40" s="2">
        <v>0.5106382978723456</v>
      </c>
      <c r="F40" s="2">
        <v>0.86992543496271502</v>
      </c>
      <c r="G40" s="2">
        <v>-0.40413111809608493</v>
      </c>
      <c r="H40" s="2">
        <v>-1.421262080727681</v>
      </c>
      <c r="I40" s="2">
        <v>-9.1043307086614238</v>
      </c>
      <c r="J40" s="2">
        <v>2.7709861450692763</v>
      </c>
      <c r="K40" s="2">
        <v>2.3478260869565171</v>
      </c>
      <c r="L40" s="2">
        <v>3.2126048700634291</v>
      </c>
      <c r="M40" s="2">
        <v>1.6326530612244872</v>
      </c>
      <c r="N40" s="2">
        <v>2.0316027088036037</v>
      </c>
    </row>
    <row r="41" spans="3:14">
      <c r="C41" t="str">
        <f t="shared" si="0"/>
        <v/>
      </c>
      <c r="D41" t="s">
        <v>238</v>
      </c>
      <c r="E41" s="2">
        <v>0.84961767204758676</v>
      </c>
      <c r="F41" s="2">
        <v>1.0360547036883494</v>
      </c>
      <c r="G41" s="2">
        <v>0.13446884805021764</v>
      </c>
      <c r="H41" s="2">
        <v>-0.56689342403628551</v>
      </c>
      <c r="I41" s="2">
        <v>-4.9115913555992101</v>
      </c>
      <c r="J41" s="2">
        <v>3.3767290480064993</v>
      </c>
      <c r="K41" s="2">
        <v>2.5618758141554343</v>
      </c>
      <c r="L41" s="2">
        <v>2.756227031441405</v>
      </c>
      <c r="M41" s="2">
        <v>1.6989466530750841</v>
      </c>
      <c r="N41" s="2">
        <v>1.9490254872563728</v>
      </c>
    </row>
    <row r="42" spans="3:14">
      <c r="C42" t="str">
        <f t="shared" si="0"/>
        <v/>
      </c>
      <c r="D42" t="s">
        <v>239</v>
      </c>
      <c r="E42" s="2">
        <v>1.1445527766002606</v>
      </c>
      <c r="F42" s="2">
        <v>0.90871540685668606</v>
      </c>
      <c r="G42" s="2">
        <v>0.76130765785937804</v>
      </c>
      <c r="H42" s="2">
        <v>0.45300113250283935</v>
      </c>
      <c r="I42" s="2">
        <v>-2.8766455387615797</v>
      </c>
      <c r="J42" s="2">
        <v>3.7006913379422413</v>
      </c>
      <c r="K42" s="2">
        <v>2.5097360450021755</v>
      </c>
      <c r="L42" s="2">
        <v>2.3232117383330086</v>
      </c>
      <c r="M42" s="2">
        <v>1.5937605968124879</v>
      </c>
      <c r="N42" s="2">
        <v>2.0645645645645638</v>
      </c>
    </row>
    <row r="43" spans="3:14">
      <c r="C43" t="str">
        <f t="shared" si="0"/>
        <v/>
      </c>
      <c r="D43" t="s">
        <v>240</v>
      </c>
      <c r="E43" s="2">
        <v>1.6970725498514971</v>
      </c>
      <c r="F43" s="2">
        <v>1.0313531353135286</v>
      </c>
      <c r="G43" s="2">
        <v>1.7512348450830828</v>
      </c>
      <c r="H43" s="2">
        <v>2.0524515393386622</v>
      </c>
      <c r="I43" s="2">
        <v>5.2067381316998507</v>
      </c>
      <c r="J43" s="2">
        <v>3.6961819658814177</v>
      </c>
      <c r="K43" s="2">
        <v>2.2404136148212128</v>
      </c>
      <c r="L43" s="2">
        <v>2.0329335230737877</v>
      </c>
      <c r="M43" s="2">
        <v>1.4890016920473759</v>
      </c>
      <c r="N43" s="2">
        <v>1.4535967200894451</v>
      </c>
    </row>
    <row r="44" spans="3:14">
      <c r="C44" t="str">
        <f t="shared" si="0"/>
        <v/>
      </c>
      <c r="D44" t="s">
        <v>241</v>
      </c>
      <c r="E44" s="2">
        <v>3.0782385634886555</v>
      </c>
      <c r="F44" s="2">
        <v>1.904761904761898</v>
      </c>
      <c r="G44" s="2">
        <v>4.0546697038724488</v>
      </c>
      <c r="H44" s="2">
        <v>4.944735311227455</v>
      </c>
      <c r="I44" s="2">
        <v>16.983179598480724</v>
      </c>
      <c r="J44" s="2">
        <v>3.4399028733306247</v>
      </c>
      <c r="K44" s="2">
        <v>2.1459227467811148</v>
      </c>
      <c r="L44" s="2">
        <v>1.6986855409504509</v>
      </c>
      <c r="M44" s="2">
        <v>1.9959404600811803</v>
      </c>
      <c r="N44" s="2">
        <v>1.1878247958426291</v>
      </c>
    </row>
    <row r="45" spans="3:14">
      <c r="C45" t="str">
        <f t="shared" si="0"/>
        <v/>
      </c>
      <c r="D45" t="s">
        <v>242</v>
      </c>
      <c r="E45" s="2">
        <v>4.7454702329594367</v>
      </c>
      <c r="F45" s="2">
        <v>3.2486463973344426</v>
      </c>
      <c r="G45" s="2">
        <v>6.6604995374653031</v>
      </c>
      <c r="H45" s="2">
        <v>8.1899109792284985</v>
      </c>
      <c r="I45" s="2">
        <v>30.225472273004272</v>
      </c>
      <c r="J45" s="2">
        <v>3.1841999193873427</v>
      </c>
      <c r="K45" s="2">
        <v>2.3106546854942289</v>
      </c>
      <c r="L45" s="2">
        <v>1.2856568903173882</v>
      </c>
      <c r="M45" s="2">
        <v>2.8126058963063194</v>
      </c>
      <c r="N45" s="2">
        <v>1.3338273434605474</v>
      </c>
    </row>
    <row r="46" spans="3:14">
      <c r="C46" t="str">
        <f t="shared" si="0"/>
        <v/>
      </c>
      <c r="D46" t="s">
        <v>243</v>
      </c>
      <c r="E46" s="2">
        <v>5.6204063986165176</v>
      </c>
      <c r="F46" s="2">
        <v>4.0867389491242578</v>
      </c>
      <c r="G46" s="2">
        <v>7.7994428969359264</v>
      </c>
      <c r="H46" s="2">
        <v>9.8027495517035046</v>
      </c>
      <c r="I46" s="2">
        <v>35.202492211837999</v>
      </c>
      <c r="J46" s="2">
        <v>3.0473135525260542</v>
      </c>
      <c r="K46" s="2">
        <v>2.6946107784431073</v>
      </c>
      <c r="L46" s="2">
        <v>0.89928057553956275</v>
      </c>
      <c r="M46" s="2">
        <v>3.2553407934893253</v>
      </c>
      <c r="N46" s="2">
        <v>1.443909663087739</v>
      </c>
    </row>
    <row r="47" spans="3:14">
      <c r="C47" t="str">
        <f t="shared" si="0"/>
        <v>2021</v>
      </c>
      <c r="D47" t="s">
        <v>244</v>
      </c>
      <c r="E47" s="2">
        <v>5.5006446067898729</v>
      </c>
      <c r="F47" s="2">
        <v>4.1856610029009422</v>
      </c>
      <c r="G47" s="2">
        <v>7.2643678160919656</v>
      </c>
      <c r="H47" s="2">
        <v>9.5153664302600518</v>
      </c>
      <c r="I47" s="2">
        <v>27.35242548217418</v>
      </c>
      <c r="J47" s="2">
        <v>2.9576338928857027</v>
      </c>
      <c r="K47" s="2">
        <v>3.0341880341880234</v>
      </c>
      <c r="L47" s="2">
        <v>0.73852295409182478</v>
      </c>
      <c r="M47" s="2">
        <v>3.2105441027374226</v>
      </c>
      <c r="N47" s="2">
        <v>2.375649591685236</v>
      </c>
    </row>
    <row r="48" spans="3:14">
      <c r="C48" t="str">
        <f t="shared" si="0"/>
        <v>2021</v>
      </c>
      <c r="D48" t="s">
        <v>245</v>
      </c>
      <c r="E48" s="2">
        <v>5.2092228864218715</v>
      </c>
      <c r="F48" s="2">
        <v>4.044572843582328</v>
      </c>
      <c r="G48" s="2">
        <v>6.5999089667728716</v>
      </c>
      <c r="H48" s="2">
        <v>8.7032710280373848</v>
      </c>
      <c r="I48" s="2">
        <v>25.913242009132432</v>
      </c>
      <c r="J48" s="2">
        <v>3.2000000000000028</v>
      </c>
      <c r="K48" s="2">
        <v>3.3760683760683863</v>
      </c>
      <c r="L48" s="2">
        <v>0.35835158271948497</v>
      </c>
      <c r="M48" s="2">
        <v>3.1671159029649454</v>
      </c>
      <c r="N48" s="2">
        <v>2.630603927380526</v>
      </c>
    </row>
    <row r="49" spans="3:14">
      <c r="C49" t="str">
        <f t="shared" si="0"/>
        <v/>
      </c>
      <c r="D49" t="s">
        <v>247</v>
      </c>
      <c r="E49" s="2">
        <v>5.4065559812686237</v>
      </c>
      <c r="F49" s="2">
        <v>3.9522437216961581</v>
      </c>
      <c r="G49" s="2">
        <v>6.6545948392938037</v>
      </c>
      <c r="H49" s="2">
        <v>8.8320743753631739</v>
      </c>
      <c r="I49" s="2">
        <v>30.258717660292444</v>
      </c>
      <c r="J49" s="2">
        <v>4.0144520272982875</v>
      </c>
      <c r="K49" s="2">
        <v>3.8428693424423566</v>
      </c>
      <c r="L49" s="2">
        <v>-0.25803890432711807</v>
      </c>
      <c r="M49" s="2">
        <v>3.3983849259757726</v>
      </c>
      <c r="N49" s="2">
        <v>2.9673590504450953</v>
      </c>
    </row>
    <row r="50" spans="3:14">
      <c r="C50" t="str">
        <f t="shared" si="0"/>
        <v/>
      </c>
      <c r="D50" t="s">
        <v>248</v>
      </c>
      <c r="E50" s="2">
        <v>5.9148936170212885</v>
      </c>
      <c r="F50" s="2">
        <v>3.9917695473250969</v>
      </c>
      <c r="G50" s="2">
        <v>7.4275362318840576</v>
      </c>
      <c r="H50" s="2">
        <v>9.7674418604651194</v>
      </c>
      <c r="I50" s="2">
        <v>29.382850901146917</v>
      </c>
      <c r="J50" s="2">
        <v>5.0683829444891471</v>
      </c>
      <c r="K50" s="2">
        <v>4.3533930857874381</v>
      </c>
      <c r="L50" s="2">
        <v>-0.55478502080443803</v>
      </c>
      <c r="M50" s="2">
        <v>3.5978480161398929</v>
      </c>
      <c r="N50" s="2">
        <v>2.9248426508700298</v>
      </c>
    </row>
    <row r="51" spans="3:14">
      <c r="C51" t="str">
        <f t="shared" si="0"/>
        <v/>
      </c>
      <c r="D51" t="s">
        <v>249</v>
      </c>
      <c r="E51" s="2">
        <v>6.542056074766367</v>
      </c>
      <c r="F51" s="2">
        <v>4.3603455368161237</v>
      </c>
      <c r="G51" s="2">
        <v>8.3220262324740002</v>
      </c>
      <c r="H51" s="2">
        <v>11.368909512761016</v>
      </c>
      <c r="I51" s="2">
        <v>37.030905077262702</v>
      </c>
      <c r="J51" s="2">
        <v>5.2799999999999958</v>
      </c>
      <c r="K51" s="2">
        <v>4.7740835464620712</v>
      </c>
      <c r="L51" s="2">
        <v>-0.25757875965920496</v>
      </c>
      <c r="M51" s="2">
        <v>3.8255033557046847</v>
      </c>
      <c r="N51" s="2">
        <v>3.2115171650055618</v>
      </c>
    </row>
    <row r="52" spans="3:14">
      <c r="C52" t="str">
        <f t="shared" si="0"/>
        <v/>
      </c>
      <c r="D52" t="s">
        <v>250</v>
      </c>
      <c r="E52" s="2">
        <v>7.0279424216765474</v>
      </c>
      <c r="F52" s="2">
        <v>4.9281314168377888</v>
      </c>
      <c r="G52" s="2">
        <v>9.0171325518485048</v>
      </c>
      <c r="H52" s="2">
        <v>12.283737024221452</v>
      </c>
      <c r="I52" s="2">
        <v>39.198700595560389</v>
      </c>
      <c r="J52" s="2">
        <v>4.9167327517843029</v>
      </c>
      <c r="K52" s="2">
        <v>5.0127442650807152</v>
      </c>
      <c r="L52" s="2">
        <v>0.21808088818398019</v>
      </c>
      <c r="M52" s="2">
        <v>4.016064257028118</v>
      </c>
      <c r="N52" s="2">
        <v>3.3923303834808127</v>
      </c>
    </row>
    <row r="53" spans="3:14">
      <c r="C53" t="str">
        <f t="shared" si="0"/>
        <v/>
      </c>
      <c r="D53" t="s">
        <v>251</v>
      </c>
      <c r="E53" s="2">
        <v>7.2451558550968853</v>
      </c>
      <c r="F53" s="2">
        <v>5.5373256767842438</v>
      </c>
      <c r="G53" s="2">
        <v>9.1316025067144082</v>
      </c>
      <c r="H53" s="2">
        <v>12.143671607753692</v>
      </c>
      <c r="I53" s="2">
        <v>33.367768595041312</v>
      </c>
      <c r="J53" s="2">
        <v>4.9586776859504189</v>
      </c>
      <c r="K53" s="2">
        <v>5.2074513124470867</v>
      </c>
      <c r="L53" s="2">
        <v>1.0133121398768097</v>
      </c>
      <c r="M53" s="2">
        <v>4.4771132642833278</v>
      </c>
      <c r="N53" s="2">
        <v>3.6397058823529393</v>
      </c>
    </row>
    <row r="54" spans="3:14">
      <c r="C54" t="str">
        <f t="shared" si="0"/>
        <v/>
      </c>
      <c r="D54" t="s">
        <v>252</v>
      </c>
      <c r="E54" s="2">
        <v>7.5859178541491934</v>
      </c>
      <c r="F54" s="2">
        <v>6.0581252558330023</v>
      </c>
      <c r="G54" s="2">
        <v>9.3777777777777729</v>
      </c>
      <c r="H54" s="2">
        <v>11.894024802705738</v>
      </c>
      <c r="I54" s="2">
        <v>27.911646586345395</v>
      </c>
      <c r="J54" s="2">
        <v>6.0000000000000053</v>
      </c>
      <c r="K54" s="2">
        <v>5.6986070071760153</v>
      </c>
      <c r="L54" s="2">
        <v>1.7725552678749201</v>
      </c>
      <c r="M54" s="2">
        <v>5.1401869158878455</v>
      </c>
      <c r="N54" s="2">
        <v>4.3030525928650309</v>
      </c>
    </row>
    <row r="55" spans="3:14">
      <c r="C55" t="str">
        <f t="shared" si="0"/>
        <v/>
      </c>
      <c r="D55" t="s">
        <v>253</v>
      </c>
      <c r="E55" s="2">
        <v>8.1351689612015008</v>
      </c>
      <c r="F55" s="2">
        <v>6.4516129032258007</v>
      </c>
      <c r="G55" s="2">
        <v>9.8852603706972566</v>
      </c>
      <c r="H55" s="2">
        <v>12.346368715083788</v>
      </c>
      <c r="I55" s="2">
        <v>29.500242600679272</v>
      </c>
      <c r="J55" s="2">
        <v>7.5205640423031683</v>
      </c>
      <c r="K55" s="2">
        <v>6.2789717656974275</v>
      </c>
      <c r="L55" s="2">
        <v>2.0920502092050208</v>
      </c>
      <c r="M55" s="2">
        <v>5.8019339779926682</v>
      </c>
      <c r="N55" s="2">
        <v>4.8493754592211502</v>
      </c>
    </row>
    <row r="56" spans="3:14">
      <c r="C56" t="str">
        <f t="shared" si="0"/>
        <v/>
      </c>
      <c r="D56" t="s">
        <v>43</v>
      </c>
      <c r="E56" s="2">
        <v>8.5856491082538344</v>
      </c>
      <c r="F56" s="2">
        <v>6.623323852092633</v>
      </c>
      <c r="G56" s="2">
        <v>10.28896672504378</v>
      </c>
      <c r="H56" s="2">
        <v>13.02660753880267</v>
      </c>
      <c r="I56" s="2">
        <v>32.931354359925805</v>
      </c>
      <c r="J56" s="2">
        <v>8.9984350547730898</v>
      </c>
      <c r="K56" s="2">
        <v>6.6386554621848726</v>
      </c>
      <c r="L56" s="2">
        <v>2.0680055677072984</v>
      </c>
      <c r="M56" s="2">
        <v>6.0696517412935469</v>
      </c>
      <c r="N56" s="2">
        <v>5.3925165077035819</v>
      </c>
    </row>
    <row r="57" spans="3:14">
      <c r="C57" t="str">
        <f t="shared" si="0"/>
        <v/>
      </c>
      <c r="D57" t="s">
        <v>44</v>
      </c>
      <c r="E57" s="2">
        <v>8.8138385502471106</v>
      </c>
      <c r="F57" s="2">
        <v>6.4542154094392679</v>
      </c>
      <c r="G57" s="2">
        <v>10.407632263660016</v>
      </c>
      <c r="H57" s="2">
        <v>13.329676357652209</v>
      </c>
      <c r="I57" s="2">
        <v>32.381843706130084</v>
      </c>
      <c r="J57" s="2">
        <v>10.039062499999996</v>
      </c>
      <c r="K57" s="2">
        <v>6.9008782936009982</v>
      </c>
      <c r="L57" s="2">
        <v>2.0825069416898101</v>
      </c>
      <c r="M57" s="2">
        <v>6.229400131839169</v>
      </c>
      <c r="N57" s="2">
        <v>6.1425959780621708</v>
      </c>
    </row>
    <row r="58" spans="3:14">
      <c r="C58" t="str">
        <f t="shared" si="0"/>
        <v/>
      </c>
      <c r="D58" t="s">
        <v>45</v>
      </c>
      <c r="E58" s="2">
        <v>9.2099877200163771</v>
      </c>
      <c r="F58" s="2">
        <v>6.1298076923076872</v>
      </c>
      <c r="G58" s="2">
        <v>10.809646856158484</v>
      </c>
      <c r="H58" s="2">
        <v>13.881328252585746</v>
      </c>
      <c r="I58" s="2">
        <v>42.90322580645163</v>
      </c>
      <c r="J58" s="2">
        <v>10.817120622568099</v>
      </c>
      <c r="K58" s="2">
        <v>7.6218242399000324</v>
      </c>
      <c r="L58" s="2">
        <v>2.2776787482669869</v>
      </c>
      <c r="M58" s="2">
        <v>6.6338259441707681</v>
      </c>
      <c r="N58" s="2">
        <v>6.3503649635036519</v>
      </c>
    </row>
    <row r="59" spans="3:14">
      <c r="C59" t="str">
        <f t="shared" si="0"/>
        <v>2022</v>
      </c>
      <c r="D59" t="s">
        <v>46</v>
      </c>
      <c r="E59" s="2">
        <v>9.6537678207739184</v>
      </c>
      <c r="F59" s="2">
        <v>5.8074781225139205</v>
      </c>
      <c r="G59" s="2">
        <v>11.315902271753098</v>
      </c>
      <c r="H59" s="2">
        <v>13.977334052887191</v>
      </c>
      <c r="I59" s="2">
        <v>52.960073428178056</v>
      </c>
      <c r="J59" s="2">
        <v>11.878881987577628</v>
      </c>
      <c r="K59" s="2">
        <v>8.5856491082538344</v>
      </c>
      <c r="L59" s="2">
        <v>2.7144838517931369</v>
      </c>
      <c r="M59" s="2">
        <v>7.2691552062868592</v>
      </c>
      <c r="N59" s="2">
        <v>6.4539521392313226</v>
      </c>
    </row>
    <row r="60" spans="3:14">
      <c r="C60" t="str">
        <f t="shared" si="0"/>
        <v>2022</v>
      </c>
      <c r="D60" t="s">
        <v>47</v>
      </c>
      <c r="E60" s="2">
        <v>9.740259740259738</v>
      </c>
      <c r="F60" s="2">
        <v>6.0690202300674345</v>
      </c>
      <c r="G60" s="2">
        <v>11.229718189581561</v>
      </c>
      <c r="H60" s="2">
        <v>12.950026867275666</v>
      </c>
      <c r="I60" s="2">
        <v>41.024478694469636</v>
      </c>
      <c r="J60" s="2">
        <v>13.139534883720927</v>
      </c>
      <c r="K60" s="2">
        <v>9.2600248036378794</v>
      </c>
      <c r="L60" s="2">
        <v>3.4318587581828819</v>
      </c>
      <c r="M60" s="2">
        <v>8.0013063357282874</v>
      </c>
      <c r="N60" s="2">
        <v>6.6064981949458534</v>
      </c>
    </row>
    <row r="61" spans="3:14">
      <c r="C61" t="str">
        <f t="shared" si="0"/>
        <v/>
      </c>
      <c r="D61" t="s">
        <v>48</v>
      </c>
      <c r="E61" s="2">
        <v>9.4507269789983805</v>
      </c>
      <c r="F61" s="2">
        <v>6.6930693069306768</v>
      </c>
      <c r="G61" s="2">
        <v>10.526315789473673</v>
      </c>
      <c r="H61" s="2">
        <v>11.105178857447928</v>
      </c>
      <c r="I61" s="2">
        <v>27.5043177892919</v>
      </c>
      <c r="J61" s="2">
        <v>14.125820146661505</v>
      </c>
      <c r="K61" s="2">
        <v>9.3338815789473664</v>
      </c>
      <c r="L61" s="2">
        <v>4.4577114427860609</v>
      </c>
      <c r="M61" s="2">
        <v>8.4933289944679302</v>
      </c>
      <c r="N61" s="2">
        <v>7.4927953890489674</v>
      </c>
    </row>
    <row r="62" spans="3:14">
      <c r="C62" t="str">
        <f t="shared" si="0"/>
        <v/>
      </c>
      <c r="D62" t="s">
        <v>49</v>
      </c>
      <c r="E62" s="2">
        <v>9.0397750100441812</v>
      </c>
      <c r="F62" s="2">
        <v>7.3209339137316976</v>
      </c>
      <c r="G62" s="2">
        <v>9.5278246205733552</v>
      </c>
      <c r="H62" s="2">
        <v>9.375</v>
      </c>
      <c r="I62" s="2">
        <v>18.995356690586739</v>
      </c>
      <c r="J62" s="2">
        <v>14.241960183767223</v>
      </c>
      <c r="K62" s="2">
        <v>9.2024539877300526</v>
      </c>
      <c r="L62" s="2">
        <v>5.0009962143853448</v>
      </c>
      <c r="M62" s="2">
        <v>8.7309315157416236</v>
      </c>
      <c r="N62" s="2">
        <v>8.0575539568345178</v>
      </c>
    </row>
    <row r="63" spans="3:14">
      <c r="C63" t="str">
        <f t="shared" si="0"/>
        <v/>
      </c>
      <c r="D63" t="s">
        <v>50</v>
      </c>
      <c r="E63" s="2">
        <v>8.3732057416267871</v>
      </c>
      <c r="F63" s="2">
        <v>7.3709105242412365</v>
      </c>
      <c r="G63" s="2">
        <v>8.1837160751565783</v>
      </c>
      <c r="H63" s="2">
        <v>7.8645833333333304</v>
      </c>
      <c r="I63" s="2">
        <v>13.250100684655642</v>
      </c>
      <c r="J63" s="2">
        <v>13.829787234042556</v>
      </c>
      <c r="K63" s="2">
        <v>8.8689991863303508</v>
      </c>
      <c r="L63" s="2">
        <v>4.5093365117203188</v>
      </c>
      <c r="M63" s="2">
        <v>8.6296056884292316</v>
      </c>
      <c r="N63" s="2">
        <v>8.4406294706723664</v>
      </c>
    </row>
    <row r="64" spans="3:14">
      <c r="C64" t="str">
        <f t="shared" si="0"/>
        <v/>
      </c>
      <c r="D64" t="s">
        <v>51</v>
      </c>
      <c r="E64" s="2">
        <v>7.5553797468354222</v>
      </c>
      <c r="F64" s="2">
        <v>6.9275929549902138</v>
      </c>
      <c r="G64" s="2">
        <v>6.6997518610421691</v>
      </c>
      <c r="H64" s="2">
        <v>6.2660503338469509</v>
      </c>
      <c r="I64" s="2">
        <v>4.8619214313496695</v>
      </c>
      <c r="J64" s="2">
        <v>13.340891912320462</v>
      </c>
      <c r="K64" s="2">
        <v>8.6165048543689338</v>
      </c>
      <c r="L64" s="2">
        <v>3.4025717111770604</v>
      </c>
      <c r="M64" s="2">
        <v>8.2689832689832663</v>
      </c>
      <c r="N64" s="2">
        <v>9.1654778887304111</v>
      </c>
    </row>
    <row r="65" spans="3:14">
      <c r="C65" t="str">
        <f t="shared" si="0"/>
        <v/>
      </c>
      <c r="D65" t="s">
        <v>52</v>
      </c>
      <c r="E65" s="2">
        <v>6.8735271013354415</v>
      </c>
      <c r="F65" s="2">
        <v>6.3738826272833116</v>
      </c>
      <c r="G65" s="2">
        <v>5.4963084495488035</v>
      </c>
      <c r="H65" s="2">
        <v>4.8296898830706647</v>
      </c>
      <c r="I65" s="2">
        <v>2.2463206816421444</v>
      </c>
      <c r="J65" s="2">
        <v>12.635920509936248</v>
      </c>
      <c r="K65" s="2">
        <v>8.5311871227364158</v>
      </c>
      <c r="L65" s="2">
        <v>2.8520849724626318</v>
      </c>
      <c r="M65" s="2">
        <v>7.9948832747041898</v>
      </c>
      <c r="N65" s="2">
        <v>9.5778644909542354</v>
      </c>
    </row>
    <row r="66" spans="3:14">
      <c r="C66" t="str">
        <f t="shared" si="0"/>
        <v/>
      </c>
      <c r="D66" t="s">
        <v>53</v>
      </c>
      <c r="E66" s="2">
        <v>6.4666926373198486</v>
      </c>
      <c r="F66" s="2">
        <v>6.252412196063295</v>
      </c>
      <c r="G66" s="2">
        <v>4.5916294189353835</v>
      </c>
      <c r="H66" s="2">
        <v>3.7279596977330076</v>
      </c>
      <c r="I66" s="2">
        <v>4.5525902668759777</v>
      </c>
      <c r="J66" s="2">
        <v>11.616722160562333</v>
      </c>
      <c r="K66" s="2">
        <v>8.5063897763578247</v>
      </c>
      <c r="L66" s="2">
        <v>2.7788649706458113</v>
      </c>
      <c r="M66" s="2">
        <v>7.9365079365079305</v>
      </c>
      <c r="N66" s="2">
        <v>10.225669957686879</v>
      </c>
    </row>
    <row r="67" spans="3:14">
      <c r="C67" t="str">
        <f t="shared" si="0"/>
        <v/>
      </c>
      <c r="D67" t="s">
        <v>54</v>
      </c>
      <c r="E67" s="2">
        <v>5.9799382716049454</v>
      </c>
      <c r="F67" s="2">
        <v>6.4058304564633683</v>
      </c>
      <c r="G67" s="2">
        <v>3.6947791164658517</v>
      </c>
      <c r="H67" s="2">
        <v>2.5857782197911572</v>
      </c>
      <c r="I67" s="2">
        <v>-2.39790183589359</v>
      </c>
      <c r="J67" s="2">
        <v>10.455373406193068</v>
      </c>
      <c r="K67" s="2">
        <v>8.2474226804123862</v>
      </c>
      <c r="L67" s="2">
        <v>2.5565964090554338</v>
      </c>
      <c r="M67" s="2">
        <v>7.8159470532618958</v>
      </c>
      <c r="N67" s="2">
        <v>10.231254379817823</v>
      </c>
    </row>
    <row r="68" spans="3:14">
      <c r="C68" t="str">
        <f t="shared" si="0"/>
        <v/>
      </c>
      <c r="D68" t="s">
        <v>55</v>
      </c>
      <c r="E68" s="2">
        <v>5.3093964858670573</v>
      </c>
      <c r="F68" s="2">
        <v>6.4405487804878092</v>
      </c>
      <c r="G68" s="2">
        <v>2.7391822151647593</v>
      </c>
      <c r="H68" s="2">
        <v>1.4222658165767621</v>
      </c>
      <c r="I68" s="2">
        <v>-14.515003489183542</v>
      </c>
      <c r="J68" s="2">
        <v>9.511844938980607</v>
      </c>
      <c r="K68" s="2">
        <v>7.9196217494089671</v>
      </c>
      <c r="L68" s="2">
        <v>2.162478082992414</v>
      </c>
      <c r="M68" s="2">
        <v>7.5046904315196894</v>
      </c>
      <c r="N68" s="2">
        <v>9.7807170205360237</v>
      </c>
    </row>
    <row r="69" spans="3:14">
      <c r="C69" t="str">
        <f t="shared" si="0"/>
        <v/>
      </c>
      <c r="D69" t="s">
        <v>56</v>
      </c>
      <c r="E69" s="2">
        <v>4.6177138531415585</v>
      </c>
      <c r="F69" s="2">
        <v>6.2902614626752618</v>
      </c>
      <c r="G69" s="2">
        <v>1.7674783974862551</v>
      </c>
      <c r="H69" s="2">
        <v>0.2420135527589462</v>
      </c>
      <c r="I69" s="2">
        <v>-11.841640155531985</v>
      </c>
      <c r="J69" s="2">
        <v>9.0166844160454609</v>
      </c>
      <c r="K69" s="2">
        <v>7.4726134585289428</v>
      </c>
      <c r="L69" s="2">
        <v>1.7485914124732771</v>
      </c>
      <c r="M69" s="2">
        <v>6.9810735339745467</v>
      </c>
      <c r="N69" s="2">
        <v>9.3696176369273196</v>
      </c>
    </row>
    <row r="70" spans="3:14">
      <c r="C70" t="str">
        <f t="shared" si="0"/>
        <v/>
      </c>
      <c r="D70" t="s">
        <v>57</v>
      </c>
      <c r="E70" s="2">
        <v>3.7481259370314879</v>
      </c>
      <c r="F70" s="2">
        <v>6.2287655719139412</v>
      </c>
      <c r="G70" s="2">
        <v>0.66070734551106902</v>
      </c>
      <c r="H70" s="2">
        <v>-1.1472275334607929</v>
      </c>
      <c r="I70" s="2">
        <v>-22.992583037729762</v>
      </c>
      <c r="J70" s="2">
        <v>8.5674157303370801</v>
      </c>
      <c r="K70" s="2">
        <v>6.5402476780185959</v>
      </c>
      <c r="L70" s="2">
        <v>0.96824167312161702</v>
      </c>
      <c r="M70" s="2">
        <v>6.5291037881120895</v>
      </c>
      <c r="N70" s="2">
        <v>9.6087851750171538</v>
      </c>
    </row>
    <row r="71" spans="3:14">
      <c r="C71" t="str">
        <f t="shared" ref="C71:C89" si="1">IF(OR(RIGHT(D71,1)="6",RIGHT(D71,1)="7"),LEFT(D71,4),"")</f>
        <v>2023</v>
      </c>
      <c r="D71" t="s">
        <v>58</v>
      </c>
      <c r="E71" s="2">
        <v>3.1203566121842607</v>
      </c>
      <c r="F71" s="2">
        <v>6.1654135338345739</v>
      </c>
      <c r="G71" s="2">
        <v>-7.7011936850202023E-2</v>
      </c>
      <c r="H71" s="2">
        <v>-1.9886363636363535</v>
      </c>
      <c r="I71" s="2">
        <v>-26.882688268826893</v>
      </c>
      <c r="J71" s="2">
        <v>7.7376821651630845</v>
      </c>
      <c r="K71" s="2">
        <v>5.3857906799083199</v>
      </c>
      <c r="L71" s="2">
        <v>7.7160493827155285E-2</v>
      </c>
      <c r="M71" s="2">
        <v>6.0744810744810751</v>
      </c>
      <c r="N71" s="2">
        <v>9.3664850136239828</v>
      </c>
    </row>
    <row r="72" spans="3:14">
      <c r="C72" t="str">
        <f t="shared" si="1"/>
        <v>2023</v>
      </c>
      <c r="D72" t="s">
        <v>59</v>
      </c>
      <c r="E72" s="2">
        <v>3.1434911242603558</v>
      </c>
      <c r="F72" s="2">
        <v>5.9087509349289524</v>
      </c>
      <c r="G72" s="2">
        <v>0.11516314779271841</v>
      </c>
      <c r="H72" s="2">
        <v>-1.0466222645099887</v>
      </c>
      <c r="I72" s="2">
        <v>-21.857923497267763</v>
      </c>
      <c r="J72" s="2">
        <v>6.5090784515244859</v>
      </c>
      <c r="K72" s="2">
        <v>4.6916382898221531</v>
      </c>
      <c r="L72" s="2">
        <v>-0.63291139240505556</v>
      </c>
      <c r="M72" s="2">
        <v>5.594194133655872</v>
      </c>
      <c r="N72" s="2">
        <v>9.0755164239756159</v>
      </c>
    </row>
    <row r="73" spans="3:14">
      <c r="C73" t="str">
        <f t="shared" si="1"/>
        <v/>
      </c>
      <c r="D73" t="s">
        <v>60</v>
      </c>
      <c r="E73" s="2">
        <v>3.5424354243542622</v>
      </c>
      <c r="F73" s="2">
        <v>5.4194506310319301</v>
      </c>
      <c r="G73" s="2">
        <v>0.72964669738864174</v>
      </c>
      <c r="H73" s="2">
        <v>0.72080730418069283</v>
      </c>
      <c r="I73" s="2">
        <v>-12.631222485607863</v>
      </c>
      <c r="J73" s="2">
        <v>5.1741630030436303</v>
      </c>
      <c r="K73" s="2">
        <v>4.5881910492666655</v>
      </c>
      <c r="L73" s="2">
        <v>-1.3335873499714213</v>
      </c>
      <c r="M73" s="2">
        <v>5.0989802039592025</v>
      </c>
      <c r="N73" s="2">
        <v>8.6796246648793698</v>
      </c>
    </row>
    <row r="74" spans="3:14">
      <c r="C74" t="str">
        <f t="shared" si="1"/>
        <v/>
      </c>
      <c r="D74" t="s">
        <v>61</v>
      </c>
      <c r="E74" s="2">
        <v>3.8319823139277842</v>
      </c>
      <c r="F74" s="2">
        <v>5.0516224188790426</v>
      </c>
      <c r="G74" s="2">
        <v>1.2317167051578037</v>
      </c>
      <c r="H74" s="2">
        <v>1.4527845036319542</v>
      </c>
      <c r="I74" s="2">
        <v>-7.9460801702731398</v>
      </c>
      <c r="J74" s="2">
        <v>4.524128686327078</v>
      </c>
      <c r="K74" s="2">
        <v>4.9812734082397059</v>
      </c>
      <c r="L74" s="2">
        <v>-1.8216318785578833</v>
      </c>
      <c r="M74" s="2">
        <v>5.1641791044776175</v>
      </c>
      <c r="N74" s="2">
        <v>8.6884154460719074</v>
      </c>
    </row>
    <row r="75" spans="3:14">
      <c r="C75" t="str">
        <f t="shared" si="1"/>
        <v/>
      </c>
      <c r="D75" t="s">
        <v>62</v>
      </c>
      <c r="E75" s="2">
        <v>4.1206769683590938</v>
      </c>
      <c r="F75" s="2">
        <v>5.0293685756241047</v>
      </c>
      <c r="G75" s="2">
        <v>1.8139714395986051</v>
      </c>
      <c r="H75" s="2">
        <v>0.96571704490584498</v>
      </c>
      <c r="I75" s="2">
        <v>-9.5305832147937313</v>
      </c>
      <c r="J75" s="2">
        <v>4.6728971962616717</v>
      </c>
      <c r="K75" s="2">
        <v>5.5680119581464682</v>
      </c>
      <c r="L75" s="2">
        <v>-1.311537730469492</v>
      </c>
      <c r="M75" s="2">
        <v>5.8911038381433967</v>
      </c>
      <c r="N75" s="2">
        <v>8.1134564643799543</v>
      </c>
    </row>
    <row r="76" spans="3:14">
      <c r="C76" t="str">
        <f t="shared" si="1"/>
        <v/>
      </c>
      <c r="D76" t="s">
        <v>63</v>
      </c>
      <c r="E76" s="2">
        <v>4.6340566384700299</v>
      </c>
      <c r="F76" s="2">
        <v>5.4538799414348693</v>
      </c>
      <c r="G76" s="2">
        <v>2.7131782945736482</v>
      </c>
      <c r="H76" s="2">
        <v>0.6766553890768412</v>
      </c>
      <c r="I76" s="2">
        <v>-4.9332344213649844</v>
      </c>
      <c r="J76" s="2">
        <v>5.0683561187062409</v>
      </c>
      <c r="K76" s="2">
        <v>5.9590316573556734</v>
      </c>
      <c r="L76" s="2">
        <v>-0.44002295771954358</v>
      </c>
      <c r="M76" s="2">
        <v>6.7756315007429402</v>
      </c>
      <c r="N76" s="2">
        <v>7.7425677883044663</v>
      </c>
    </row>
    <row r="77" spans="3:14">
      <c r="C77" t="str">
        <f t="shared" si="1"/>
        <v/>
      </c>
      <c r="D77" t="s">
        <v>64</v>
      </c>
      <c r="E77" s="2">
        <v>4.9981624402792857</v>
      </c>
      <c r="F77" s="2">
        <v>5.8092802338326699</v>
      </c>
      <c r="G77" s="2">
        <v>3.4992223950233381</v>
      </c>
      <c r="H77" s="2">
        <v>0.92143549951504422</v>
      </c>
      <c r="I77" s="2">
        <v>-2.7651515151515205</v>
      </c>
      <c r="J77" s="2">
        <v>5.0932090545938724</v>
      </c>
      <c r="K77" s="2">
        <v>5.784204671857629</v>
      </c>
      <c r="L77" s="2">
        <v>-0.24861350162553864</v>
      </c>
      <c r="M77" s="2">
        <v>7.225347941960325</v>
      </c>
      <c r="N77" s="2">
        <v>7.5105212042732461</v>
      </c>
    </row>
    <row r="78" spans="3:14">
      <c r="C78" t="str">
        <f t="shared" si="1"/>
        <v/>
      </c>
      <c r="D78" t="s">
        <v>65</v>
      </c>
      <c r="E78" s="2">
        <v>4.8298572996706923</v>
      </c>
      <c r="F78" s="2">
        <v>5.4849255357791282</v>
      </c>
      <c r="G78" s="2">
        <v>3.8073038073038079</v>
      </c>
      <c r="H78" s="2">
        <v>1.1170471102476931</v>
      </c>
      <c r="I78" s="2">
        <v>-3.603603603603589</v>
      </c>
      <c r="J78" s="2">
        <v>4.7398077560490526</v>
      </c>
      <c r="K78" s="2">
        <v>5.2631578947368363</v>
      </c>
      <c r="L78" s="2">
        <v>-0.22848438690024064</v>
      </c>
      <c r="M78" s="2">
        <v>6.852941176470595</v>
      </c>
      <c r="N78" s="2">
        <v>6.1100447856685669</v>
      </c>
    </row>
    <row r="79" spans="3:14">
      <c r="C79" t="str">
        <f t="shared" si="1"/>
        <v/>
      </c>
      <c r="D79" t="s">
        <v>66</v>
      </c>
      <c r="E79" s="2">
        <v>4.3684018929741608</v>
      </c>
      <c r="F79" s="2">
        <v>4.6863734679163604</v>
      </c>
      <c r="G79" s="2">
        <v>3.4856700232378079</v>
      </c>
      <c r="H79" s="2">
        <v>0.92098885118758744</v>
      </c>
      <c r="I79" s="2">
        <v>0.26871401151631336</v>
      </c>
      <c r="J79" s="2">
        <v>4.3205804749340437</v>
      </c>
      <c r="K79" s="2">
        <v>5.0183150183150227</v>
      </c>
      <c r="L79" s="2">
        <v>5.7088487155088075E-2</v>
      </c>
      <c r="M79" s="2">
        <v>6.3139432914352422</v>
      </c>
      <c r="N79" s="2">
        <v>5.6897647806738672</v>
      </c>
    </row>
    <row r="80" spans="3:14">
      <c r="C80" t="str">
        <f t="shared" si="1"/>
        <v/>
      </c>
      <c r="D80" t="s">
        <v>67</v>
      </c>
      <c r="E80" s="2">
        <v>4.0623866521581453</v>
      </c>
      <c r="F80" s="2">
        <v>4.0100250626566414</v>
      </c>
      <c r="G80" s="2">
        <v>3.0911901081916549</v>
      </c>
      <c r="H80" s="2">
        <v>0.48355899419729731</v>
      </c>
      <c r="I80" s="2">
        <v>7.0204081632653015</v>
      </c>
      <c r="J80" s="2">
        <v>3.6381514257620262</v>
      </c>
      <c r="K80" s="2">
        <v>5.1843738590726662</v>
      </c>
      <c r="L80" s="2">
        <v>0.22883295194509046</v>
      </c>
      <c r="M80" s="2">
        <v>6.0791157649796368</v>
      </c>
      <c r="N80" s="2">
        <v>5.9606848446417393</v>
      </c>
    </row>
    <row r="81" spans="3:14">
      <c r="C81" t="str">
        <f t="shared" si="1"/>
        <v/>
      </c>
      <c r="D81" t="s">
        <v>68</v>
      </c>
      <c r="E81" s="2">
        <v>3.9797395079594899</v>
      </c>
      <c r="F81" s="2">
        <v>3.8146167557932209</v>
      </c>
      <c r="G81" s="2">
        <v>2.9718255499807</v>
      </c>
      <c r="H81" s="2">
        <v>9.6571704490600041E-2</v>
      </c>
      <c r="I81" s="2">
        <v>6.6158781074578954</v>
      </c>
      <c r="J81" s="2">
        <v>2.7352653858677911</v>
      </c>
      <c r="K81" s="2">
        <v>5.3876956680014576</v>
      </c>
      <c r="L81" s="2">
        <v>0.74470116478899673</v>
      </c>
      <c r="M81" s="2">
        <v>6.2064965197215605</v>
      </c>
      <c r="N81" s="2">
        <v>5.9527559055118084</v>
      </c>
    </row>
    <row r="82" spans="3:14">
      <c r="C82" t="str">
        <f t="shared" si="1"/>
        <v/>
      </c>
      <c r="D82" t="s">
        <v>69</v>
      </c>
      <c r="E82" s="2">
        <v>3.9378612716763017</v>
      </c>
      <c r="F82" s="2">
        <v>3.7668798862828812</v>
      </c>
      <c r="G82" s="2">
        <v>3.0115830115830189</v>
      </c>
      <c r="H82" s="2">
        <v>-0.19342359767892114</v>
      </c>
      <c r="I82" s="2">
        <v>11.222780569514246</v>
      </c>
      <c r="J82" s="2">
        <v>1.9728331177231606</v>
      </c>
      <c r="K82" s="2">
        <v>5.3759535052669838</v>
      </c>
      <c r="L82" s="2">
        <v>1.8795550441120135</v>
      </c>
      <c r="M82" s="2">
        <v>6.2734894478172931</v>
      </c>
      <c r="N82" s="2">
        <v>5.4477144646211784</v>
      </c>
    </row>
    <row r="83" spans="3:14">
      <c r="C83" t="str">
        <f t="shared" si="1"/>
        <v>2024</v>
      </c>
      <c r="D83" t="s">
        <v>70</v>
      </c>
      <c r="E83" s="2">
        <v>3.7103746397694426</v>
      </c>
      <c r="F83" s="2">
        <v>3.6473087818696959</v>
      </c>
      <c r="G83" s="2">
        <v>2.6974951830443183</v>
      </c>
      <c r="H83" s="2">
        <v>-0.53140096618357058</v>
      </c>
      <c r="I83" s="2">
        <v>5.7037340993024266</v>
      </c>
      <c r="J83" s="2">
        <v>1.7391304347825987</v>
      </c>
      <c r="K83" s="2">
        <v>5.3280173976078427</v>
      </c>
      <c r="L83" s="2">
        <v>2.3515805705474291</v>
      </c>
      <c r="M83" s="2">
        <v>6.1294964028776988</v>
      </c>
      <c r="N83" s="2">
        <v>5.2320149486141165</v>
      </c>
    </row>
    <row r="84" spans="3:14">
      <c r="C84" t="str">
        <f t="shared" si="1"/>
        <v>2024</v>
      </c>
      <c r="D84" t="s">
        <v>71</v>
      </c>
      <c r="E84" s="2">
        <v>3.0118321979204055</v>
      </c>
      <c r="F84" s="2">
        <v>3.1073446327683607</v>
      </c>
      <c r="G84" s="2">
        <v>1.7254601226993849</v>
      </c>
      <c r="H84" s="2">
        <v>-1.1057692307692379</v>
      </c>
      <c r="I84" s="2">
        <v>6.7461949814890954</v>
      </c>
      <c r="J84" s="2">
        <v>2.0585397233837455</v>
      </c>
      <c r="K84" s="2">
        <v>4.9873509215757172</v>
      </c>
      <c r="L84" s="2">
        <v>0.50183362285274313</v>
      </c>
      <c r="M84" s="2">
        <v>5.3837342497136342</v>
      </c>
      <c r="N84" s="2">
        <v>5.3089102763116847</v>
      </c>
    </row>
    <row r="85" spans="3:14">
      <c r="C85" t="str">
        <f t="shared" si="1"/>
        <v/>
      </c>
      <c r="D85" t="s">
        <v>72</v>
      </c>
      <c r="E85" s="2" t="e">
        <v>#N/A</v>
      </c>
      <c r="F85" s="2" t="e">
        <v>#N/A</v>
      </c>
      <c r="G85" s="2" t="e">
        <v>#N/A</v>
      </c>
      <c r="H85" s="2" t="e">
        <v>#N/A</v>
      </c>
      <c r="I85" s="2">
        <v>-0.73643410852711755</v>
      </c>
      <c r="J85" s="2" t="e">
        <v>#N/A</v>
      </c>
      <c r="K85" s="2" t="e">
        <v>#N/A</v>
      </c>
      <c r="L85" s="2" t="e">
        <v>#N/A</v>
      </c>
      <c r="M85" s="2" t="e">
        <v>#N/A</v>
      </c>
      <c r="N85" s="2">
        <v>5.1187172371261136</v>
      </c>
    </row>
    <row r="86" spans="3:14">
      <c r="C86" t="str">
        <f t="shared" si="1"/>
        <v/>
      </c>
      <c r="D86" t="s">
        <v>73</v>
      </c>
      <c r="E86" s="2" t="e">
        <v>#N/A</v>
      </c>
      <c r="F86" s="2" t="e">
        <v>#N/A</v>
      </c>
      <c r="G86" s="2" t="e">
        <v>#N/A</v>
      </c>
      <c r="H86" s="2" t="e">
        <v>#N/A</v>
      </c>
      <c r="I86" s="2" t="e">
        <v>#N/A</v>
      </c>
      <c r="J86" s="2" t="e">
        <v>#N/A</v>
      </c>
      <c r="K86" s="2" t="e">
        <v>#N/A</v>
      </c>
      <c r="L86" s="2" t="e">
        <v>#N/A</v>
      </c>
      <c r="M86" s="2" t="e">
        <v>#N/A</v>
      </c>
      <c r="N86" s="2" t="e">
        <v>#N/A</v>
      </c>
    </row>
    <row r="87" spans="3:14">
      <c r="C87" t="str">
        <f t="shared" si="1"/>
        <v/>
      </c>
      <c r="D87" t="s">
        <v>257</v>
      </c>
      <c r="E87" s="2" t="e">
        <v>#N/A</v>
      </c>
      <c r="F87" s="2" t="e">
        <v>#N/A</v>
      </c>
      <c r="G87" s="2" t="e">
        <v>#N/A</v>
      </c>
      <c r="H87" s="2" t="e">
        <v>#N/A</v>
      </c>
      <c r="I87" s="2" t="e">
        <v>#N/A</v>
      </c>
      <c r="J87" s="2" t="e">
        <v>#N/A</v>
      </c>
      <c r="K87" s="2" t="e">
        <v>#N/A</v>
      </c>
      <c r="L87" s="2" t="e">
        <v>#N/A</v>
      </c>
      <c r="M87" s="2" t="e">
        <v>#N/A</v>
      </c>
      <c r="N87" s="2" t="e">
        <v>#N/A</v>
      </c>
    </row>
    <row r="88" spans="3:14">
      <c r="C88" t="str">
        <f t="shared" si="1"/>
        <v/>
      </c>
      <c r="D88" t="s">
        <v>258</v>
      </c>
      <c r="E88" s="2" t="e">
        <v>#N/A</v>
      </c>
      <c r="F88" s="2" t="e">
        <v>#N/A</v>
      </c>
      <c r="G88" s="2" t="e">
        <v>#N/A</v>
      </c>
      <c r="H88" s="2" t="e">
        <v>#N/A</v>
      </c>
      <c r="I88" s="2" t="e">
        <v>#N/A</v>
      </c>
      <c r="J88" s="2" t="e">
        <v>#N/A</v>
      </c>
      <c r="K88" s="2" t="e">
        <v>#N/A</v>
      </c>
      <c r="L88" s="2" t="e">
        <v>#N/A</v>
      </c>
      <c r="M88" s="2" t="e">
        <v>#N/A</v>
      </c>
      <c r="N88" s="2" t="e">
        <v>#N/A</v>
      </c>
    </row>
    <row r="89" spans="3:14">
      <c r="C89" t="str">
        <f t="shared" si="1"/>
        <v/>
      </c>
      <c r="D89" t="s">
        <v>259</v>
      </c>
      <c r="E89" s="2" t="e">
        <v>#N/A</v>
      </c>
      <c r="F89" s="2" t="e">
        <v>#N/A</v>
      </c>
      <c r="G89" s="2" t="e">
        <v>#N/A</v>
      </c>
      <c r="H89" s="2" t="e">
        <v>#N/A</v>
      </c>
      <c r="I89" s="2" t="e">
        <v>#N/A</v>
      </c>
      <c r="J89" s="2" t="e">
        <v>#N/A</v>
      </c>
      <c r="K89" s="2" t="e">
        <v>#N/A</v>
      </c>
      <c r="L89" s="2" t="e">
        <v>#N/A</v>
      </c>
      <c r="M89" s="2" t="e">
        <v>#N/A</v>
      </c>
      <c r="N89" s="2" t="e">
        <v>#N/A</v>
      </c>
    </row>
  </sheetData>
  <pageMargins left="0.7" right="0.7" top="0.75" bottom="0.75" header="0.3" footer="0.3"/>
  <headerFooter>
    <oddHeader>&amp;L&amp;"Calibri"&amp;11&amp;K000000 NONCONFIDENTIAL // FRSONLY&amp;1#_x000D_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112C6B-6E23-4CA7-B8E3-6E68022BEA1B}"/>
</file>

<file path=customXml/itemProps2.xml><?xml version="1.0" encoding="utf-8"?>
<ds:datastoreItem xmlns:ds="http://schemas.openxmlformats.org/officeDocument/2006/customXml" ds:itemID="{FC5FA854-CEDD-4AD4-9DA1-E80F96C95B41}"/>
</file>

<file path=customXml/itemProps3.xml><?xml version="1.0" encoding="utf-8"?>
<ds:datastoreItem xmlns:ds="http://schemas.openxmlformats.org/officeDocument/2006/customXml" ds:itemID="{E33CA322-879F-496F-8348-00F8D6D416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Morales-Burnett, Diego</dc:creator>
  <cp:keywords/>
  <dc:description/>
  <cp:lastModifiedBy>Coursey, Anne</cp:lastModifiedBy>
  <cp:revision/>
  <dcterms:created xsi:type="dcterms:W3CDTF">2024-09-16T14:22:32Z</dcterms:created>
  <dcterms:modified xsi:type="dcterms:W3CDTF">2024-09-26T13:08:16Z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35ee93-e0d0-47c5-8f73-0e773bb6d984_Enabled">
    <vt:lpwstr>true</vt:lpwstr>
  </property>
  <property fmtid="{D5CDD505-2E9C-101B-9397-08002B2CF9AE}" pid="3" name="MSIP_Label_dd35ee93-e0d0-47c5-8f73-0e773bb6d984_SetDate">
    <vt:lpwstr>2024-09-16T14:48:15Z</vt:lpwstr>
  </property>
  <property fmtid="{D5CDD505-2E9C-101B-9397-08002B2CF9AE}" pid="4" name="MSIP_Label_dd35ee93-e0d0-47c5-8f73-0e773bb6d984_Method">
    <vt:lpwstr>Privileged</vt:lpwstr>
  </property>
  <property fmtid="{D5CDD505-2E9C-101B-9397-08002B2CF9AE}" pid="5" name="MSIP_Label_dd35ee93-e0d0-47c5-8f73-0e773bb6d984_Name">
    <vt:lpwstr>dd35ee93-e0d0-47c5-8f73-0e773bb6d984</vt:lpwstr>
  </property>
  <property fmtid="{D5CDD505-2E9C-101B-9397-08002B2CF9AE}" pid="6" name="MSIP_Label_dd35ee93-e0d0-47c5-8f73-0e773bb6d984_SiteId">
    <vt:lpwstr>b397c653-5b19-463f-b9fc-af658ded9128</vt:lpwstr>
  </property>
  <property fmtid="{D5CDD505-2E9C-101B-9397-08002B2CF9AE}" pid="7" name="MSIP_Label_dd35ee93-e0d0-47c5-8f73-0e773bb6d984_ActionId">
    <vt:lpwstr>edb91e0a-447d-4acf-b4dd-45f8c001f3c8</vt:lpwstr>
  </property>
  <property fmtid="{D5CDD505-2E9C-101B-9397-08002B2CF9AE}" pid="8" name="MSIP_Label_dd35ee93-e0d0-47c5-8f73-0e773bb6d984_ContentBits">
    <vt:lpwstr>1</vt:lpwstr>
  </property>
  <property fmtid="{D5CDD505-2E9C-101B-9397-08002B2CF9AE}" pid="9" name="ContentTypeId">
    <vt:lpwstr>0x01010093E21B3133A6E54F929859EE61FFEB56</vt:lpwstr>
  </property>
</Properties>
</file>