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chartsheets/sheet3.xml" ContentType="application/vnd.openxmlformats-officedocument.spreadsheetml.chartsheet+xml"/>
  <Override PartName="/xl/worksheets/sheet2.xml" ContentType="application/vnd.openxmlformats-officedocument.spreadsheetml.worksheet+xml"/>
  <Override PartName="/xl/chartsheets/sheet4.xml" ContentType="application/vnd.openxmlformats-officedocument.spreadsheetml.chartsheet+xml"/>
  <Override PartName="/xl/worksheets/sheet3.xml" ContentType="application/vnd.openxmlformats-officedocument.spreadsheetml.worksheet+xml"/>
  <Override PartName="/xl/chartsheets/sheet5.xml" ContentType="application/vnd.openxmlformats-officedocument.spreadsheetml.chart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202300"/>
  <xr:revisionPtr revIDLastSave="0" documentId="13_ncr:1_{4F2E1909-964C-4EDC-B9E3-E041C924302B}" xr6:coauthVersionLast="47" xr6:coauthVersionMax="47" xr10:uidLastSave="{00000000-0000-0000-0000-000000000000}"/>
  <bookViews>
    <workbookView xWindow="-110" yWindow="-110" windowWidth="19420" windowHeight="10300" firstSheet="1" activeTab="5" xr2:uid="{C8B85C79-6333-47B6-90BC-4D754A742779}"/>
  </bookViews>
  <sheets>
    <sheet name="Chart4 (2)" sheetId="11" state="hidden" r:id="rId1"/>
    <sheet name="Chart1" sheetId="2" r:id="rId2"/>
    <sheet name="Data1" sheetId="3" r:id="rId3"/>
    <sheet name="Chart2" sheetId="4" r:id="rId4"/>
    <sheet name="Data2" sheetId="5" r:id="rId5"/>
    <sheet name="Chart3" sheetId="6" r:id="rId6"/>
    <sheet name="Data3" sheetId="7" r:id="rId7"/>
    <sheet name="Chart4" sheetId="8" r:id="rId8"/>
    <sheet name="Data4" sheetId="10" r:id="rId9"/>
  </sheets>
  <externalReferences>
    <externalReference r:id="rId10"/>
    <externalReference r:id="rId11"/>
    <externalReference r:id="rId12"/>
    <externalReference r:id="rId13"/>
  </externalReferences>
  <definedNames>
    <definedName name="_DLX1.USE">Data1!$B$2:$F$4</definedName>
    <definedName name="_DLX5.USE">Data2!$B$3:$Q$5</definedName>
    <definedName name="_DLX6.USE">Data2!$AE$2:$AJ$4</definedName>
    <definedName name="_xlnm._FilterDatabase" hidden="1">#REF!</definedName>
    <definedName name="_Order1" hidden="1">255</definedName>
    <definedName name="_Order2" hidden="1">255</definedName>
    <definedName name="_Regression_Int" hidden="1">1</definedName>
    <definedName name="a" hidden="1">#REF!</definedName>
    <definedName name="adsg" hidden="1">#REF!</definedName>
    <definedName name="aery" hidden="1">#REF!</definedName>
    <definedName name="asd" hidden="1">#REF!</definedName>
    <definedName name="asdf" hidden="1">#REF!</definedName>
    <definedName name="asdfagh" hidden="1">#REF!</definedName>
    <definedName name="asdgf" hidden="1">#REF!</definedName>
    <definedName name="asdhf" hidden="1">#REF!</definedName>
    <definedName name="asefg" hidden="1">#REF!</definedName>
    <definedName name="avqaf" hidden="1">#REF!</definedName>
    <definedName name="bfd" hidden="1">#REF!</definedName>
    <definedName name="bfdaa" hidden="1">#REF!</definedName>
    <definedName name="bfds" hidden="1">#REF!</definedName>
    <definedName name="bfeds" hidden="1">#REF!</definedName>
    <definedName name="bgds" hidden="1">#REF!</definedName>
    <definedName name="bgf" hidden="1">#REF!</definedName>
    <definedName name="bgfedss" hidden="1">#REF!</definedName>
    <definedName name="bgrs" hidden="1">#REF!</definedName>
    <definedName name="BKPH12b" hidden="1">#REF!</definedName>
    <definedName name="BKPH2" hidden="1">#REF!</definedName>
    <definedName name="BKPH21" hidden="1">#REF!</definedName>
    <definedName name="BKPH211" hidden="1">#REF!</definedName>
    <definedName name="BKPH21a" hidden="1">#REF!</definedName>
    <definedName name="BKPH22" hidden="1">#REF!</definedName>
    <definedName name="BKPH22a" hidden="1">#REF!</definedName>
    <definedName name="blah" hidden="1">#REF!</definedName>
    <definedName name="BLPH1" hidden="1">#REF!</definedName>
    <definedName name="BLPH11" hidden="1">#REF!</definedName>
    <definedName name="BLPH1a" hidden="1">#REF!</definedName>
    <definedName name="BLPH2" hidden="1">#REF!</definedName>
    <definedName name="BLPH21" hidden="1">#REF!</definedName>
    <definedName name="BLPH2a" hidden="1">#REF!</definedName>
    <definedName name="BLPH3" hidden="1">#REF!</definedName>
    <definedName name="BLPH31" hidden="1">#REF!</definedName>
    <definedName name="BLPH32" hidden="1">#REF!</definedName>
    <definedName name="BLPH321" hidden="1">#REF!</definedName>
    <definedName name="BLPH32a" hidden="1">#REF!</definedName>
    <definedName name="BLPH33" hidden="1">#REF!</definedName>
    <definedName name="BLPH3a" hidden="1">#REF!</definedName>
    <definedName name="BLPH4" hidden="1">#REF!</definedName>
    <definedName name="BLPH41" hidden="1">#REF!</definedName>
    <definedName name="BLPH411" hidden="1">#REF!</definedName>
    <definedName name="BLPH4111" hidden="1">#REF!</definedName>
    <definedName name="BLPH41a" hidden="1">#REF!</definedName>
    <definedName name="BLPH42" hidden="1">#REF!</definedName>
    <definedName name="BLPH4a" hidden="1">#REF!</definedName>
    <definedName name="BLPH5" hidden="1">#REF!</definedName>
    <definedName name="BLPH51" hidden="1">#REF!</definedName>
    <definedName name="BLPH5a" hidden="1">#REF!</definedName>
    <definedName name="BLPH6" hidden="1">#REF!</definedName>
    <definedName name="BLPH7" hidden="1">#REF!</definedName>
    <definedName name="BLPH8" hidden="1">#REF!</definedName>
    <definedName name="BLPH9" hidden="1">#REF!</definedName>
    <definedName name="bnstr" hidden="1">#REF!</definedName>
    <definedName name="bnthrd" hidden="1">#REF!</definedName>
    <definedName name="brsyt" hidden="1">#REF!</definedName>
    <definedName name="brtgs" hidden="1">#REF!</definedName>
    <definedName name="brtsbte" hidden="1">#REF!</definedName>
    <definedName name="btrsntr" hidden="1">#REF!</definedName>
    <definedName name="bvfds" hidden="1">#REF!</definedName>
    <definedName name="c.DebtPI_perCapita" hidden="1">#REF!</definedName>
    <definedName name="C.TXThroughput" hidden="1">#REF!</definedName>
    <definedName name="casdr3fd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fdbhk" hidden="1">#REF!</definedName>
    <definedName name="Chart1" hidden="1">#REF!</definedName>
    <definedName name="Chart1b" hidden="1">#REF!</definedName>
    <definedName name="chart1ba" hidden="1">#REF!</definedName>
    <definedName name="chart9" hidden="1">#REF!</definedName>
    <definedName name="csdwqq" hidden="1">#REF!</definedName>
    <definedName name="cv" hidden="1">#REF!</definedName>
    <definedName name="cvh45gh" hidden="1">#REF!</definedName>
    <definedName name="DateCollectionEnds" hidden="1">[1]Instructions!$H$9</definedName>
    <definedName name="DateCollectionEndsa" hidden="1">[2]Instructions!$H$9</definedName>
    <definedName name="dfg" hidden="1">#REF!</definedName>
    <definedName name="dfg3hg" hidden="1">#REF!</definedName>
    <definedName name="dfgh456" hidden="1">#REF!</definedName>
    <definedName name="dfgj" hidden="1">#REF!</definedName>
    <definedName name="dfh6hb" hidden="1">#REF!</definedName>
    <definedName name="dft34g" hidden="1">#REF!</definedName>
    <definedName name="dfyw456" hidden="1">#REF!</definedName>
    <definedName name="dsf" hidden="1">#REF!</definedName>
    <definedName name="dxf" hidden="1">#REF!</definedName>
    <definedName name="ert" hidden="1">#REF!</definedName>
    <definedName name="fg" hidden="1">#REF!</definedName>
    <definedName name="ghuk" hidden="1">#REF!</definedName>
    <definedName name="guil" hidden="1">#REF!</definedName>
    <definedName name="hg56gh" hidden="1">#REF!</definedName>
    <definedName name="hjk7f" hidden="1">#REF!</definedName>
    <definedName name="HTML_CodePage" hidden="1">1252</definedName>
    <definedName name="HTML_Control" hidden="1">{"'Sheet1'!$A$1:$J$121"}</definedName>
    <definedName name="HTML_Controla"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mg_ML_2j3u6k8a" hidden="1">"IMG_10"</definedName>
    <definedName name="Img_ML_7n6h3t1t" hidden="1">"IMG_10"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GUIDANCE_CIQ" hidden="1">"c4870"</definedName>
    <definedName name="IQ_EBT_GAAP_HIGH_GUIDANCE" hidden="1">"c4174"</definedName>
    <definedName name="IQ_EBT_GAAP_HIGH_GUIDANCE_CIQ" hidden="1">"c4586"</definedName>
    <definedName name="IQ_EBT_GAAP_LOW_GUIDANCE" hidden="1">"c4214"</definedName>
    <definedName name="IQ_EBT_GAAP_LOW_GUIDANCE_CIQ" hidden="1">"c4626"</definedName>
    <definedName name="IQ_EBT_GUIDANCE" hidden="1">"c4346"</definedName>
    <definedName name="IQ_EBT_GUIDANCE_CIQ" hidden="1">"c4871"</definedName>
    <definedName name="IQ_EBT_GW_GUIDANCE" hidden="1">"c4347"</definedName>
    <definedName name="IQ_EBT_GW_GUIDANCE_CIQ" hidden="1">"c4872"</definedName>
    <definedName name="IQ_EBT_GW_HIGH_GUIDANCE" hidden="1">"c4175"</definedName>
    <definedName name="IQ_EBT_GW_HIGH_GUIDANCE_CIQ" hidden="1">"c4587"</definedName>
    <definedName name="IQ_EBT_GW_LOW_GUIDANCE" hidden="1">"c4215"</definedName>
    <definedName name="IQ_EBT_GW_LOW_GUIDANCE_CIQ" hidden="1">"c4627"</definedName>
    <definedName name="IQ_EBT_HIGH_GUIDANCE" hidden="1">"c4173"</definedName>
    <definedName name="IQ_EBT_HIGH_GUIDANCE_CIQ" hidden="1">"c4585"</definedName>
    <definedName name="IQ_EBT_INCL_MARGIN" hidden="1">"c387"</definedName>
    <definedName name="IQ_EBT_INS" hidden="1">"c388"</definedName>
    <definedName name="IQ_EBT_LOW_GUIDANCE" hidden="1">"c4213"</definedName>
    <definedName name="IQ_EBT_LOW_GUIDANCE_CIQ" hidden="1">"c4625"</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HIGH_GUIDANCE" hidden="1">"c4369"</definedName>
    <definedName name="IQ_EPS_EXCL_HIGH_GUIDANCE_CIQ" hidden="1">"c4894"</definedName>
    <definedName name="IQ_EPS_EXCL_LOW_GUIDANCE" hidden="1">"c4204"</definedName>
    <definedName name="IQ_EPS_EXCL_LOW_GUIDANCE_CIQ" hidden="1">"c4616"</definedName>
    <definedName name="IQ_EPS_GAAP_GUIDANCE" hidden="1">"c4370"</definedName>
    <definedName name="IQ_EPS_GAAP_GUIDANCE_CIQ" hidden="1">"c4895"</definedName>
    <definedName name="IQ_EPS_GAAP_HIGH_GUIDANCE" hidden="1">"c4371"</definedName>
    <definedName name="IQ_EPS_GAAP_HIGH_GUIDANCE_CIQ" hidden="1">"c4896"</definedName>
    <definedName name="IQ_EPS_GAAP_LOW_GUIDANCE" hidden="1">"c4205"</definedName>
    <definedName name="IQ_EPS_GAAP_LOW_GUIDANCE_CIQ" hidden="1">"c4617"</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"c1666"</definedName>
    <definedName name="IQ_EST_ACT_FFO_ADJ" hidden="1">"c4406"</definedName>
    <definedName name="IQ_EST_ACT_FFO_ADJ_CIQ" hidden="1">"c4931"</definedName>
    <definedName name="IQ_EST_ACT_FFO_CIQ" hidden="1">"c3674"</definedName>
    <definedName name="IQ_EST_ACT_FFO_REUT" hidden="1">"c3843"</definedName>
    <definedName name="IQ_EST_ACT_FFO_SHARE" hidden="1">"c4407"</definedName>
    <definedName name="IQ_EST_ACT_FFO_SHARE_CIQ" hidden="1">"c4932"</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"c1869"</definedName>
    <definedName name="IQ_EST_FFO_DIFF_CIQ" hidden="1">"c3721"</definedName>
    <definedName name="IQ_EST_FFO_DIFF_REUT" hidden="1">"c3890"</definedName>
    <definedName name="IQ_EST_FFO_DIFF_THOM" hidden="1">"c5186"</definedName>
    <definedName name="IQ_EST_FFO_GROWTH_1YR" hidden="1">"c1770"</definedName>
    <definedName name="IQ_EST_FFO_GROWTH_1YR_CIQ" hidden="1">"c3705"</definedName>
    <definedName name="IQ_EST_FFO_GROWTH_1YR_REUT" hidden="1">"c3874"</definedName>
    <definedName name="IQ_EST_FFO_GROWTH_1YR_THOM" hidden="1">"c5170"</definedName>
    <definedName name="IQ_EST_FFO_GROWTH_2YR" hidden="1">"c1771"</definedName>
    <definedName name="IQ_EST_FFO_GROWTH_2YR_CIQ" hidden="1">"c3706"</definedName>
    <definedName name="IQ_EST_FFO_GROWTH_2YR_REUT" hidden="1">"c3875"</definedName>
    <definedName name="IQ_EST_FFO_GROWTH_2YR_THOM" hidden="1">"c5171"</definedName>
    <definedName name="IQ_EST_FFO_GROWTH_Q_1YR" hidden="1">"c1772"</definedName>
    <definedName name="IQ_EST_FFO_GROWTH_Q_1YR_CIQ" hidden="1">"c3707"</definedName>
    <definedName name="IQ_EST_FFO_GROWTH_Q_1YR_REUT" hidden="1">"c3876"</definedName>
    <definedName name="IQ_EST_FFO_GROWTH_Q_1YR_THOM" hidden="1">"c5172"</definedName>
    <definedName name="IQ_EST_FFO_SEQ_GROWTH_Q" hidden="1">"c1773"</definedName>
    <definedName name="IQ_EST_FFO_SEQ_GROWTH_Q_CIQ" hidden="1">"c3708"</definedName>
    <definedName name="IQ_EST_FFO_SEQ_GROWTH_Q_REUT" hidden="1">"c3877"</definedName>
    <definedName name="IQ_EST_FFO_SEQ_GROWTH_Q_THOM" hidden="1">"c5173"</definedName>
    <definedName name="IQ_EST_FFO_SHARE_DIFF" hidden="1">"c4444"</definedName>
    <definedName name="IQ_EST_FFO_SHARE_DIFF_CIQ" hidden="1">"c4969"</definedName>
    <definedName name="IQ_EST_FFO_SHARE_GROWTH_1YR" hidden="1">"c4425"</definedName>
    <definedName name="IQ_EST_FFO_SHARE_GROWTH_1YR_CIQ" hidden="1">"c4950"</definedName>
    <definedName name="IQ_EST_FFO_SHARE_GROWTH_2YR" hidden="1">"c4426"</definedName>
    <definedName name="IQ_EST_FFO_SHARE_GROWTH_2YR_CIQ" hidden="1">"c4951"</definedName>
    <definedName name="IQ_EST_FFO_SHARE_GROWTH_Q_1YR" hidden="1">"c4427"</definedName>
    <definedName name="IQ_EST_FFO_SHARE_GROWTH_Q_1YR_CIQ" hidden="1">"c4952"</definedName>
    <definedName name="IQ_EST_FFO_SHARE_SEQ_GROWTH_Q" hidden="1">"c4428"</definedName>
    <definedName name="IQ_EST_FFO_SHARE_SEQ_GROWTH_Q_CIQ" hidden="1">"c4953"</definedName>
    <definedName name="IQ_EST_FFO_SHARE_SURPRISE_PERCENT" hidden="1">"c4453"</definedName>
    <definedName name="IQ_EST_FFO_SHARE_SURPRISE_PERCENT_CIQ" hidden="1">"c4982"</definedName>
    <definedName name="IQ_EST_FFO_SURPRISE_PERCENT" hidden="1">"c1870"</definedName>
    <definedName name="IQ_EST_FFO_SURPRISE_PERCENT_CIQ" hidden="1">"c3722"</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I_DIFF" hidden="1">"c1885"</definedName>
    <definedName name="IQ_EST_NI_DIFF_CIQ" hidden="1">"c4755"</definedName>
    <definedName name="IQ_EST_NI_DIFF_REUT" hidden="1">"c5423"</definedName>
    <definedName name="IQ_EST_NI_DIFF_THOM" hidden="1">"c5198"</definedName>
    <definedName name="IQ_EST_NI_GW_DIFF_CIQ" hidden="1">"c4757"</definedName>
    <definedName name="IQ_EST_NI_GW_DIFF_REUT" hidden="1">"c5425"</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EST" hidden="1">"c418"</definedName>
    <definedName name="IQ_FFO_EST_CIQ" hidden="1">"c3668"</definedName>
    <definedName name="IQ_FFO_EST_REUT" hidden="1">"c3837"</definedName>
    <definedName name="IQ_FFO_EST_THOM" hidden="1">"c3999"</definedName>
    <definedName name="IQ_FFO_GUIDANCE" hidden="1">"c4443"</definedName>
    <definedName name="IQ_FFO_GUIDANCE_CIQ" hidden="1">"c4968"</definedName>
    <definedName name="IQ_FFO_HIGH_EST" hidden="1">"c419"</definedName>
    <definedName name="IQ_FFO_HIGH_EST_CIQ" hidden="1">"c3670"</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LOW_EST" hidden="1">"c420"</definedName>
    <definedName name="IQ_FFO_LOW_EST_CIQ" hidden="1">"c3671"</definedName>
    <definedName name="IQ_FFO_LOW_EST_REUT" hidden="1">"c3840"</definedName>
    <definedName name="IQ_FFO_LOW_EST_THOM" hidden="1">"c4002"</definedName>
    <definedName name="IQ_FFO_LOW_GUIDANCE" hidden="1">"c4224"</definedName>
    <definedName name="IQ_FFO_LOW_GUIDANCE_CIQ" hidden="1">"c4636"</definedName>
    <definedName name="IQ_FFO_MEDIAN_EST" hidden="1">"c1665"</definedName>
    <definedName name="IQ_FFO_MEDIAN_EST_CIQ" hidden="1">"c3669"</definedName>
    <definedName name="IQ_FFO_MEDIAN_EST_REUT" hidden="1">"c3838"</definedName>
    <definedName name="IQ_FFO_MEDIAN_EST_THOM" hidden="1">"c4000"</definedName>
    <definedName name="IQ_FFO_NUM_EST" hidden="1">"c421"</definedName>
    <definedName name="IQ_FFO_NUM_EST_CIQ" hidden="1">"c3672"</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EST_CIQ" hidden="1">"c4970"</definedName>
    <definedName name="IQ_FFO_SHARE_GUIDANCE" hidden="1">"c4447"</definedName>
    <definedName name="IQ_FFO_SHARE_GUIDANCE_CIQ" hidden="1">"c4976"</definedName>
    <definedName name="IQ_FFO_SHARE_HIGH_EST" hidden="1">"c4448"</definedName>
    <definedName name="IQ_FFO_SHARE_HIGH_EST_CIQ" hidden="1">"c4977"</definedName>
    <definedName name="IQ_FFO_SHARE_HIGH_GUIDANCE" hidden="1">"c4203"</definedName>
    <definedName name="IQ_FFO_SHARE_HIGH_GUIDANCE_CIQ" hidden="1">"c4615"</definedName>
    <definedName name="IQ_FFO_SHARE_LOW_EST" hidden="1">"c4449"</definedName>
    <definedName name="IQ_FFO_SHARE_LOW_EST_CIQ" hidden="1">"c4978"</definedName>
    <definedName name="IQ_FFO_SHARE_LOW_GUIDANCE" hidden="1">"c4243"</definedName>
    <definedName name="IQ_FFO_SHARE_LOW_GUIDANCE_CIQ" hidden="1">"c4655"</definedName>
    <definedName name="IQ_FFO_SHARE_MEDIAN_EST" hidden="1">"c4450"</definedName>
    <definedName name="IQ_FFO_SHARE_MEDIAN_EST_CIQ" hidden="1">"c4979"</definedName>
    <definedName name="IQ_FFO_SHARE_NUM_EST" hidden="1">"c4451"</definedName>
    <definedName name="IQ_FFO_SHARE_NUM_EST_CIQ" hidden="1">"c4980"</definedName>
    <definedName name="IQ_FFO_SHARE_STDDEV_EST" hidden="1">"c4452"</definedName>
    <definedName name="IQ_FFO_SHARE_STDDEV_EST_CIQ" hidden="1">"c4981"</definedName>
    <definedName name="IQ_FFO_STDDEV_EST" hidden="1">"c422"</definedName>
    <definedName name="IQ_FFO_STDDEV_EST_CIQ" hidden="1">"c3673"</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40273.7673032407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 hidden="1">"c2225"</definedName>
    <definedName name="IQ_NAV_SHARE_ACT_OR_EST_CIQ" hidden="1">"c12038"</definedName>
    <definedName name="IQ_NAV_SHARE_ACT_OR_EST_REUT" hidden="1">"c5623"</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CIQ" hidden="1">"c4702"</definedName>
    <definedName name="IQ_NI_EST_REUT" hidden="1">"c5368"</definedName>
    <definedName name="IQ_NI_EST_THOM" hidden="1">"c5126"</definedName>
    <definedName name="IQ_NI_GAAP_GUIDANCE" hidden="1">"c4470"</definedName>
    <definedName name="IQ_NI_GAAP_GUIDANCE_CIQ" hidden="1">"c5008"</definedName>
    <definedName name="IQ_NI_GAAP_HIGH_GUIDANCE" hidden="1">"c4177"</definedName>
    <definedName name="IQ_NI_GAAP_HIGH_GUIDANCE_CIQ" hidden="1">"c4589"</definedName>
    <definedName name="IQ_NI_GAAP_LOW_GUIDANCE" hidden="1">"c4217"</definedName>
    <definedName name="IQ_NI_GAAP_LOW_GUIDANCE_CIQ" hidden="1">"c4629"</definedName>
    <definedName name="IQ_NI_GUIDANCE" hidden="1">"c4469"</definedName>
    <definedName name="IQ_NI_GUIDANCE_CIQ" hidden="1">"c5007"</definedName>
    <definedName name="IQ_NI_GW_EST_CIQ" hidden="1">"c4709"</definedName>
    <definedName name="IQ_NI_GW_EST_REUT" hidden="1">"c5375"</definedName>
    <definedName name="IQ_NI_GW_GUIDANCE" hidden="1">"c4471"</definedName>
    <definedName name="IQ_NI_GW_GUIDANCE_CIQ" hidden="1">"c5009"</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MEDIAN_EST_CIQ" hidden="1">"c4710"</definedName>
    <definedName name="IQ_NI_GW_MEDIAN_EST_REUT" hidden="1">"c5376"</definedName>
    <definedName name="IQ_NI_GW_NUM_EST_CIQ" hidden="1">"c4713"</definedName>
    <definedName name="IQ_NI_GW_NUM_EST_REUT" hidden="1">"c5379"</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TAX_RETURN_ASSETS_FDIC" hidden="1">"c6731"</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39371.6185416667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BT_STDDEV_EST_CIQ" hidden="1">"c5091"</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hkl" hidden="1">#REF!</definedName>
    <definedName name="jk78jhk" hidden="1">#REF!</definedName>
    <definedName name="kjh23kj" hidden="1">[2]Instructions!$H$9</definedName>
    <definedName name="KK" hidden="1">#REF!</definedName>
    <definedName name="KKA" hidden="1">#REF!</definedName>
    <definedName name="KKe" hidden="1">#REF!</definedName>
    <definedName name="KKQ" hidden="1">#REF!</definedName>
    <definedName name="KKr" hidden="1">#REF!</definedName>
    <definedName name="KKS" hidden="1">#REF!</definedName>
    <definedName name="KKt" hidden="1">#REF!</definedName>
    <definedName name="KKw" hidden="1">#REF!</definedName>
    <definedName name="KKy" hidden="1">#REF!</definedName>
    <definedName name="ljkahfjkghf2" hidden="1">#REF!</definedName>
    <definedName name="lol" hidden="1">#REF!</definedName>
    <definedName name="n343t" hidden="1">#REF!</definedName>
    <definedName name="name" hidden="1">#REF!</definedName>
    <definedName name="namename" hidden="1">#REF!</definedName>
    <definedName name="neww" hidden="1">[3]Iran!#REF!</definedName>
    <definedName name="NO" hidden="1">{"'Sheet1'!$A$1:$J$121"}</definedName>
    <definedName name="NO_a" hidden="1">{"'Sheet1'!$A$1:$J$121"}</definedName>
    <definedName name="qewrtyq" hidden="1">#REF!</definedName>
    <definedName name="qwd" hidden="1">#REF!</definedName>
    <definedName name="qwd_a" hidden="1">#REF!</definedName>
    <definedName name="qwd1a" hidden="1">#REF!</definedName>
    <definedName name="rename10" hidden="1">#REF!</definedName>
    <definedName name="rename17" hidden="1">#REF!</definedName>
    <definedName name="rename3" hidden="1">#REF!</definedName>
    <definedName name="rename4" hidden="1">#REF!</definedName>
    <definedName name="rename5" hidden="1">#REF!</definedName>
    <definedName name="rename6" hidden="1">#REF!</definedName>
    <definedName name="rename7" hidden="1">#REF!</definedName>
    <definedName name="rename8" hidden="1">#REF!</definedName>
    <definedName name="rename9" hidden="1">#REF!</definedName>
    <definedName name="rename99" hidden="1">#REF!</definedName>
    <definedName name="rstn" hidden="1">#REF!</definedName>
    <definedName name="rthh45" hidden="1">#REF!</definedName>
    <definedName name="rty" hidden="1">#REF!</definedName>
    <definedName name="sadf" hidden="1">#REF!</definedName>
    <definedName name="sd" hidden="1">{"'Sheet1'!$A$1:$J$121"}</definedName>
    <definedName name="sd43g" hidden="1">#REF!</definedName>
    <definedName name="sdasdasdasdasd" hidden="1">#REF!</definedName>
    <definedName name="sdf" hidden="1">#REF!</definedName>
    <definedName name="sdfj" hidden="1">#REF!</definedName>
    <definedName name="sdg" hidden="1">#REF!</definedName>
    <definedName name="sdg_a" hidden="1">#REF!</definedName>
    <definedName name="sdgfawi" hidden="1">#REF!</definedName>
    <definedName name="sdgg" hidden="1">#REF!</definedName>
    <definedName name="sfdh45" hidden="1">[2]Instructions!$H$9</definedName>
    <definedName name="skjdh" hidden="1">#REF!</definedName>
    <definedName name="SpreadsheetBuilder_1" hidden="1">#REF!</definedName>
    <definedName name="SpreadsheetBuilder_2" hidden="1">#REF!</definedName>
    <definedName name="SpreadsheetBuilder_3" hidden="1">#REF!</definedName>
    <definedName name="SpreadsheetBuilder_4" hidden="1">#REF!</definedName>
    <definedName name="tyi" hidden="1">#REF!</definedName>
    <definedName name="vadsfv" hidden="1">#REF!</definedName>
    <definedName name="vasdfvb" hidden="1">#REF!</definedName>
    <definedName name="vds" hidden="1">#REF!</definedName>
    <definedName name="vdse4rt" hidden="1">#REF!</definedName>
    <definedName name="vfdbjk" hidden="1">#REF!</definedName>
    <definedName name="vfedbk" hidden="1">#REF!</definedName>
    <definedName name="vfkj" hidden="1">#REF!</definedName>
    <definedName name="vsdfgav" hidden="1">#REF!</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Yieldflow." hidden="1">{#N/A,#N/A,FALSE,"Sheet1";#N/A,#N/A,FALSE,"Sheet2"}</definedName>
    <definedName name="yuio" hidden="1">#REF!</definedName>
    <definedName name="zkxlfc" hidden="1">#REF!</definedName>
    <definedName name="zxcgf3frfvdcx" hidden="1">{#N/A,#N/A,FALSE,"Sheet1";#N/A,#N/A,FALSE,"Sheet2"}</definedName>
    <definedName name="zxcv"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 i="7" l="1"/>
  <c r="P8" i="7"/>
  <c r="O8" i="7"/>
  <c r="N8" i="7"/>
  <c r="M8" i="7"/>
  <c r="Q7" i="7"/>
  <c r="P7" i="7"/>
  <c r="O7" i="7"/>
  <c r="N7" i="7"/>
  <c r="M7" i="7"/>
  <c r="Q6" i="7"/>
  <c r="P6" i="7"/>
  <c r="O6" i="7"/>
  <c r="N6" i="7"/>
  <c r="M6" i="7"/>
  <c r="P5" i="7"/>
  <c r="O5" i="7"/>
  <c r="N5" i="7"/>
  <c r="M5" i="7"/>
  <c r="Q4" i="7"/>
  <c r="Q77" i="5"/>
  <c r="N77" i="5"/>
  <c r="K77" i="5"/>
  <c r="H77" i="5"/>
  <c r="E77" i="5"/>
  <c r="A77" i="5"/>
  <c r="Z76" i="5"/>
  <c r="Q76" i="5"/>
  <c r="Z77" i="5" s="1"/>
  <c r="N76" i="5"/>
  <c r="K76" i="5"/>
  <c r="H76" i="5"/>
  <c r="E76" i="5"/>
  <c r="A76" i="5"/>
  <c r="Z75" i="5"/>
  <c r="Y75" i="5"/>
  <c r="Q75" i="5"/>
  <c r="N75" i="5"/>
  <c r="Y76" i="5" s="1"/>
  <c r="K75" i="5"/>
  <c r="X77" i="5" s="1"/>
  <c r="H75" i="5"/>
  <c r="W77" i="5" s="1"/>
  <c r="E75" i="5"/>
  <c r="V77" i="5" s="1"/>
  <c r="A75" i="5"/>
  <c r="Y74" i="5"/>
  <c r="X74" i="5"/>
  <c r="Q74" i="5"/>
  <c r="N74" i="5"/>
  <c r="K74" i="5"/>
  <c r="X75" i="5" s="1"/>
  <c r="H74" i="5"/>
  <c r="W76" i="5" s="1"/>
  <c r="E74" i="5"/>
  <c r="V76" i="5" s="1"/>
  <c r="A74" i="5"/>
  <c r="X73" i="5"/>
  <c r="W73" i="5"/>
  <c r="Q73" i="5"/>
  <c r="N73" i="5"/>
  <c r="K73" i="5"/>
  <c r="H73" i="5"/>
  <c r="W74" i="5" s="1"/>
  <c r="E73" i="5"/>
  <c r="V75" i="5" s="1"/>
  <c r="A73" i="5"/>
  <c r="Z72" i="5"/>
  <c r="W72" i="5"/>
  <c r="V72" i="5"/>
  <c r="Q72" i="5"/>
  <c r="Z74" i="5" s="1"/>
  <c r="N72" i="5"/>
  <c r="K72" i="5"/>
  <c r="H72" i="5"/>
  <c r="E72" i="5"/>
  <c r="V73" i="5" s="1"/>
  <c r="A72" i="5"/>
  <c r="Z71" i="5"/>
  <c r="Y71" i="5"/>
  <c r="V71" i="5"/>
  <c r="Q71" i="5"/>
  <c r="Z73" i="5" s="1"/>
  <c r="N71" i="5"/>
  <c r="Y73" i="5" s="1"/>
  <c r="K71" i="5"/>
  <c r="H71" i="5"/>
  <c r="E71" i="5"/>
  <c r="A71" i="5"/>
  <c r="Z70" i="5"/>
  <c r="Y70" i="5"/>
  <c r="X70" i="5"/>
  <c r="Q70" i="5"/>
  <c r="N70" i="5"/>
  <c r="Y72" i="5" s="1"/>
  <c r="K70" i="5"/>
  <c r="X72" i="5" s="1"/>
  <c r="H70" i="5"/>
  <c r="E70" i="5"/>
  <c r="A70" i="5"/>
  <c r="Y69" i="5"/>
  <c r="X69" i="5"/>
  <c r="W69" i="5"/>
  <c r="Q69" i="5"/>
  <c r="N69" i="5"/>
  <c r="K69" i="5"/>
  <c r="X71" i="5" s="1"/>
  <c r="H69" i="5"/>
  <c r="W71" i="5" s="1"/>
  <c r="E69" i="5"/>
  <c r="A69" i="5"/>
  <c r="X68" i="5"/>
  <c r="W68" i="5"/>
  <c r="V68" i="5"/>
  <c r="Q68" i="5"/>
  <c r="N68" i="5"/>
  <c r="K68" i="5"/>
  <c r="H68" i="5"/>
  <c r="W70" i="5" s="1"/>
  <c r="E68" i="5"/>
  <c r="V70" i="5" s="1"/>
  <c r="A68" i="5"/>
  <c r="W67" i="5"/>
  <c r="V67" i="5"/>
  <c r="Q67" i="5"/>
  <c r="Z69" i="5" s="1"/>
  <c r="N67" i="5"/>
  <c r="K67" i="5"/>
  <c r="H67" i="5"/>
  <c r="E67" i="5"/>
  <c r="V69" i="5" s="1"/>
  <c r="A67" i="5"/>
  <c r="V66" i="5"/>
  <c r="Q66" i="5"/>
  <c r="Z68" i="5" s="1"/>
  <c r="N66" i="5"/>
  <c r="Y68" i="5" s="1"/>
  <c r="K66" i="5"/>
  <c r="H66" i="5"/>
  <c r="E66" i="5"/>
  <c r="A66" i="5"/>
  <c r="Q65" i="5"/>
  <c r="Z67" i="5" s="1"/>
  <c r="N65" i="5"/>
  <c r="Y67" i="5" s="1"/>
  <c r="K65" i="5"/>
  <c r="X67" i="5" s="1"/>
  <c r="H65" i="5"/>
  <c r="E65" i="5"/>
  <c r="A65" i="5"/>
  <c r="Z64" i="5"/>
  <c r="Q64" i="5"/>
  <c r="Z65" i="5" s="1"/>
  <c r="N64" i="5"/>
  <c r="Y66" i="5" s="1"/>
  <c r="K64" i="5"/>
  <c r="X66" i="5" s="1"/>
  <c r="H64" i="5"/>
  <c r="W66" i="5" s="1"/>
  <c r="E64" i="5"/>
  <c r="A64" i="5"/>
  <c r="Z63" i="5"/>
  <c r="Y63" i="5"/>
  <c r="Q63" i="5"/>
  <c r="N63" i="5"/>
  <c r="Y64" i="5" s="1"/>
  <c r="K63" i="5"/>
  <c r="X65" i="5" s="1"/>
  <c r="H63" i="5"/>
  <c r="W65" i="5" s="1"/>
  <c r="E63" i="5"/>
  <c r="V65" i="5" s="1"/>
  <c r="A63" i="5"/>
  <c r="Y62" i="5"/>
  <c r="X62" i="5"/>
  <c r="Q62" i="5"/>
  <c r="N62" i="5"/>
  <c r="K62" i="5"/>
  <c r="X63" i="5" s="1"/>
  <c r="H62" i="5"/>
  <c r="W64" i="5" s="1"/>
  <c r="E62" i="5"/>
  <c r="V64" i="5" s="1"/>
  <c r="A62" i="5"/>
  <c r="X61" i="5"/>
  <c r="W61" i="5"/>
  <c r="Q61" i="5"/>
  <c r="N61" i="5"/>
  <c r="K61" i="5"/>
  <c r="H61" i="5"/>
  <c r="W62" i="5" s="1"/>
  <c r="E61" i="5"/>
  <c r="V63" i="5" s="1"/>
  <c r="A61" i="5"/>
  <c r="Z60" i="5"/>
  <c r="W60" i="5"/>
  <c r="V60" i="5"/>
  <c r="Q60" i="5"/>
  <c r="Z62" i="5" s="1"/>
  <c r="N60" i="5"/>
  <c r="K60" i="5"/>
  <c r="H60" i="5"/>
  <c r="E60" i="5"/>
  <c r="V61" i="5" s="1"/>
  <c r="A60" i="5"/>
  <c r="Z59" i="5"/>
  <c r="Y59" i="5"/>
  <c r="V59" i="5"/>
  <c r="Q59" i="5"/>
  <c r="Z61" i="5" s="1"/>
  <c r="N59" i="5"/>
  <c r="Y61" i="5" s="1"/>
  <c r="K59" i="5"/>
  <c r="H59" i="5"/>
  <c r="E59" i="5"/>
  <c r="A59" i="5"/>
  <c r="Z58" i="5"/>
  <c r="Y58" i="5"/>
  <c r="X58" i="5"/>
  <c r="Q58" i="5"/>
  <c r="N58" i="5"/>
  <c r="Y60" i="5" s="1"/>
  <c r="K58" i="5"/>
  <c r="X60" i="5" s="1"/>
  <c r="H58" i="5"/>
  <c r="E58" i="5"/>
  <c r="A58" i="5"/>
  <c r="Y57" i="5"/>
  <c r="X57" i="5"/>
  <c r="W57" i="5"/>
  <c r="Q57" i="5"/>
  <c r="N57" i="5"/>
  <c r="K57" i="5"/>
  <c r="X59" i="5" s="1"/>
  <c r="H57" i="5"/>
  <c r="W59" i="5" s="1"/>
  <c r="E57" i="5"/>
  <c r="A57" i="5"/>
  <c r="X56" i="5"/>
  <c r="W56" i="5"/>
  <c r="V56" i="5"/>
  <c r="Q56" i="5"/>
  <c r="N56" i="5"/>
  <c r="K56" i="5"/>
  <c r="H56" i="5"/>
  <c r="W58" i="5" s="1"/>
  <c r="E56" i="5"/>
  <c r="V58" i="5" s="1"/>
  <c r="A56" i="5"/>
  <c r="W55" i="5"/>
  <c r="V55" i="5"/>
  <c r="Q55" i="5"/>
  <c r="Z57" i="5" s="1"/>
  <c r="N55" i="5"/>
  <c r="K55" i="5"/>
  <c r="H55" i="5"/>
  <c r="E55" i="5"/>
  <c r="V57" i="5" s="1"/>
  <c r="A55" i="5"/>
  <c r="V54" i="5"/>
  <c r="Q54" i="5"/>
  <c r="Z56" i="5" s="1"/>
  <c r="N54" i="5"/>
  <c r="Y56" i="5" s="1"/>
  <c r="K54" i="5"/>
  <c r="H54" i="5"/>
  <c r="E54" i="5"/>
  <c r="A54" i="5"/>
  <c r="Q53" i="5"/>
  <c r="Z55" i="5" s="1"/>
  <c r="N53" i="5"/>
  <c r="Y55" i="5" s="1"/>
  <c r="K53" i="5"/>
  <c r="X55" i="5" s="1"/>
  <c r="H53" i="5"/>
  <c r="E53" i="5"/>
  <c r="A53" i="5"/>
  <c r="Z52" i="5"/>
  <c r="Q52" i="5"/>
  <c r="Z53" i="5" s="1"/>
  <c r="N52" i="5"/>
  <c r="Y54" i="5" s="1"/>
  <c r="K52" i="5"/>
  <c r="X54" i="5" s="1"/>
  <c r="H52" i="5"/>
  <c r="W54" i="5" s="1"/>
  <c r="E52" i="5"/>
  <c r="A52" i="5"/>
  <c r="Z51" i="5"/>
  <c r="Y51" i="5"/>
  <c r="Q51" i="5"/>
  <c r="N51" i="5"/>
  <c r="Y52" i="5" s="1"/>
  <c r="K51" i="5"/>
  <c r="X53" i="5" s="1"/>
  <c r="H51" i="5"/>
  <c r="W53" i="5" s="1"/>
  <c r="E51" i="5"/>
  <c r="V53" i="5" s="1"/>
  <c r="A51" i="5"/>
  <c r="Y50" i="5"/>
  <c r="X50" i="5"/>
  <c r="Q50" i="5"/>
  <c r="N50" i="5"/>
  <c r="K50" i="5"/>
  <c r="X51" i="5" s="1"/>
  <c r="H50" i="5"/>
  <c r="W52" i="5" s="1"/>
  <c r="E50" i="5"/>
  <c r="V52" i="5" s="1"/>
  <c r="A50" i="5"/>
  <c r="X49" i="5"/>
  <c r="W49" i="5"/>
  <c r="Q49" i="5"/>
  <c r="N49" i="5"/>
  <c r="K49" i="5"/>
  <c r="H49" i="5"/>
  <c r="W50" i="5" s="1"/>
  <c r="E49" i="5"/>
  <c r="V51" i="5" s="1"/>
  <c r="A49" i="5"/>
  <c r="Z48" i="5"/>
  <c r="W48" i="5"/>
  <c r="V48" i="5"/>
  <c r="Q48" i="5"/>
  <c r="Z50" i="5" s="1"/>
  <c r="N48" i="5"/>
  <c r="K48" i="5"/>
  <c r="H48" i="5"/>
  <c r="E48" i="5"/>
  <c r="V49" i="5" s="1"/>
  <c r="A48" i="5"/>
  <c r="Z47" i="5"/>
  <c r="Y47" i="5"/>
  <c r="V47" i="5"/>
  <c r="Q47" i="5"/>
  <c r="Z49" i="5" s="1"/>
  <c r="N47" i="5"/>
  <c r="Y49" i="5" s="1"/>
  <c r="K47" i="5"/>
  <c r="H47" i="5"/>
  <c r="E47" i="5"/>
  <c r="A47" i="5"/>
  <c r="Z46" i="5"/>
  <c r="Y46" i="5"/>
  <c r="X46" i="5"/>
  <c r="Q46" i="5"/>
  <c r="N46" i="5"/>
  <c r="Y48" i="5" s="1"/>
  <c r="K46" i="5"/>
  <c r="X48" i="5" s="1"/>
  <c r="H46" i="5"/>
  <c r="E46" i="5"/>
  <c r="A46" i="5"/>
  <c r="Y45" i="5"/>
  <c r="X45" i="5"/>
  <c r="W45" i="5"/>
  <c r="Q45" i="5"/>
  <c r="N45" i="5"/>
  <c r="K45" i="5"/>
  <c r="X47" i="5" s="1"/>
  <c r="H45" i="5"/>
  <c r="W47" i="5" s="1"/>
  <c r="E45" i="5"/>
  <c r="A45" i="5"/>
  <c r="X44" i="5"/>
  <c r="W44" i="5"/>
  <c r="V44" i="5"/>
  <c r="Q44" i="5"/>
  <c r="N44" i="5"/>
  <c r="K44" i="5"/>
  <c r="H44" i="5"/>
  <c r="W46" i="5" s="1"/>
  <c r="E44" i="5"/>
  <c r="V46" i="5" s="1"/>
  <c r="A44" i="5"/>
  <c r="W43" i="5"/>
  <c r="V43" i="5"/>
  <c r="Q43" i="5"/>
  <c r="Z45" i="5" s="1"/>
  <c r="N43" i="5"/>
  <c r="K43" i="5"/>
  <c r="H43" i="5"/>
  <c r="E43" i="5"/>
  <c r="V45" i="5" s="1"/>
  <c r="A43" i="5"/>
  <c r="V42" i="5"/>
  <c r="Q42" i="5"/>
  <c r="Z44" i="5" s="1"/>
  <c r="N42" i="5"/>
  <c r="Y44" i="5" s="1"/>
  <c r="K42" i="5"/>
  <c r="H42" i="5"/>
  <c r="E42" i="5"/>
  <c r="A42" i="5"/>
  <c r="Q41" i="5"/>
  <c r="Z43" i="5" s="1"/>
  <c r="N41" i="5"/>
  <c r="Y43" i="5" s="1"/>
  <c r="K41" i="5"/>
  <c r="X43" i="5" s="1"/>
  <c r="H41" i="5"/>
  <c r="E41" i="5"/>
  <c r="A41" i="5"/>
  <c r="Z40" i="5"/>
  <c r="Q40" i="5"/>
  <c r="Z41" i="5" s="1"/>
  <c r="N40" i="5"/>
  <c r="Y42" i="5" s="1"/>
  <c r="K40" i="5"/>
  <c r="X42" i="5" s="1"/>
  <c r="H40" i="5"/>
  <c r="W42" i="5" s="1"/>
  <c r="E40" i="5"/>
  <c r="A40" i="5"/>
  <c r="Z39" i="5"/>
  <c r="Y39" i="5"/>
  <c r="Q39" i="5"/>
  <c r="N39" i="5"/>
  <c r="Y40" i="5" s="1"/>
  <c r="K39" i="5"/>
  <c r="X41" i="5" s="1"/>
  <c r="H39" i="5"/>
  <c r="W41" i="5" s="1"/>
  <c r="E39" i="5"/>
  <c r="V41" i="5" s="1"/>
  <c r="A39" i="5"/>
  <c r="Y38" i="5"/>
  <c r="X38" i="5"/>
  <c r="Q38" i="5"/>
  <c r="N38" i="5"/>
  <c r="K38" i="5"/>
  <c r="X39" i="5" s="1"/>
  <c r="H38" i="5"/>
  <c r="W40" i="5" s="1"/>
  <c r="E38" i="5"/>
  <c r="V40" i="5" s="1"/>
  <c r="A38" i="5"/>
  <c r="X37" i="5"/>
  <c r="W37" i="5"/>
  <c r="Q37" i="5"/>
  <c r="N37" i="5"/>
  <c r="K37" i="5"/>
  <c r="H37" i="5"/>
  <c r="W38" i="5" s="1"/>
  <c r="E37" i="5"/>
  <c r="V39" i="5" s="1"/>
  <c r="A37" i="5"/>
  <c r="Z36" i="5"/>
  <c r="W36" i="5"/>
  <c r="V36" i="5"/>
  <c r="Q36" i="5"/>
  <c r="Z38" i="5" s="1"/>
  <c r="N36" i="5"/>
  <c r="K36" i="5"/>
  <c r="H36" i="5"/>
  <c r="E36" i="5"/>
  <c r="V37" i="5" s="1"/>
  <c r="A36" i="5"/>
  <c r="Z35" i="5"/>
  <c r="Y35" i="5"/>
  <c r="V35" i="5"/>
  <c r="Q35" i="5"/>
  <c r="Z37" i="5" s="1"/>
  <c r="N35" i="5"/>
  <c r="Y37" i="5" s="1"/>
  <c r="K35" i="5"/>
  <c r="H35" i="5"/>
  <c r="E35" i="5"/>
  <c r="A35" i="5"/>
  <c r="Z34" i="5"/>
  <c r="Y34" i="5"/>
  <c r="X34" i="5"/>
  <c r="Q34" i="5"/>
  <c r="N34" i="5"/>
  <c r="Y36" i="5" s="1"/>
  <c r="K34" i="5"/>
  <c r="X36" i="5" s="1"/>
  <c r="H34" i="5"/>
  <c r="E34" i="5"/>
  <c r="A34" i="5"/>
  <c r="Y33" i="5"/>
  <c r="X33" i="5"/>
  <c r="W33" i="5"/>
  <c r="Q33" i="5"/>
  <c r="N33" i="5"/>
  <c r="K33" i="5"/>
  <c r="X35" i="5" s="1"/>
  <c r="H33" i="5"/>
  <c r="W35" i="5" s="1"/>
  <c r="E33" i="5"/>
  <c r="A33" i="5"/>
  <c r="X32" i="5"/>
  <c r="W32" i="5"/>
  <c r="V32" i="5"/>
  <c r="Q32" i="5"/>
  <c r="N32" i="5"/>
  <c r="K32" i="5"/>
  <c r="H32" i="5"/>
  <c r="W34" i="5" s="1"/>
  <c r="E32" i="5"/>
  <c r="V34" i="5" s="1"/>
  <c r="A32" i="5"/>
  <c r="W31" i="5"/>
  <c r="V31" i="5"/>
  <c r="Q31" i="5"/>
  <c r="Z33" i="5" s="1"/>
  <c r="N31" i="5"/>
  <c r="K31" i="5"/>
  <c r="H31" i="5"/>
  <c r="E31" i="5"/>
  <c r="V33" i="5" s="1"/>
  <c r="A31" i="5"/>
  <c r="V30" i="5"/>
  <c r="Q30" i="5"/>
  <c r="Z32" i="5" s="1"/>
  <c r="N30" i="5"/>
  <c r="Y32" i="5" s="1"/>
  <c r="K30" i="5"/>
  <c r="H30" i="5"/>
  <c r="E30" i="5"/>
  <c r="A30" i="5"/>
  <c r="Q29" i="5"/>
  <c r="Z31" i="5" s="1"/>
  <c r="N29" i="5"/>
  <c r="Y31" i="5" s="1"/>
  <c r="K29" i="5"/>
  <c r="X31" i="5" s="1"/>
  <c r="H29" i="5"/>
  <c r="E29" i="5"/>
  <c r="A29" i="5"/>
  <c r="Z28" i="5"/>
  <c r="Q28" i="5"/>
  <c r="Z29" i="5" s="1"/>
  <c r="N28" i="5"/>
  <c r="Y30" i="5" s="1"/>
  <c r="K28" i="5"/>
  <c r="X30" i="5" s="1"/>
  <c r="H28" i="5"/>
  <c r="W30" i="5" s="1"/>
  <c r="E28" i="5"/>
  <c r="A28" i="5"/>
  <c r="Z27" i="5"/>
  <c r="Y27" i="5"/>
  <c r="Q27" i="5"/>
  <c r="N27" i="5"/>
  <c r="Y28" i="5" s="1"/>
  <c r="K27" i="5"/>
  <c r="X29" i="5" s="1"/>
  <c r="H27" i="5"/>
  <c r="W29" i="5" s="1"/>
  <c r="E27" i="5"/>
  <c r="V29" i="5" s="1"/>
  <c r="A27" i="5"/>
  <c r="Y26" i="5"/>
  <c r="X26" i="5"/>
  <c r="Q26" i="5"/>
  <c r="N26" i="5"/>
  <c r="K26" i="5"/>
  <c r="X27" i="5" s="1"/>
  <c r="H26" i="5"/>
  <c r="W28" i="5" s="1"/>
  <c r="E26" i="5"/>
  <c r="V28" i="5" s="1"/>
  <c r="A26" i="5"/>
  <c r="X25" i="5"/>
  <c r="W25" i="5"/>
  <c r="Q25" i="5"/>
  <c r="N25" i="5"/>
  <c r="K25" i="5"/>
  <c r="H25" i="5"/>
  <c r="W26" i="5" s="1"/>
  <c r="E25" i="5"/>
  <c r="V27" i="5" s="1"/>
  <c r="A25" i="5"/>
  <c r="Z24" i="5"/>
  <c r="W24" i="5"/>
  <c r="V24" i="5"/>
  <c r="Q24" i="5"/>
  <c r="Z26" i="5" s="1"/>
  <c r="N24" i="5"/>
  <c r="K24" i="5"/>
  <c r="H24" i="5"/>
  <c r="E24" i="5"/>
  <c r="V25" i="5" s="1"/>
  <c r="A24" i="5"/>
  <c r="Z23" i="5"/>
  <c r="Y23" i="5"/>
  <c r="V23" i="5"/>
  <c r="Q23" i="5"/>
  <c r="Z25" i="5" s="1"/>
  <c r="N23" i="5"/>
  <c r="Y25" i="5" s="1"/>
  <c r="K23" i="5"/>
  <c r="H23" i="5"/>
  <c r="E23" i="5"/>
  <c r="A23" i="5"/>
  <c r="Z22" i="5"/>
  <c r="Y22" i="5"/>
  <c r="X22" i="5"/>
  <c r="Q22" i="5"/>
  <c r="N22" i="5"/>
  <c r="Y24" i="5" s="1"/>
  <c r="K22" i="5"/>
  <c r="X24" i="5" s="1"/>
  <c r="H22" i="5"/>
  <c r="E22" i="5"/>
  <c r="A22" i="5"/>
  <c r="Y21" i="5"/>
  <c r="X21" i="5"/>
  <c r="W21" i="5"/>
  <c r="Q21" i="5"/>
  <c r="N21" i="5"/>
  <c r="K21" i="5"/>
  <c r="X23" i="5" s="1"/>
  <c r="H21" i="5"/>
  <c r="W23" i="5" s="1"/>
  <c r="E21" i="5"/>
  <c r="A21" i="5"/>
  <c r="X20" i="5"/>
  <c r="W20" i="5"/>
  <c r="V20" i="5"/>
  <c r="Q20" i="5"/>
  <c r="N20" i="5"/>
  <c r="K20" i="5"/>
  <c r="H20" i="5"/>
  <c r="W22" i="5" s="1"/>
  <c r="E20" i="5"/>
  <c r="V22" i="5" s="1"/>
  <c r="A20" i="5"/>
  <c r="W19" i="5"/>
  <c r="V19" i="5"/>
  <c r="Q19" i="5"/>
  <c r="Z21" i="5" s="1"/>
  <c r="N19" i="5"/>
  <c r="K19" i="5"/>
  <c r="H19" i="5"/>
  <c r="E19" i="5"/>
  <c r="V21" i="5" s="1"/>
  <c r="A19" i="5"/>
  <c r="V18" i="5"/>
  <c r="Q18" i="5"/>
  <c r="Z20" i="5" s="1"/>
  <c r="N18" i="5"/>
  <c r="Y20" i="5" s="1"/>
  <c r="K18" i="5"/>
  <c r="H18" i="5"/>
  <c r="E18" i="5"/>
  <c r="A18" i="5"/>
  <c r="Q17" i="5"/>
  <c r="Z19" i="5" s="1"/>
  <c r="N17" i="5"/>
  <c r="Y19" i="5" s="1"/>
  <c r="K17" i="5"/>
  <c r="X19" i="5" s="1"/>
  <c r="H17" i="5"/>
  <c r="E17" i="5"/>
  <c r="A17" i="5"/>
  <c r="Z16" i="5"/>
  <c r="Q16" i="5"/>
  <c r="Z17" i="5" s="1"/>
  <c r="N16" i="5"/>
  <c r="Y18" i="5" s="1"/>
  <c r="K16" i="5"/>
  <c r="X18" i="5" s="1"/>
  <c r="H16" i="5"/>
  <c r="W18" i="5" s="1"/>
  <c r="E16" i="5"/>
  <c r="A16" i="5"/>
  <c r="Z15" i="5"/>
  <c r="Y15" i="5"/>
  <c r="Q15" i="5"/>
  <c r="N15" i="5"/>
  <c r="Y16" i="5" s="1"/>
  <c r="K15" i="5"/>
  <c r="X17" i="5" s="1"/>
  <c r="H15" i="5"/>
  <c r="W17" i="5" s="1"/>
  <c r="E15" i="5"/>
  <c r="V17" i="5" s="1"/>
  <c r="A15" i="5"/>
  <c r="Y14" i="5"/>
  <c r="X14" i="5"/>
  <c r="Q14" i="5"/>
  <c r="N14" i="5"/>
  <c r="K14" i="5"/>
  <c r="X15" i="5" s="1"/>
  <c r="H14" i="5"/>
  <c r="W16" i="5" s="1"/>
  <c r="E14" i="5"/>
  <c r="V16" i="5" s="1"/>
  <c r="A14" i="5"/>
  <c r="X13" i="5"/>
  <c r="W13" i="5"/>
  <c r="Q13" i="5"/>
  <c r="N13" i="5"/>
  <c r="K13" i="5"/>
  <c r="H13" i="5"/>
  <c r="W14" i="5" s="1"/>
  <c r="E13" i="5"/>
  <c r="V15" i="5" s="1"/>
  <c r="A13" i="5"/>
  <c r="Z12" i="5"/>
  <c r="W12" i="5"/>
  <c r="V12" i="5"/>
  <c r="Q12" i="5"/>
  <c r="Z14" i="5" s="1"/>
  <c r="N12" i="5"/>
  <c r="K12" i="5"/>
  <c r="H12" i="5"/>
  <c r="E12" i="5"/>
  <c r="V13" i="5" s="1"/>
  <c r="A12" i="5"/>
  <c r="Z11" i="5"/>
  <c r="Y11" i="5"/>
  <c r="V11" i="5"/>
  <c r="Q11" i="5"/>
  <c r="Z13" i="5" s="1"/>
  <c r="N11" i="5"/>
  <c r="Y13" i="5" s="1"/>
  <c r="K11" i="5"/>
  <c r="H11" i="5"/>
  <c r="E11" i="5"/>
  <c r="A11" i="5"/>
  <c r="Z10" i="5"/>
  <c r="Y10" i="5"/>
  <c r="X10" i="5"/>
  <c r="Q10" i="5"/>
  <c r="N10" i="5"/>
  <c r="Y12" i="5" s="1"/>
  <c r="K10" i="5"/>
  <c r="X12" i="5" s="1"/>
  <c r="H10" i="5"/>
  <c r="E10" i="5"/>
  <c r="A10" i="5"/>
  <c r="AL9" i="5"/>
  <c r="AM9" i="5" s="1"/>
  <c r="Z9" i="5"/>
  <c r="Y9" i="5"/>
  <c r="Q9" i="5"/>
  <c r="N9" i="5"/>
  <c r="K9" i="5"/>
  <c r="X11" i="5" s="1"/>
  <c r="H9" i="5"/>
  <c r="W11" i="5" s="1"/>
  <c r="E9" i="5"/>
  <c r="A9" i="5"/>
  <c r="AL8" i="5"/>
  <c r="AM8" i="5" s="1"/>
  <c r="Z8" i="5"/>
  <c r="V8" i="5"/>
  <c r="Q8" i="5"/>
  <c r="N8" i="5"/>
  <c r="K8" i="5"/>
  <c r="H8" i="5"/>
  <c r="W10" i="5" s="1"/>
  <c r="E8" i="5"/>
  <c r="V10" i="5" s="1"/>
  <c r="A8" i="5"/>
  <c r="AL7" i="5"/>
  <c r="AM7" i="5" s="1"/>
  <c r="Q7" i="5"/>
  <c r="N7" i="5"/>
  <c r="K7" i="5"/>
  <c r="X9" i="5" s="1"/>
  <c r="H7" i="5"/>
  <c r="W9" i="5" s="1"/>
  <c r="E7" i="5"/>
  <c r="A7" i="5"/>
  <c r="AL6" i="5"/>
  <c r="AM6" i="5" s="1"/>
  <c r="Q6" i="5"/>
  <c r="N6" i="5"/>
  <c r="Y8" i="5" s="1"/>
  <c r="K6" i="5"/>
  <c r="X8" i="5" s="1"/>
  <c r="H6" i="5"/>
  <c r="W8" i="5" s="1"/>
  <c r="E6" i="5"/>
  <c r="A6" i="5"/>
  <c r="AL5" i="5"/>
  <c r="AM5" i="5" s="1"/>
  <c r="J76" i="3"/>
  <c r="G76" i="3"/>
  <c r="H76" i="3" s="1"/>
  <c r="A76" i="3"/>
  <c r="J75" i="3"/>
  <c r="G75" i="3"/>
  <c r="H75" i="3" s="1"/>
  <c r="A75" i="3"/>
  <c r="J74" i="3"/>
  <c r="G74" i="3"/>
  <c r="H74" i="3" s="1"/>
  <c r="A74" i="3"/>
  <c r="J73" i="3"/>
  <c r="G73" i="3"/>
  <c r="H73" i="3" s="1"/>
  <c r="A73" i="3"/>
  <c r="J72" i="3"/>
  <c r="G72" i="3"/>
  <c r="H72" i="3" s="1"/>
  <c r="A72" i="3"/>
  <c r="J71" i="3"/>
  <c r="G71" i="3"/>
  <c r="H71" i="3" s="1"/>
  <c r="A71" i="3"/>
  <c r="J70" i="3"/>
  <c r="G70" i="3"/>
  <c r="H70" i="3" s="1"/>
  <c r="A70" i="3"/>
  <c r="J69" i="3"/>
  <c r="G69" i="3"/>
  <c r="H69" i="3" s="1"/>
  <c r="A69" i="3"/>
  <c r="J68" i="3"/>
  <c r="G68" i="3"/>
  <c r="H68" i="3" s="1"/>
  <c r="A68" i="3"/>
  <c r="J67" i="3"/>
  <c r="G67" i="3"/>
  <c r="H67" i="3" s="1"/>
  <c r="I69" i="3" s="1"/>
  <c r="A67" i="3"/>
  <c r="J66" i="3"/>
  <c r="G66" i="3"/>
  <c r="H66" i="3" s="1"/>
  <c r="A66" i="3"/>
  <c r="J65" i="3"/>
  <c r="G65" i="3"/>
  <c r="H65" i="3" s="1"/>
  <c r="A65" i="3"/>
  <c r="J64" i="3"/>
  <c r="G64" i="3"/>
  <c r="H64" i="3" s="1"/>
  <c r="A64" i="3"/>
  <c r="J63" i="3"/>
  <c r="G63" i="3"/>
  <c r="H63" i="3" s="1"/>
  <c r="A63" i="3"/>
  <c r="J62" i="3"/>
  <c r="G62" i="3"/>
  <c r="H62" i="3" s="1"/>
  <c r="A62" i="3"/>
  <c r="J61" i="3"/>
  <c r="G61" i="3"/>
  <c r="H61" i="3" s="1"/>
  <c r="A61" i="3"/>
  <c r="J60" i="3"/>
  <c r="G60" i="3"/>
  <c r="H60" i="3" s="1"/>
  <c r="A60" i="3"/>
  <c r="J59" i="3"/>
  <c r="G59" i="3"/>
  <c r="H59" i="3" s="1"/>
  <c r="A59" i="3"/>
  <c r="J58" i="3"/>
  <c r="G58" i="3"/>
  <c r="H58" i="3" s="1"/>
  <c r="A58" i="3"/>
  <c r="J57" i="3"/>
  <c r="G57" i="3"/>
  <c r="H57" i="3" s="1"/>
  <c r="A57" i="3"/>
  <c r="J56" i="3"/>
  <c r="G56" i="3"/>
  <c r="H56" i="3" s="1"/>
  <c r="A56" i="3"/>
  <c r="J55" i="3"/>
  <c r="G55" i="3"/>
  <c r="H55" i="3" s="1"/>
  <c r="I57" i="3" s="1"/>
  <c r="A55" i="3"/>
  <c r="J54" i="3"/>
  <c r="G54" i="3"/>
  <c r="H54" i="3" s="1"/>
  <c r="A54" i="3"/>
  <c r="J53" i="3"/>
  <c r="G53" i="3"/>
  <c r="H53" i="3" s="1"/>
  <c r="A53" i="3"/>
  <c r="J52" i="3"/>
  <c r="G52" i="3"/>
  <c r="H52" i="3" s="1"/>
  <c r="A52" i="3"/>
  <c r="J51" i="3"/>
  <c r="G51" i="3"/>
  <c r="H51" i="3" s="1"/>
  <c r="A51" i="3"/>
  <c r="J50" i="3"/>
  <c r="G50" i="3"/>
  <c r="H50" i="3" s="1"/>
  <c r="A50" i="3"/>
  <c r="J49" i="3"/>
  <c r="G49" i="3"/>
  <c r="H49" i="3" s="1"/>
  <c r="A49" i="3"/>
  <c r="J48" i="3"/>
  <c r="G48" i="3"/>
  <c r="H48" i="3" s="1"/>
  <c r="A48" i="3"/>
  <c r="J47" i="3"/>
  <c r="G47" i="3"/>
  <c r="H47" i="3" s="1"/>
  <c r="A47" i="3"/>
  <c r="J46" i="3"/>
  <c r="G46" i="3"/>
  <c r="H46" i="3" s="1"/>
  <c r="A46" i="3"/>
  <c r="J45" i="3"/>
  <c r="G45" i="3"/>
  <c r="H45" i="3" s="1"/>
  <c r="A45" i="3"/>
  <c r="J44" i="3"/>
  <c r="G44" i="3"/>
  <c r="H44" i="3" s="1"/>
  <c r="A44" i="3"/>
  <c r="J43" i="3"/>
  <c r="G43" i="3"/>
  <c r="H43" i="3" s="1"/>
  <c r="I45" i="3" s="1"/>
  <c r="A43" i="3"/>
  <c r="J42" i="3"/>
  <c r="G42" i="3"/>
  <c r="H42" i="3" s="1"/>
  <c r="A42" i="3"/>
  <c r="J41" i="3"/>
  <c r="G41" i="3"/>
  <c r="H41" i="3" s="1"/>
  <c r="A41" i="3"/>
  <c r="J40" i="3"/>
  <c r="G40" i="3"/>
  <c r="H40" i="3" s="1"/>
  <c r="A40" i="3"/>
  <c r="J39" i="3"/>
  <c r="G39" i="3"/>
  <c r="H39" i="3" s="1"/>
  <c r="A39" i="3"/>
  <c r="J38" i="3"/>
  <c r="G38" i="3"/>
  <c r="H38" i="3" s="1"/>
  <c r="A38" i="3"/>
  <c r="J37" i="3"/>
  <c r="G37" i="3"/>
  <c r="H37" i="3" s="1"/>
  <c r="A37" i="3"/>
  <c r="J36" i="3"/>
  <c r="G36" i="3"/>
  <c r="H36" i="3" s="1"/>
  <c r="A36" i="3"/>
  <c r="J35" i="3"/>
  <c r="G35" i="3"/>
  <c r="H35" i="3" s="1"/>
  <c r="A35" i="3"/>
  <c r="J34" i="3"/>
  <c r="G34" i="3"/>
  <c r="H34" i="3" s="1"/>
  <c r="A34" i="3"/>
  <c r="J33" i="3"/>
  <c r="G33" i="3"/>
  <c r="H33" i="3" s="1"/>
  <c r="A33" i="3"/>
  <c r="J32" i="3"/>
  <c r="G32" i="3"/>
  <c r="H32" i="3" s="1"/>
  <c r="A32" i="3"/>
  <c r="J31" i="3"/>
  <c r="G31" i="3"/>
  <c r="H31" i="3" s="1"/>
  <c r="I33" i="3" s="1"/>
  <c r="A31" i="3"/>
  <c r="J30" i="3"/>
  <c r="G30" i="3"/>
  <c r="H30" i="3" s="1"/>
  <c r="A30" i="3"/>
  <c r="J29" i="3"/>
  <c r="G29" i="3"/>
  <c r="H29" i="3" s="1"/>
  <c r="A29" i="3"/>
  <c r="J28" i="3"/>
  <c r="G28" i="3"/>
  <c r="H28" i="3" s="1"/>
  <c r="A28" i="3"/>
  <c r="J27" i="3"/>
  <c r="G27" i="3"/>
  <c r="H27" i="3" s="1"/>
  <c r="A27" i="3"/>
  <c r="J26" i="3"/>
  <c r="G26" i="3"/>
  <c r="H26" i="3" s="1"/>
  <c r="A26" i="3"/>
  <c r="J25" i="3"/>
  <c r="G25" i="3"/>
  <c r="H25" i="3" s="1"/>
  <c r="A25" i="3"/>
  <c r="J24" i="3"/>
  <c r="G24" i="3"/>
  <c r="H24" i="3" s="1"/>
  <c r="A24" i="3"/>
  <c r="J23" i="3"/>
  <c r="G23" i="3"/>
  <c r="H23" i="3" s="1"/>
  <c r="A23" i="3"/>
  <c r="J22" i="3"/>
  <c r="G22" i="3"/>
  <c r="H22" i="3" s="1"/>
  <c r="A22" i="3"/>
  <c r="J21" i="3"/>
  <c r="G21" i="3"/>
  <c r="H21" i="3" s="1"/>
  <c r="A21" i="3"/>
  <c r="J20" i="3"/>
  <c r="G20" i="3"/>
  <c r="H20" i="3" s="1"/>
  <c r="A20" i="3"/>
  <c r="J19" i="3"/>
  <c r="H19" i="3"/>
  <c r="G19" i="3"/>
  <c r="A19" i="3"/>
  <c r="J18" i="3"/>
  <c r="G18" i="3"/>
  <c r="H18" i="3" s="1"/>
  <c r="A18" i="3"/>
  <c r="J17" i="3"/>
  <c r="G17" i="3"/>
  <c r="H17" i="3" s="1"/>
  <c r="A17" i="3"/>
  <c r="J16" i="3"/>
  <c r="G16" i="3"/>
  <c r="H16" i="3" s="1"/>
  <c r="A16" i="3"/>
  <c r="J15" i="3"/>
  <c r="G15" i="3"/>
  <c r="H15" i="3" s="1"/>
  <c r="A15" i="3"/>
  <c r="J14" i="3"/>
  <c r="G14" i="3"/>
  <c r="H14" i="3" s="1"/>
  <c r="A14" i="3"/>
  <c r="J13" i="3"/>
  <c r="G13" i="3"/>
  <c r="H13" i="3" s="1"/>
  <c r="A13" i="3"/>
  <c r="J12" i="3"/>
  <c r="G12" i="3"/>
  <c r="H12" i="3" s="1"/>
  <c r="A12" i="3"/>
  <c r="J11" i="3"/>
  <c r="G11" i="3"/>
  <c r="H11" i="3" s="1"/>
  <c r="A11" i="3"/>
  <c r="J10" i="3"/>
  <c r="G10" i="3"/>
  <c r="H10" i="3" s="1"/>
  <c r="A10" i="3"/>
  <c r="J9" i="3"/>
  <c r="G9" i="3"/>
  <c r="H9" i="3" s="1"/>
  <c r="A9" i="3"/>
  <c r="J8" i="3"/>
  <c r="G8" i="3"/>
  <c r="H8" i="3" s="1"/>
  <c r="I10" i="3" s="1"/>
  <c r="A8" i="3"/>
  <c r="J7" i="3"/>
  <c r="G7" i="3"/>
  <c r="H7" i="3" s="1"/>
  <c r="I9" i="3" s="1"/>
  <c r="A7" i="3"/>
  <c r="G6" i="3"/>
  <c r="H6" i="3" s="1"/>
  <c r="A6" i="3"/>
  <c r="G5" i="3"/>
  <c r="H5" i="3" s="1"/>
  <c r="A5" i="3"/>
  <c r="I44" i="3" l="1"/>
  <c r="I37" i="3"/>
  <c r="I41" i="3"/>
  <c r="I71" i="3"/>
  <c r="I75" i="3"/>
  <c r="I68" i="3"/>
  <c r="I8" i="3"/>
  <c r="I23" i="3"/>
  <c r="I27" i="3"/>
  <c r="I31" i="3"/>
  <c r="I61" i="3"/>
  <c r="I65" i="3"/>
  <c r="I20" i="3"/>
  <c r="I43" i="3"/>
  <c r="I32" i="3"/>
  <c r="I14" i="3"/>
  <c r="I18" i="3"/>
  <c r="I48" i="3"/>
  <c r="I52" i="3"/>
  <c r="I56" i="3"/>
  <c r="M9" i="7"/>
  <c r="N9" i="7"/>
  <c r="O9" i="7"/>
  <c r="P9" i="7"/>
  <c r="Q9" i="7"/>
  <c r="V9" i="5"/>
  <c r="V14" i="5"/>
  <c r="W15" i="5"/>
  <c r="X16" i="5"/>
  <c r="Y17" i="5"/>
  <c r="Z18" i="5"/>
  <c r="V26" i="5"/>
  <c r="W27" i="5"/>
  <c r="X28" i="5"/>
  <c r="Y29" i="5"/>
  <c r="Z30" i="5"/>
  <c r="V38" i="5"/>
  <c r="W39" i="5"/>
  <c r="X40" i="5"/>
  <c r="Y41" i="5"/>
  <c r="Z42" i="5"/>
  <c r="V50" i="5"/>
  <c r="W51" i="5"/>
  <c r="X52" i="5"/>
  <c r="Y53" i="5"/>
  <c r="Z54" i="5"/>
  <c r="V62" i="5"/>
  <c r="W63" i="5"/>
  <c r="X64" i="5"/>
  <c r="Y65" i="5"/>
  <c r="Z66" i="5"/>
  <c r="V74" i="5"/>
  <c r="W75" i="5"/>
  <c r="X76" i="5"/>
  <c r="Y77" i="5"/>
  <c r="I22" i="3"/>
  <c r="I26" i="3"/>
  <c r="I30" i="3"/>
  <c r="I60" i="3"/>
  <c r="I64" i="3"/>
  <c r="I7" i="3"/>
  <c r="I11" i="3"/>
  <c r="I15" i="3"/>
  <c r="I19" i="3"/>
  <c r="I49" i="3"/>
  <c r="I53" i="3"/>
  <c r="I34" i="3"/>
  <c r="I38" i="3"/>
  <c r="I42" i="3"/>
  <c r="I72" i="3"/>
  <c r="I76" i="3"/>
  <c r="I73" i="3"/>
  <c r="I24" i="3"/>
  <c r="I62" i="3"/>
  <c r="I13" i="3"/>
  <c r="I17" i="3"/>
  <c r="I47" i="3"/>
  <c r="I51" i="3"/>
  <c r="I55" i="3"/>
  <c r="I28" i="3"/>
  <c r="I58" i="3"/>
  <c r="I66" i="3"/>
  <c r="I21" i="3"/>
  <c r="I36" i="3"/>
  <c r="I40" i="3"/>
  <c r="I70" i="3"/>
  <c r="I74" i="3"/>
  <c r="I12" i="3"/>
  <c r="I16" i="3"/>
  <c r="I46" i="3"/>
  <c r="I50" i="3"/>
  <c r="I54" i="3"/>
  <c r="I35" i="3"/>
  <c r="I39" i="3"/>
  <c r="I25" i="3"/>
  <c r="I29" i="3"/>
  <c r="I59" i="3"/>
  <c r="I63" i="3"/>
  <c r="I67" i="3"/>
</calcChain>
</file>

<file path=xl/sharedStrings.xml><?xml version="1.0" encoding="utf-8"?>
<sst xmlns="http://schemas.openxmlformats.org/spreadsheetml/2006/main" count="291" uniqueCount="168">
  <si>
    <t>tx jobs</t>
  </si>
  <si>
    <t>tmos emp</t>
  </si>
  <si>
    <t>tssos emp</t>
  </si>
  <si>
    <t>svs weight</t>
  </si>
  <si>
    <t>manu weight</t>
  </si>
  <si>
    <t>TBOS emp</t>
  </si>
  <si>
    <t>TBOS Employment Index</t>
  </si>
  <si>
    <t>Texas Employment</t>
  </si>
  <si>
    <t>201901 202412</t>
  </si>
  <si>
    <t xml:space="preserve">difa%(TXLNAGRA@DALEMPN) </t>
  </si>
  <si>
    <t>DNEMPS@SURVEYS</t>
  </si>
  <si>
    <t>DSEMPS@SURVEYS</t>
  </si>
  <si>
    <t>1-(TXLMANUA@LABORR/(TXLPSRVA@LABORR +TXLMANUA@LABORR))</t>
  </si>
  <si>
    <t>.GRP</t>
  </si>
  <si>
    <t>A01</t>
  </si>
  <si>
    <t>C17</t>
  </si>
  <si>
    <t>B21</t>
  </si>
  <si>
    <t>TXLMANUA: E37 TXLPSRVA: E25 TXLMANUA: E37</t>
  </si>
  <si>
    <t>.GRPDESC</t>
  </si>
  <si>
    <t>Texas Employment. Super Sectors(SA by BLS, Thousands)</t>
  </si>
  <si>
    <t>Texas Manufacturing Outlook Survey, Monthly</t>
  </si>
  <si>
    <t>Texas Service Sector Outlook Survey</t>
  </si>
  <si>
    <t>TXLMANUA: State Payroll Employment, Texas SA TXLPSRVA: State Payroll Employment (O-W) SA TXLMANUA: State Payroll Employment, Texas SA</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</si>
  <si>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</si>
  <si>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</si>
  <si>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</si>
  <si>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</si>
  <si>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</si>
  <si>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</si>
  <si>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</si>
  <si>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</si>
  <si>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</si>
  <si>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</si>
  <si>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</si>
  <si>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</si>
  <si>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</si>
  <si>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</si>
  <si>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</si>
  <si>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</si>
  <si>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</si>
  <si>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</si>
  <si>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</si>
  <si>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</si>
  <si>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</si>
  <si>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</si>
  <si>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</si>
  <si>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</si>
  <si>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</si>
  <si>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</si>
  <si>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</si>
  <si>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</si>
  <si>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</si>
  <si>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</si>
  <si>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</si>
  <si>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</si>
  <si>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</si>
  <si>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</si>
  <si>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</si>
  <si>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</si>
  <si>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</si>
  <si>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</si>
  <si>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</si>
  <si>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</si>
  <si>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</si>
  <si>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</si>
  <si>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</si>
  <si>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</si>
  <si>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</si>
  <si>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</si>
  <si>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</si>
  <si>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</si>
  <si>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</si>
  <si>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</si>
  <si>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</si>
  <si>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</si>
  <si>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</si>
  <si>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</si>
  <si>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</si>
  <si>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</si>
  <si>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</si>
  <si>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</si>
  <si>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</si>
  <si>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</si>
  <si>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202401</t>
  </si>
  <si>
    <t>202402</t>
  </si>
  <si>
    <t>202403</t>
  </si>
  <si>
    <t>202404</t>
  </si>
  <si>
    <t>202405</t>
  </si>
  <si>
    <t>202406</t>
  </si>
  <si>
    <t>202407</t>
  </si>
  <si>
    <t>202408</t>
  </si>
  <si>
    <t>202409</t>
  </si>
  <si>
    <t>202410</t>
  </si>
  <si>
    <t>202411</t>
  </si>
  <si>
    <t>202412</t>
  </si>
  <si>
    <t>3mma</t>
  </si>
  <si>
    <t>LINES</t>
  </si>
  <si>
    <t>LINES2</t>
  </si>
  <si>
    <t>tmos gsp</t>
  </si>
  <si>
    <t>private gsp</t>
  </si>
  <si>
    <t>ag</t>
  </si>
  <si>
    <t>mining</t>
  </si>
  <si>
    <t>construction</t>
  </si>
  <si>
    <t>tmos weight</t>
  </si>
  <si>
    <t>tssos weight</t>
  </si>
  <si>
    <t>TSSOS F Revenue</t>
  </si>
  <si>
    <t>TMOS F Output</t>
  </si>
  <si>
    <t>TBOS future output</t>
  </si>
  <si>
    <t>TSSOS F CAPEX</t>
  </si>
  <si>
    <t>TMOS F CAPEX</t>
  </si>
  <si>
    <t>TBOS F CAPEX</t>
  </si>
  <si>
    <t>TSSOS F Activity</t>
  </si>
  <si>
    <t>TMOS F Activity</t>
  </si>
  <si>
    <t>TBOS F Activity</t>
  </si>
  <si>
    <t>TSSOS Current Outlook</t>
  </si>
  <si>
    <t>TMOS Current Outlook</t>
  </si>
  <si>
    <t>TBOS Current Outlook</t>
  </si>
  <si>
    <t>TSSOS Uncertainty</t>
  </si>
  <si>
    <t>TMOS Uncertainty</t>
  </si>
  <si>
    <t>TBOS Uncertainty</t>
  </si>
  <si>
    <t>TMOS WEIGHT</t>
  </si>
  <si>
    <t>TSSOS WEIGHT</t>
  </si>
  <si>
    <t>TBOS Future CAPEX</t>
  </si>
  <si>
    <t>TBOS Future Business Activity</t>
  </si>
  <si>
    <t>TBOS Outlook</t>
  </si>
  <si>
    <t>2019 *Y</t>
  </si>
  <si>
    <t>TXEGQQ@GSP</t>
  </si>
  <si>
    <t>TXPIQQ@GSP</t>
  </si>
  <si>
    <t xml:space="preserve">TXA0QQ@GSP </t>
  </si>
  <si>
    <t xml:space="preserve">TXB0QQ@GSP </t>
  </si>
  <si>
    <t xml:space="preserve">TXD0QQ@GSP </t>
  </si>
  <si>
    <t>DSFREVS@SURVEYS</t>
  </si>
  <si>
    <t>DFPRODS@SURVEYS</t>
  </si>
  <si>
    <t>DSFCXPS@SURVEYS</t>
  </si>
  <si>
    <t>DFCEXPS@SURVEYS</t>
  </si>
  <si>
    <t>DSFACTS@SURVEYS</t>
  </si>
  <si>
    <t>DFBACTS@SURVEYS</t>
  </si>
  <si>
    <t xml:space="preserve">DSCOLS@SURVEYS </t>
  </si>
  <si>
    <t xml:space="preserve">DCOLKS@SURVEYS </t>
  </si>
  <si>
    <t xml:space="preserve">sa(DSUNCR@SURVEYS) </t>
  </si>
  <si>
    <t xml:space="preserve">sa(DUNCR@SURVEYS) </t>
  </si>
  <si>
    <t>N34</t>
  </si>
  <si>
    <t>Gross Domestic Product by State, Quarterly</t>
  </si>
  <si>
    <t>2019</t>
  </si>
  <si>
    <t>2020</t>
  </si>
  <si>
    <t>2021</t>
  </si>
  <si>
    <t>2022</t>
  </si>
  <si>
    <t>2023</t>
  </si>
  <si>
    <t>How do you expect demand for your firm’s goods and/or services over the next six months to compare with the past six months aside from seasonal variation?</t>
  </si>
  <si>
    <t>Feb. '23</t>
  </si>
  <si>
    <t>Nov. '23</t>
  </si>
  <si>
    <t>Feb. '24</t>
  </si>
  <si>
    <t>Aug. '24</t>
  </si>
  <si>
    <t>Nov. '24</t>
  </si>
  <si>
    <t>Increase substantially</t>
  </si>
  <si>
    <t>Increase slightly</t>
  </si>
  <si>
    <t>Remain the same</t>
  </si>
  <si>
    <t>Decrease slightly</t>
  </si>
  <si>
    <t>Decrease substantially</t>
  </si>
  <si>
    <t>Net</t>
  </si>
  <si>
    <t>Is this expected increase in demand primarily attributable to changes in general economic conditions, conditions specific to your industry or a factor unique to your firm?</t>
  </si>
  <si>
    <t>General economic conditions</t>
  </si>
  <si>
    <t>Industry-specific conditions</t>
  </si>
  <si>
    <t>NOTES: This question was only posed to firms reporting an increase in the above question.</t>
  </si>
  <si>
    <t>*third special question, file in email from emily</t>
  </si>
  <si>
    <t>NOVEMBER 2024:</t>
  </si>
  <si>
    <t xml:space="preserve">1a. Is this expected increase in demand primarily attributable to changes in general economic conditions, conditions specific to your industry, or a factor unique to your firm? </t>
  </si>
  <si>
    <t>Firm-specific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</si>
</sst>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
    <numFmt numFmtId="167" formatCode="0.00000000000"/>
  </numFmts>
  <fonts count="2" x14ac:knownFonts="1">
    <font>
      <sz val="11"/>
      <color theme="1"/>
      <name val="Aptos Narrow"/>
      <family val="2"/>
      <scheme val="minor"/>
    </font>
    <font>
      <sz val="11"/>
      <name val="Aptos Narrow"/>
      <family val="2"/>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C00000"/>
        <bgColor indexed="64"/>
      </patternFill>
    </fill>
  </fills>
  <borders count="1">
    <border>
      <left/>
      <right/>
      <top/>
      <bottom/>
      <diagonal/>
    </border>
  </borders>
  <cellStyleXfs count="1">
    <xf numFmtId="0" fontId="0" fillId="0" borderId="0"/>
  </cellStyleXfs>
  <cellXfs count="15">
    <xf numFmtId="0" fontId="0" fillId="0" borderId="0" xfId="0"/>
    <xf numFmtId="0" fontId="0" fillId="2" borderId="0" xfId="0" applyFill="1"/>
    <xf numFmtId="0" fontId="0" fillId="0" borderId="0" xfId="0" quotePrefix="1"/>
    <xf numFmtId="2" fontId="0" fillId="0" borderId="0" xfId="0" applyNumberFormat="1"/>
    <xf numFmtId="164" fontId="0" fillId="0" borderId="0" xfId="0" quotePrefix="1" applyNumberFormat="1"/>
    <xf numFmtId="164" fontId="0" fillId="0" borderId="0" xfId="0" applyNumberFormat="1"/>
    <xf numFmtId="165" fontId="0" fillId="0" borderId="0" xfId="0" applyNumberFormat="1"/>
    <xf numFmtId="165" fontId="0" fillId="3" borderId="0" xfId="0" applyNumberFormat="1" applyFill="1"/>
    <xf numFmtId="0" fontId="0" fillId="4" borderId="0" xfId="0" applyFill="1"/>
    <xf numFmtId="1" fontId="0" fillId="0" borderId="0" xfId="0" applyNumberFormat="1"/>
    <xf numFmtId="0" fontId="0" fillId="0" borderId="0" xfId="0" applyAlignment="1">
      <alignment horizontal="right"/>
    </xf>
    <xf numFmtId="166" fontId="0" fillId="0" borderId="0" xfId="0" applyNumberFormat="1" applyAlignment="1">
      <alignment horizontal="right"/>
    </xf>
    <xf numFmtId="166" fontId="1" fillId="0" borderId="0" xfId="0" applyNumberFormat="1" applyFont="1" applyAlignment="1">
      <alignment horizontal="right"/>
    </xf>
    <xf numFmtId="167" fontId="0" fillId="0" borderId="0" xfId="0" applyNumberFormat="1"/>
    <xf numFmtId="166" fontId="1" fillId="0" borderId="0" xfId="0" applyNumberFormat="1" applyFont="1"/>
  </cellXfs>
  <cellStyles count="1">
    <cellStyle name="Normal" xfId="0" builtinId="0"/>
  </cellStyles>
  <dxfs count="0"/>
  <tableStyles count="0" defaultTableStyle="TableStyleMedium2" defaultPivotStyle="PivotStyleLight16"/>
  <colors>
    <mruColors>
      <color rgb="FF91AFEB"/>
      <color rgb="FF5F99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externalLink" Target="externalLinks/externalLink4.xml"/><Relationship Id="rId3" Type="http://schemas.openxmlformats.org/officeDocument/2006/relationships/worksheet" Target="worksheets/sheet1.xml"/><Relationship Id="rId7"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chartsheet" Target="chartsheets/sheet2.xml"/><Relationship Id="rId16" Type="http://schemas.openxmlformats.org/officeDocument/2006/relationships/sharedStrings" Target="sharedStrings.xml"/><Relationship Id="rId1" Type="http://schemas.openxmlformats.org/officeDocument/2006/relationships/chartsheet" Target="chartsheets/sheet1.xml"/><Relationship Id="rId6" Type="http://schemas.openxmlformats.org/officeDocument/2006/relationships/chartsheet" Target="chartsheets/sheet4.xml"/><Relationship Id="rId11" Type="http://schemas.openxmlformats.org/officeDocument/2006/relationships/externalLink" Target="externalLinks/externalLink2.xml"/><Relationship Id="rId5" Type="http://schemas.openxmlformats.org/officeDocument/2006/relationships/worksheet" Target="worksheets/sheet2.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chartsheet" Target="chartsheets/sheet3.xml"/><Relationship Id="rId9" Type="http://schemas.openxmlformats.org/officeDocument/2006/relationships/worksheet" Target="worksheets/sheet4.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576710678606623E-2"/>
          <c:y val="0.16545459954556779"/>
          <c:w val="0.37906853335963431"/>
          <c:h val="0.66889630987664883"/>
        </c:manualLayout>
      </c:layout>
      <c:pieChart>
        <c:varyColors val="1"/>
        <c:ser>
          <c:idx val="0"/>
          <c:order val="0"/>
          <c:tx>
            <c:strRef>
              <c:f>[4]Data4!$D$5</c:f>
              <c:strCache>
                <c:ptCount val="1"/>
                <c:pt idx="0">
                  <c:v>Nov. '23</c:v>
                </c:pt>
              </c:strCache>
            </c:strRef>
          </c:tx>
          <c:spPr>
            <a:solidFill>
              <a:schemeClr val="accent3">
                <a:lumMod val="75000"/>
              </a:schemeClr>
            </a:solidFill>
          </c:spPr>
          <c:dPt>
            <c:idx val="0"/>
            <c:bubble3D val="0"/>
            <c:spPr>
              <a:solidFill>
                <a:srgbClr val="98AFF0"/>
              </a:solidFill>
              <a:ln w="19050">
                <a:solidFill>
                  <a:schemeClr val="lt1"/>
                </a:solidFill>
              </a:ln>
              <a:effectLst/>
            </c:spPr>
            <c:extLst>
              <c:ext xmlns:c16="http://schemas.microsoft.com/office/drawing/2014/chart" uri="{C3380CC4-5D6E-409C-BE32-E72D297353CC}">
                <c16:uniqueId val="{00000001-30DD-4036-BAD9-96C03122A920}"/>
              </c:ext>
            </c:extLst>
          </c:dPt>
          <c:dPt>
            <c:idx val="1"/>
            <c:bubble3D val="0"/>
            <c:spPr>
              <a:solidFill>
                <a:schemeClr val="tx2">
                  <a:lumMod val="75000"/>
                  <a:lumOff val="25000"/>
                </a:schemeClr>
              </a:solidFill>
              <a:ln w="19050">
                <a:solidFill>
                  <a:schemeClr val="lt1"/>
                </a:solidFill>
              </a:ln>
              <a:effectLst/>
            </c:spPr>
            <c:extLst>
              <c:ext xmlns:c16="http://schemas.microsoft.com/office/drawing/2014/chart" uri="{C3380CC4-5D6E-409C-BE32-E72D297353CC}">
                <c16:uniqueId val="{00000003-30DD-4036-BAD9-96C03122A920}"/>
              </c:ext>
            </c:extLst>
          </c:dPt>
          <c:dPt>
            <c:idx val="2"/>
            <c:bubble3D val="0"/>
            <c:spPr>
              <a:solidFill>
                <a:schemeClr val="tx2">
                  <a:lumMod val="90000"/>
                  <a:lumOff val="10000"/>
                </a:schemeClr>
              </a:solidFill>
              <a:ln w="19050">
                <a:solidFill>
                  <a:schemeClr val="lt1"/>
                </a:solidFill>
              </a:ln>
              <a:effectLst/>
            </c:spPr>
            <c:extLst>
              <c:ext xmlns:c16="http://schemas.microsoft.com/office/drawing/2014/chart" uri="{C3380CC4-5D6E-409C-BE32-E72D297353CC}">
                <c16:uniqueId val="{00000005-30DD-4036-BAD9-96C03122A920}"/>
              </c:ext>
            </c:extLst>
          </c:dPt>
          <c:dLbls>
            <c:dLbl>
              <c:idx val="0"/>
              <c:layout>
                <c:manualLayout>
                  <c:x val="-9.495631168120626E-2"/>
                  <c:y val="7.634284527615556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DD-4036-BAD9-96C03122A920}"/>
                </c:ext>
              </c:extLst>
            </c:dLbl>
            <c:dLbl>
              <c:idx val="1"/>
              <c:layout>
                <c:manualLayout>
                  <c:x val="2.4849937648331533E-2"/>
                  <c:y val="-0.1841934312756222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DD-4036-BAD9-96C03122A920}"/>
                </c:ext>
              </c:extLst>
            </c:dLbl>
            <c:dLbl>
              <c:idx val="2"/>
              <c:layout>
                <c:manualLayout>
                  <c:x val="6.5849452702618688E-2"/>
                  <c:y val="9.679211742654095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DD-4036-BAD9-96C03122A920}"/>
                </c:ext>
              </c:extLst>
            </c:dLbl>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Calibri" panose="020F0502020204030204" pitchFamily="34" charset="0"/>
                    <a:cs typeface="Arial" panose="020B0604020202020204" pitchFamily="34" charset="0"/>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[4]Data4!$C$6:$C$8</c:f>
              <c:strCache>
                <c:ptCount val="3"/>
                <c:pt idx="0">
                  <c:v>General economic conditions</c:v>
                </c:pt>
                <c:pt idx="1">
                  <c:v>Industry-specific conditions</c:v>
                </c:pt>
                <c:pt idx="2">
                  <c:v>Firm -specific conditions</c:v>
                </c:pt>
              </c:strCache>
            </c:strRef>
          </c:cat>
          <c:val>
            <c:numRef>
              <c:f>[4]Data4!$D$6:$D$8</c:f>
              <c:numCache>
                <c:formatCode>General</c:formatCode>
                <c:ptCount val="3"/>
                <c:pt idx="0">
                  <c:v>0.33333333333333331</c:v>
                </c:pt>
                <c:pt idx="1">
                  <c:v>0.3925925925925926</c:v>
                </c:pt>
                <c:pt idx="2">
                  <c:v>0.27407407407407408</c:v>
                </c:pt>
              </c:numCache>
            </c:numRef>
          </c:val>
          <c:extLst>
            <c:ext xmlns:c16="http://schemas.microsoft.com/office/drawing/2014/chart" uri="{C3380CC4-5D6E-409C-BE32-E72D297353CC}">
              <c16:uniqueId val="{00000006-30DD-4036-BAD9-96C03122A92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41937878412017882"/>
          <c:y val="0.32220362555579046"/>
          <c:w val="0.15770392965738558"/>
          <c:h val="0.2477999183996807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sz="1440" b="0" i="0" u="none" strike="noStrike" kern="1200" spc="0" baseline="0">
                <a:solidFill>
                  <a:schemeClr val="tx1"/>
                </a:solidFill>
                <a:latin typeface="Arial" panose="020B0604020202020204" pitchFamily="34" charset="0"/>
                <a:ea typeface="Calibri" panose="020F0502020204030204" pitchFamily="34" charset="0"/>
                <a:cs typeface="Arial" panose="020B0604020202020204" pitchFamily="34" charset="0"/>
              </a:defRPr>
            </a:pPr>
            <a:r>
              <a:rPr lang="en-US" sz="1400" b="1">
                <a:solidFill>
                  <a:schemeClr val="tx2">
                    <a:lumMod val="90000"/>
                    <a:lumOff val="10000"/>
                  </a:schemeClr>
                </a:solidFill>
              </a:rPr>
              <a:t>Chart 1</a:t>
            </a:r>
          </a:p>
          <a:p>
            <a:pPr algn="l" rtl="0">
              <a:defRPr/>
            </a:pPr>
            <a:r>
              <a:rPr lang="en-US" sz="1400" b="1">
                <a:solidFill>
                  <a:schemeClr val="tx2">
                    <a:lumMod val="90000"/>
                    <a:lumOff val="10000"/>
                  </a:schemeClr>
                </a:solidFill>
              </a:rPr>
              <a:t>Signals</a:t>
            </a:r>
            <a:r>
              <a:rPr lang="en-US" sz="1400" b="1" baseline="0">
                <a:solidFill>
                  <a:schemeClr val="tx2">
                    <a:lumMod val="90000"/>
                    <a:lumOff val="10000"/>
                  </a:schemeClr>
                </a:solidFill>
              </a:rPr>
              <a:t> mixed for </a:t>
            </a:r>
            <a:r>
              <a:rPr lang="en-US" sz="1400" b="1">
                <a:solidFill>
                  <a:schemeClr val="tx2">
                    <a:lumMod val="90000"/>
                    <a:lumOff val="10000"/>
                  </a:schemeClr>
                </a:solidFill>
              </a:rPr>
              <a:t>Texas job growth toward the end of 2024 </a:t>
            </a:r>
            <a:endParaRPr lang="en-US" b="1">
              <a:solidFill>
                <a:schemeClr val="tx2">
                  <a:lumMod val="90000"/>
                  <a:lumOff val="10000"/>
                </a:schemeClr>
              </a:solidFill>
            </a:endParaRPr>
          </a:p>
        </c:rich>
      </c:tx>
      <c:layout>
        <c:manualLayout>
          <c:xMode val="edge"/>
          <c:yMode val="edge"/>
          <c:x val="9.9197329521372515E-3"/>
          <c:y val="1.6519174041297935E-2"/>
        </c:manualLayout>
      </c:layout>
      <c:overlay val="0"/>
      <c:spPr>
        <a:noFill/>
        <a:ln>
          <a:noFill/>
        </a:ln>
        <a:effectLst/>
      </c:spPr>
      <c:txPr>
        <a:bodyPr rot="0" spcFirstLastPara="1" vertOverflow="ellipsis" vert="horz" wrap="square" anchor="ctr" anchorCtr="1"/>
        <a:lstStyle/>
        <a:p>
          <a:pPr algn="l" rtl="0">
            <a:defRPr sz="1440" b="0" i="0" u="none" strike="noStrike" kern="1200" spc="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title>
    <c:autoTitleDeleted val="0"/>
    <c:plotArea>
      <c:layout>
        <c:manualLayout>
          <c:layoutTarget val="inner"/>
          <c:xMode val="edge"/>
          <c:yMode val="edge"/>
          <c:x val="4.6466959934922884E-2"/>
          <c:y val="0.19174896058346688"/>
          <c:w val="0.90780993900336204"/>
          <c:h val="0.57497052257262415"/>
        </c:manualLayout>
      </c:layout>
      <c:lineChart>
        <c:grouping val="standard"/>
        <c:varyColors val="0"/>
        <c:ser>
          <c:idx val="7"/>
          <c:order val="7"/>
          <c:tx>
            <c:v>Texas employment</c:v>
          </c:tx>
          <c:spPr>
            <a:ln w="28575" cap="rnd">
              <a:solidFill>
                <a:srgbClr val="C00000"/>
              </a:solidFill>
              <a:round/>
            </a:ln>
            <a:effectLst/>
          </c:spPr>
          <c:marker>
            <c:symbol val="none"/>
          </c:marker>
          <c:cat>
            <c:strRef>
              <c:f>Data1!$A$41:$A$76</c:f>
              <c:strCache>
                <c:ptCount val="31"/>
                <c:pt idx="6">
                  <c:v>2022</c:v>
                </c:pt>
                <c:pt idx="18">
                  <c:v>2023</c:v>
                </c:pt>
                <c:pt idx="30">
                  <c:v>2024</c:v>
                </c:pt>
              </c:strCache>
            </c:strRef>
          </c:cat>
          <c:val>
            <c:numRef>
              <c:f>Data1!$J$41:$J$76</c:f>
              <c:numCache>
                <c:formatCode>0.00</c:formatCode>
                <c:ptCount val="36"/>
                <c:pt idx="0">
                  <c:v>4.0583798552994352</c:v>
                </c:pt>
                <c:pt idx="1">
                  <c:v>5.8183092838835906</c:v>
                </c:pt>
                <c:pt idx="2">
                  <c:v>4.964392289533226</c:v>
                </c:pt>
                <c:pt idx="3">
                  <c:v>7.6403424953505565</c:v>
                </c:pt>
                <c:pt idx="4">
                  <c:v>5.6222829313065832</c:v>
                </c:pt>
                <c:pt idx="5">
                  <c:v>4.7361405768695741</c:v>
                </c:pt>
                <c:pt idx="6">
                  <c:v>5.2259915807371549</c:v>
                </c:pt>
                <c:pt idx="7">
                  <c:v>5.3467438498243283</c:v>
                </c:pt>
                <c:pt idx="8">
                  <c:v>6.4604374446379422</c:v>
                </c:pt>
                <c:pt idx="9">
                  <c:v>3.3046064588207873</c:v>
                </c:pt>
                <c:pt idx="10">
                  <c:v>2.6763998389317094</c:v>
                </c:pt>
                <c:pt idx="11">
                  <c:v>1.6588150238011117</c:v>
                </c:pt>
                <c:pt idx="12">
                  <c:v>4.1774112465637003</c:v>
                </c:pt>
                <c:pt idx="13">
                  <c:v>4.2814045175540025</c:v>
                </c:pt>
                <c:pt idx="14">
                  <c:v>4.8377975891101075</c:v>
                </c:pt>
                <c:pt idx="15">
                  <c:v>2.0505469043877511</c:v>
                </c:pt>
                <c:pt idx="16">
                  <c:v>2.2519612510469265</c:v>
                </c:pt>
                <c:pt idx="17">
                  <c:v>2.40504776986216</c:v>
                </c:pt>
                <c:pt idx="18">
                  <c:v>1.3932771141479467</c:v>
                </c:pt>
                <c:pt idx="19">
                  <c:v>1.4337094706910209</c:v>
                </c:pt>
                <c:pt idx="20">
                  <c:v>1.0967913190973899</c:v>
                </c:pt>
                <c:pt idx="21">
                  <c:v>2.1102502798430178</c:v>
                </c:pt>
                <c:pt idx="22">
                  <c:v>1.3748359064667131</c:v>
                </c:pt>
                <c:pt idx="23">
                  <c:v>1.23389255616142</c:v>
                </c:pt>
                <c:pt idx="24">
                  <c:v>2.1755984707957885</c:v>
                </c:pt>
                <c:pt idx="25">
                  <c:v>2.4809953561382456</c:v>
                </c:pt>
                <c:pt idx="26">
                  <c:v>2.2861329757269067</c:v>
                </c:pt>
                <c:pt idx="27">
                  <c:v>1.5449284172414091</c:v>
                </c:pt>
                <c:pt idx="28">
                  <c:v>1.7400035360282562</c:v>
                </c:pt>
                <c:pt idx="29">
                  <c:v>0.43763136038626288</c:v>
                </c:pt>
                <c:pt idx="30">
                  <c:v>-0.59053006636672345</c:v>
                </c:pt>
                <c:pt idx="31">
                  <c:v>1.0743944322992007</c:v>
                </c:pt>
                <c:pt idx="32">
                  <c:v>3.010248157689436</c:v>
                </c:pt>
                <c:pt idx="33">
                  <c:v>3.692957172106063</c:v>
                </c:pt>
                <c:pt idx="34">
                  <c:v>1.5318487264418386</c:v>
                </c:pt>
                <c:pt idx="35">
                  <c:v>#N/A</c:v>
                </c:pt>
              </c:numCache>
            </c:numRef>
          </c:val>
          <c:smooth val="0"/>
          <c:extLst>
            <c:ext xmlns:c16="http://schemas.microsoft.com/office/drawing/2014/chart" uri="{C3380CC4-5D6E-409C-BE32-E72D297353CC}">
              <c16:uniqueId val="{00000000-B043-4633-B5A1-CA3E9BBBC256}"/>
            </c:ext>
          </c:extLst>
        </c:ser>
        <c:dLbls>
          <c:showLegendKey val="0"/>
          <c:showVal val="0"/>
          <c:showCatName val="0"/>
          <c:showSerName val="0"/>
          <c:showPercent val="0"/>
          <c:showBubbleSize val="0"/>
        </c:dLbls>
        <c:marker val="1"/>
        <c:smooth val="0"/>
        <c:axId val="1341523408"/>
        <c:axId val="1341524368"/>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strRef>
                    <c:extLst>
                      <c:ext uri="{02D57815-91ED-43cb-92C2-25804820EDAC}">
                        <c15:formulaRef>
                          <c15:sqref>Data1!$A$41:$A$76</c15:sqref>
                        </c15:formulaRef>
                      </c:ext>
                    </c:extLst>
                    <c:strCache>
                      <c:ptCount val="31"/>
                      <c:pt idx="6">
                        <c:v>2022</c:v>
                      </c:pt>
                      <c:pt idx="18">
                        <c:v>2023</c:v>
                      </c:pt>
                      <c:pt idx="30">
                        <c:v>2024</c:v>
                      </c:pt>
                    </c:strCache>
                  </c:strRef>
                </c:cat>
                <c:val>
                  <c:numRef>
                    <c:extLst>
                      <c:ext uri="{02D57815-91ED-43cb-92C2-25804820EDAC}">
                        <c15:formulaRef>
                          <c15:sqref>Data1!$C$5:$C$76</c15:sqref>
                        </c15:formulaRef>
                      </c:ext>
                    </c:extLst>
                    <c:numCache>
                      <c:formatCode>0.00</c:formatCode>
                      <c:ptCount val="72"/>
                      <c:pt idx="0">
                        <c:v>1.8018393558274948</c:v>
                      </c:pt>
                      <c:pt idx="1">
                        <c:v>3.5538927618514293</c:v>
                      </c:pt>
                      <c:pt idx="2">
                        <c:v>1.410416568250783</c:v>
                      </c:pt>
                      <c:pt idx="3">
                        <c:v>2.3026856270973006</c:v>
                      </c:pt>
                      <c:pt idx="4">
                        <c:v>2.9824854208174267</c:v>
                      </c:pt>
                      <c:pt idx="5">
                        <c:v>1.8425129242706673</c:v>
                      </c:pt>
                      <c:pt idx="6">
                        <c:v>2.9205552021825065</c:v>
                      </c:pt>
                      <c:pt idx="7">
                        <c:v>2.7797352024176325</c:v>
                      </c:pt>
                      <c:pt idx="8">
                        <c:v>1.2280152605835593</c:v>
                      </c:pt>
                      <c:pt idx="9">
                        <c:v>0.17757310509163293</c:v>
                      </c:pt>
                      <c:pt idx="10">
                        <c:v>3.1764256015064829</c:v>
                      </c:pt>
                      <c:pt idx="11">
                        <c:v>0.64685176024876778</c:v>
                      </c:pt>
                      <c:pt idx="12">
                        <c:v>3.5858974558553802</c:v>
                      </c:pt>
                      <c:pt idx="13">
                        <c:v>1.5270554663936009</c:v>
                      </c:pt>
                      <c:pt idx="14">
                        <c:v>-5.6771102526263606</c:v>
                      </c:pt>
                      <c:pt idx="15">
                        <c:v>-74.329032281685926</c:v>
                      </c:pt>
                      <c:pt idx="16">
                        <c:v>27.966144954618912</c:v>
                      </c:pt>
                      <c:pt idx="17">
                        <c:v>26.005089493273161</c:v>
                      </c:pt>
                      <c:pt idx="18">
                        <c:v>2.3051494123210725</c:v>
                      </c:pt>
                      <c:pt idx="19">
                        <c:v>8.5187609232477932</c:v>
                      </c:pt>
                      <c:pt idx="20">
                        <c:v>7.0977438422153094</c:v>
                      </c:pt>
                      <c:pt idx="21">
                        <c:v>8.9616077296037275</c:v>
                      </c:pt>
                      <c:pt idx="22">
                        <c:v>3.5800758092338736</c:v>
                      </c:pt>
                      <c:pt idx="23">
                        <c:v>5.6474369462942375</c:v>
                      </c:pt>
                      <c:pt idx="24">
                        <c:v>4.1669070704344335</c:v>
                      </c:pt>
                      <c:pt idx="25">
                        <c:v>-3.4902449688670623</c:v>
                      </c:pt>
                      <c:pt idx="26">
                        <c:v>14.012691837145773</c:v>
                      </c:pt>
                      <c:pt idx="27">
                        <c:v>5.7845277740618428</c:v>
                      </c:pt>
                      <c:pt idx="28">
                        <c:v>5.6739784995758047</c:v>
                      </c:pt>
                      <c:pt idx="29">
                        <c:v>5.8578735205216281</c:v>
                      </c:pt>
                      <c:pt idx="30">
                        <c:v>11.355625567910854</c:v>
                      </c:pt>
                      <c:pt idx="31">
                        <c:v>2.0098171699297396</c:v>
                      </c:pt>
                      <c:pt idx="32">
                        <c:v>5.5373563816200511</c:v>
                      </c:pt>
                      <c:pt idx="33">
                        <c:v>13.193102995647088</c:v>
                      </c:pt>
                      <c:pt idx="34">
                        <c:v>4.3080221170208155</c:v>
                      </c:pt>
                      <c:pt idx="35">
                        <c:v>6.5828604827367743</c:v>
                      </c:pt>
                      <c:pt idx="36">
                        <c:v>1.2842569661407177</c:v>
                      </c:pt>
                      <c:pt idx="37">
                        <c:v>9.5878104027732789</c:v>
                      </c:pt>
                      <c:pt idx="38">
                        <c:v>4.0211094996856822</c:v>
                      </c:pt>
                      <c:pt idx="39">
                        <c:v>9.3121075835927094</c:v>
                      </c:pt>
                      <c:pt idx="40">
                        <c:v>3.5336317106413606</c:v>
                      </c:pt>
                      <c:pt idx="41">
                        <c:v>1.3626824363746515</c:v>
                      </c:pt>
                      <c:pt idx="42">
                        <c:v>10.781660595195453</c:v>
                      </c:pt>
                      <c:pt idx="43">
                        <c:v>3.895888517902879</c:v>
                      </c:pt>
                      <c:pt idx="44">
                        <c:v>4.7037632208154934</c:v>
                      </c:pt>
                      <c:pt idx="45">
                        <c:v>1.3141676377439904</c:v>
                      </c:pt>
                      <c:pt idx="46">
                        <c:v>2.0112686582356432</c:v>
                      </c:pt>
                      <c:pt idx="47">
                        <c:v>1.6510087754237013</c:v>
                      </c:pt>
                      <c:pt idx="48">
                        <c:v>8.8699563060317566</c:v>
                      </c:pt>
                      <c:pt idx="49">
                        <c:v>2.3232484712065515</c:v>
                      </c:pt>
                      <c:pt idx="50">
                        <c:v>3.3201879900920162</c:v>
                      </c:pt>
                      <c:pt idx="51">
                        <c:v>0.50820425186468565</c:v>
                      </c:pt>
                      <c:pt idx="52">
                        <c:v>2.9274915111840771</c:v>
                      </c:pt>
                      <c:pt idx="53">
                        <c:v>3.7794475465377175</c:v>
                      </c:pt>
                      <c:pt idx="54">
                        <c:v>-2.5271077152779542</c:v>
                      </c:pt>
                      <c:pt idx="55">
                        <c:v>3.0487885808132997</c:v>
                      </c:pt>
                      <c:pt idx="56">
                        <c:v>2.7686930917568242</c:v>
                      </c:pt>
                      <c:pt idx="57">
                        <c:v>0.51326916695892955</c:v>
                      </c:pt>
                      <c:pt idx="58">
                        <c:v>0.84254546068438518</c:v>
                      </c:pt>
                      <c:pt idx="59">
                        <c:v>2.3458630408409453</c:v>
                      </c:pt>
                      <c:pt idx="60">
                        <c:v>3.3383869108620345</c:v>
                      </c:pt>
                      <c:pt idx="61">
                        <c:v>1.7587361167117566</c:v>
                      </c:pt>
                      <c:pt idx="62">
                        <c:v>1.7612758996069289</c:v>
                      </c:pt>
                      <c:pt idx="63">
                        <c:v>1.1147732354055417</c:v>
                      </c:pt>
                      <c:pt idx="64">
                        <c:v>2.343961473072298</c:v>
                      </c:pt>
                      <c:pt idx="65">
                        <c:v>-2.1458406273190511</c:v>
                      </c:pt>
                      <c:pt idx="66">
                        <c:v>-1.9697110448534172</c:v>
                      </c:pt>
                      <c:pt idx="67">
                        <c:v>7.3387349690700709</c:v>
                      </c:pt>
                      <c:pt idx="68">
                        <c:v>3.6617205488516547</c:v>
                      </c:pt>
                      <c:pt idx="69">
                        <c:v>7.8415998396463849E-2</c:v>
                      </c:pt>
                      <c:pt idx="70">
                        <c:v>0.8554096320773974</c:v>
                      </c:pt>
                      <c:pt idx="71">
                        <c:v>#N/A</c:v>
                      </c:pt>
                    </c:numCache>
                  </c:numRef>
                </c:val>
                <c:smooth val="0"/>
                <c:extLst>
                  <c:ext xmlns:c16="http://schemas.microsoft.com/office/drawing/2014/chart" uri="{C3380CC4-5D6E-409C-BE32-E72D297353CC}">
                    <c16:uniqueId val="{00000002-B043-4633-B5A1-CA3E9BBBC256}"/>
                  </c:ext>
                </c:extLst>
              </c15:ser>
            </c15:filteredLineSeries>
            <c15:filteredLineSeries>
              <c15:ser>
                <c:idx val="1"/>
                <c:order val="1"/>
                <c:spPr>
                  <a:ln w="28575" cap="rnd">
                    <a:solidFill>
                      <a:schemeClr val="accent2"/>
                    </a:solidFill>
                    <a:round/>
                  </a:ln>
                  <a:effectLst/>
                </c:spPr>
                <c:marker>
                  <c:symbol val="none"/>
                </c:marker>
                <c:cat>
                  <c:strRef>
                    <c:extLst xmlns:c15="http://schemas.microsoft.com/office/drawing/2012/chart">
                      <c:ext xmlns:c15="http://schemas.microsoft.com/office/drawing/2012/chart" uri="{02D57815-91ED-43cb-92C2-25804820EDAC}">
                        <c15:formulaRef>
                          <c15:sqref>Data1!$A$41:$A$76</c15:sqref>
                        </c15:formulaRef>
                      </c:ext>
                    </c:extLst>
                    <c:strCache>
                      <c:ptCount val="31"/>
                      <c:pt idx="6">
                        <c:v>2022</c:v>
                      </c:pt>
                      <c:pt idx="18">
                        <c:v>2023</c:v>
                      </c:pt>
                      <c:pt idx="30">
                        <c:v>2024</c:v>
                      </c:pt>
                    </c:strCache>
                  </c:strRef>
                </c:cat>
                <c:val>
                  <c:numRef>
                    <c:extLst xmlns:c15="http://schemas.microsoft.com/office/drawing/2012/chart">
                      <c:ext xmlns:c15="http://schemas.microsoft.com/office/drawing/2012/chart" uri="{02D57815-91ED-43cb-92C2-25804820EDAC}">
                        <c15:formulaRef>
                          <c15:sqref>Data1!$D$5:$D$76</c15:sqref>
                        </c15:formulaRef>
                      </c:ext>
                    </c:extLst>
                    <c:numCache>
                      <c:formatCode>0.0</c:formatCode>
                      <c:ptCount val="72"/>
                      <c:pt idx="0">
                        <c:v>6.1</c:v>
                      </c:pt>
                      <c:pt idx="1">
                        <c:v>13.3</c:v>
                      </c:pt>
                      <c:pt idx="2">
                        <c:v>13.8</c:v>
                      </c:pt>
                      <c:pt idx="3">
                        <c:v>5.4</c:v>
                      </c:pt>
                      <c:pt idx="4">
                        <c:v>12.4</c:v>
                      </c:pt>
                      <c:pt idx="5">
                        <c:v>9.6999999999999993</c:v>
                      </c:pt>
                      <c:pt idx="6">
                        <c:v>15.7</c:v>
                      </c:pt>
                      <c:pt idx="7">
                        <c:v>5.5</c:v>
                      </c:pt>
                      <c:pt idx="8">
                        <c:v>17.399999999999999</c:v>
                      </c:pt>
                      <c:pt idx="9">
                        <c:v>10.1</c:v>
                      </c:pt>
                      <c:pt idx="10">
                        <c:v>0.3</c:v>
                      </c:pt>
                      <c:pt idx="11">
                        <c:v>4.5</c:v>
                      </c:pt>
                      <c:pt idx="12">
                        <c:v>1.6</c:v>
                      </c:pt>
                      <c:pt idx="13">
                        <c:v>-0.4</c:v>
                      </c:pt>
                      <c:pt idx="14">
                        <c:v>-23</c:v>
                      </c:pt>
                      <c:pt idx="15">
                        <c:v>-22.5</c:v>
                      </c:pt>
                      <c:pt idx="16">
                        <c:v>-10.6</c:v>
                      </c:pt>
                      <c:pt idx="17">
                        <c:v>0.2</c:v>
                      </c:pt>
                      <c:pt idx="18">
                        <c:v>3.9</c:v>
                      </c:pt>
                      <c:pt idx="19">
                        <c:v>12</c:v>
                      </c:pt>
                      <c:pt idx="20">
                        <c:v>15.1</c:v>
                      </c:pt>
                      <c:pt idx="21">
                        <c:v>9.1999999999999993</c:v>
                      </c:pt>
                      <c:pt idx="22">
                        <c:v>12.9</c:v>
                      </c:pt>
                      <c:pt idx="23">
                        <c:v>20.399999999999999</c:v>
                      </c:pt>
                      <c:pt idx="24">
                        <c:v>17.100000000000001</c:v>
                      </c:pt>
                      <c:pt idx="25">
                        <c:v>13.8</c:v>
                      </c:pt>
                      <c:pt idx="26">
                        <c:v>18.899999999999999</c:v>
                      </c:pt>
                      <c:pt idx="27">
                        <c:v>32</c:v>
                      </c:pt>
                      <c:pt idx="28">
                        <c:v>22.9</c:v>
                      </c:pt>
                      <c:pt idx="29">
                        <c:v>24</c:v>
                      </c:pt>
                      <c:pt idx="30">
                        <c:v>23.6</c:v>
                      </c:pt>
                      <c:pt idx="31">
                        <c:v>22.2</c:v>
                      </c:pt>
                      <c:pt idx="32">
                        <c:v>25.9</c:v>
                      </c:pt>
                      <c:pt idx="33">
                        <c:v>28</c:v>
                      </c:pt>
                      <c:pt idx="34">
                        <c:v>28.8</c:v>
                      </c:pt>
                      <c:pt idx="35">
                        <c:v>30.9</c:v>
                      </c:pt>
                      <c:pt idx="36">
                        <c:v>28</c:v>
                      </c:pt>
                      <c:pt idx="37">
                        <c:v>19</c:v>
                      </c:pt>
                      <c:pt idx="38">
                        <c:v>25.7</c:v>
                      </c:pt>
                      <c:pt idx="39">
                        <c:v>24.9</c:v>
                      </c:pt>
                      <c:pt idx="40">
                        <c:v>20.399999999999999</c:v>
                      </c:pt>
                      <c:pt idx="41">
                        <c:v>15.3</c:v>
                      </c:pt>
                      <c:pt idx="42">
                        <c:v>17.3</c:v>
                      </c:pt>
                      <c:pt idx="43">
                        <c:v>15.3</c:v>
                      </c:pt>
                      <c:pt idx="44">
                        <c:v>14.2</c:v>
                      </c:pt>
                      <c:pt idx="45">
                        <c:v>16.5</c:v>
                      </c:pt>
                      <c:pt idx="46">
                        <c:v>5</c:v>
                      </c:pt>
                      <c:pt idx="47">
                        <c:v>13.4</c:v>
                      </c:pt>
                      <c:pt idx="48">
                        <c:v>18.2</c:v>
                      </c:pt>
                      <c:pt idx="49">
                        <c:v>-1.1000000000000001</c:v>
                      </c:pt>
                      <c:pt idx="50">
                        <c:v>10.5</c:v>
                      </c:pt>
                      <c:pt idx="51">
                        <c:v>8</c:v>
                      </c:pt>
                      <c:pt idx="52">
                        <c:v>9.3000000000000007</c:v>
                      </c:pt>
                      <c:pt idx="53">
                        <c:v>1.9</c:v>
                      </c:pt>
                      <c:pt idx="54">
                        <c:v>9.5</c:v>
                      </c:pt>
                      <c:pt idx="55">
                        <c:v>3.8</c:v>
                      </c:pt>
                      <c:pt idx="56">
                        <c:v>13.1</c:v>
                      </c:pt>
                      <c:pt idx="57">
                        <c:v>5.9</c:v>
                      </c:pt>
                      <c:pt idx="58">
                        <c:v>3.9</c:v>
                      </c:pt>
                      <c:pt idx="59">
                        <c:v>-2.8</c:v>
                      </c:pt>
                      <c:pt idx="60">
                        <c:v>-9.6999999999999993</c:v>
                      </c:pt>
                      <c:pt idx="61">
                        <c:v>5.9</c:v>
                      </c:pt>
                      <c:pt idx="62">
                        <c:v>1.5</c:v>
                      </c:pt>
                      <c:pt idx="63">
                        <c:v>-0.1</c:v>
                      </c:pt>
                      <c:pt idx="64">
                        <c:v>-5.3</c:v>
                      </c:pt>
                      <c:pt idx="65">
                        <c:v>-2.9</c:v>
                      </c:pt>
                      <c:pt idx="66">
                        <c:v>7.1</c:v>
                      </c:pt>
                      <c:pt idx="67">
                        <c:v>-0.7</c:v>
                      </c:pt>
                      <c:pt idx="68">
                        <c:v>2.9</c:v>
                      </c:pt>
                      <c:pt idx="69">
                        <c:v>-5.0999999999999996</c:v>
                      </c:pt>
                      <c:pt idx="70">
                        <c:v>4.9000000000000004</c:v>
                      </c:pt>
                      <c:pt idx="71">
                        <c:v>#N/A</c:v>
                      </c:pt>
                    </c:numCache>
                  </c:numRef>
                </c:val>
                <c:smooth val="0"/>
                <c:extLst xmlns:c15="http://schemas.microsoft.com/office/drawing/2012/chart">
                  <c:ext xmlns:c16="http://schemas.microsoft.com/office/drawing/2014/chart" uri="{C3380CC4-5D6E-409C-BE32-E72D297353CC}">
                    <c16:uniqueId val="{00000003-B043-4633-B5A1-CA3E9BBBC256}"/>
                  </c:ext>
                </c:extLst>
              </c15:ser>
            </c15:filteredLineSeries>
            <c15:filteredLineSeries>
              <c15:ser>
                <c:idx val="2"/>
                <c:order val="2"/>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Data1!$A$41:$A$76</c15:sqref>
                        </c15:formulaRef>
                      </c:ext>
                    </c:extLst>
                    <c:strCache>
                      <c:ptCount val="31"/>
                      <c:pt idx="6">
                        <c:v>2022</c:v>
                      </c:pt>
                      <c:pt idx="18">
                        <c:v>2023</c:v>
                      </c:pt>
                      <c:pt idx="30">
                        <c:v>2024</c:v>
                      </c:pt>
                    </c:strCache>
                  </c:strRef>
                </c:cat>
                <c:val>
                  <c:numRef>
                    <c:extLst xmlns:c15="http://schemas.microsoft.com/office/drawing/2012/chart">
                      <c:ext xmlns:c15="http://schemas.microsoft.com/office/drawing/2012/chart" uri="{02D57815-91ED-43cb-92C2-25804820EDAC}">
                        <c15:formulaRef>
                          <c15:sqref>Data1!$E$5:$E$76</c15:sqref>
                        </c15:formulaRef>
                      </c:ext>
                    </c:extLst>
                    <c:numCache>
                      <c:formatCode>0.0</c:formatCode>
                      <c:ptCount val="72"/>
                      <c:pt idx="0">
                        <c:v>7.1</c:v>
                      </c:pt>
                      <c:pt idx="1">
                        <c:v>9.8000000000000007</c:v>
                      </c:pt>
                      <c:pt idx="2">
                        <c:v>11.7</c:v>
                      </c:pt>
                      <c:pt idx="3">
                        <c:v>11</c:v>
                      </c:pt>
                      <c:pt idx="4">
                        <c:v>7.5</c:v>
                      </c:pt>
                      <c:pt idx="5">
                        <c:v>7.4</c:v>
                      </c:pt>
                      <c:pt idx="6">
                        <c:v>9</c:v>
                      </c:pt>
                      <c:pt idx="7">
                        <c:v>9.9</c:v>
                      </c:pt>
                      <c:pt idx="8">
                        <c:v>6.8</c:v>
                      </c:pt>
                      <c:pt idx="9">
                        <c:v>10.1</c:v>
                      </c:pt>
                      <c:pt idx="10">
                        <c:v>7.9</c:v>
                      </c:pt>
                      <c:pt idx="11">
                        <c:v>6.8</c:v>
                      </c:pt>
                      <c:pt idx="12">
                        <c:v>9</c:v>
                      </c:pt>
                      <c:pt idx="13">
                        <c:v>6.8</c:v>
                      </c:pt>
                      <c:pt idx="14">
                        <c:v>-22.8</c:v>
                      </c:pt>
                      <c:pt idx="15">
                        <c:v>-35</c:v>
                      </c:pt>
                      <c:pt idx="16">
                        <c:v>-9.8000000000000007</c:v>
                      </c:pt>
                      <c:pt idx="17">
                        <c:v>-1.3</c:v>
                      </c:pt>
                      <c:pt idx="18">
                        <c:v>-6.2</c:v>
                      </c:pt>
                      <c:pt idx="19">
                        <c:v>0.1</c:v>
                      </c:pt>
                      <c:pt idx="20">
                        <c:v>3.7</c:v>
                      </c:pt>
                      <c:pt idx="21">
                        <c:v>1.4</c:v>
                      </c:pt>
                      <c:pt idx="22">
                        <c:v>1.7</c:v>
                      </c:pt>
                      <c:pt idx="23">
                        <c:v>6.7</c:v>
                      </c:pt>
                      <c:pt idx="24">
                        <c:v>1.4</c:v>
                      </c:pt>
                      <c:pt idx="25">
                        <c:v>2.5</c:v>
                      </c:pt>
                      <c:pt idx="26">
                        <c:v>13.1</c:v>
                      </c:pt>
                      <c:pt idx="27">
                        <c:v>16.3</c:v>
                      </c:pt>
                      <c:pt idx="28">
                        <c:v>13.3</c:v>
                      </c:pt>
                      <c:pt idx="29">
                        <c:v>11.2</c:v>
                      </c:pt>
                      <c:pt idx="30">
                        <c:v>13.2</c:v>
                      </c:pt>
                      <c:pt idx="31">
                        <c:v>17.5</c:v>
                      </c:pt>
                      <c:pt idx="32">
                        <c:v>9.3000000000000007</c:v>
                      </c:pt>
                      <c:pt idx="33">
                        <c:v>14.5</c:v>
                      </c:pt>
                      <c:pt idx="34">
                        <c:v>12.9</c:v>
                      </c:pt>
                      <c:pt idx="35">
                        <c:v>11.1</c:v>
                      </c:pt>
                      <c:pt idx="36">
                        <c:v>8.4</c:v>
                      </c:pt>
                      <c:pt idx="37">
                        <c:v>14.6</c:v>
                      </c:pt>
                      <c:pt idx="38">
                        <c:v>15</c:v>
                      </c:pt>
                      <c:pt idx="39">
                        <c:v>14.4</c:v>
                      </c:pt>
                      <c:pt idx="40">
                        <c:v>8.1999999999999993</c:v>
                      </c:pt>
                      <c:pt idx="41">
                        <c:v>7.4</c:v>
                      </c:pt>
                      <c:pt idx="42">
                        <c:v>14.4</c:v>
                      </c:pt>
                      <c:pt idx="43">
                        <c:v>8.1999999999999993</c:v>
                      </c:pt>
                      <c:pt idx="44">
                        <c:v>10.3</c:v>
                      </c:pt>
                      <c:pt idx="45">
                        <c:v>8.9</c:v>
                      </c:pt>
                      <c:pt idx="46">
                        <c:v>8</c:v>
                      </c:pt>
                      <c:pt idx="47">
                        <c:v>5.5</c:v>
                      </c:pt>
                      <c:pt idx="48">
                        <c:v>10.4</c:v>
                      </c:pt>
                      <c:pt idx="49">
                        <c:v>8.6</c:v>
                      </c:pt>
                      <c:pt idx="50">
                        <c:v>-1</c:v>
                      </c:pt>
                      <c:pt idx="51">
                        <c:v>4.5</c:v>
                      </c:pt>
                      <c:pt idx="52">
                        <c:v>3.3</c:v>
                      </c:pt>
                      <c:pt idx="53">
                        <c:v>8.3000000000000007</c:v>
                      </c:pt>
                      <c:pt idx="54">
                        <c:v>8.4</c:v>
                      </c:pt>
                      <c:pt idx="55">
                        <c:v>8.4</c:v>
                      </c:pt>
                      <c:pt idx="56">
                        <c:v>1.6</c:v>
                      </c:pt>
                      <c:pt idx="57">
                        <c:v>-0.9</c:v>
                      </c:pt>
                      <c:pt idx="58">
                        <c:v>4.7</c:v>
                      </c:pt>
                      <c:pt idx="59">
                        <c:v>3.2</c:v>
                      </c:pt>
                      <c:pt idx="60">
                        <c:v>2.5</c:v>
                      </c:pt>
                      <c:pt idx="61">
                        <c:v>3.8</c:v>
                      </c:pt>
                      <c:pt idx="62">
                        <c:v>-1.2</c:v>
                      </c:pt>
                      <c:pt idx="63">
                        <c:v>-2.6</c:v>
                      </c:pt>
                      <c:pt idx="64">
                        <c:v>3.9</c:v>
                      </c:pt>
                      <c:pt idx="65">
                        <c:v>1.8</c:v>
                      </c:pt>
                      <c:pt idx="66">
                        <c:v>-0.2</c:v>
                      </c:pt>
                      <c:pt idx="67">
                        <c:v>0.6</c:v>
                      </c:pt>
                      <c:pt idx="68">
                        <c:v>2</c:v>
                      </c:pt>
                      <c:pt idx="69">
                        <c:v>-0.2</c:v>
                      </c:pt>
                      <c:pt idx="70">
                        <c:v>5.0999999999999996</c:v>
                      </c:pt>
                      <c:pt idx="71">
                        <c:v>#N/A</c:v>
                      </c:pt>
                    </c:numCache>
                  </c:numRef>
                </c:val>
                <c:smooth val="0"/>
                <c:extLst xmlns:c15="http://schemas.microsoft.com/office/drawing/2012/chart">
                  <c:ext xmlns:c16="http://schemas.microsoft.com/office/drawing/2014/chart" uri="{C3380CC4-5D6E-409C-BE32-E72D297353CC}">
                    <c16:uniqueId val="{00000004-B043-4633-B5A1-CA3E9BBBC256}"/>
                  </c:ext>
                </c:extLst>
              </c15:ser>
            </c15:filteredLineSeries>
            <c15:filteredLineSeries>
              <c15:ser>
                <c:idx val="3"/>
                <c:order val="3"/>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Data1!$A$41:$A$76</c15:sqref>
                        </c15:formulaRef>
                      </c:ext>
                    </c:extLst>
                    <c:strCache>
                      <c:ptCount val="31"/>
                      <c:pt idx="6">
                        <c:v>2022</c:v>
                      </c:pt>
                      <c:pt idx="18">
                        <c:v>2023</c:v>
                      </c:pt>
                      <c:pt idx="30">
                        <c:v>2024</c:v>
                      </c:pt>
                    </c:strCache>
                  </c:strRef>
                </c:cat>
                <c:val>
                  <c:numRef>
                    <c:extLst xmlns:c15="http://schemas.microsoft.com/office/drawing/2012/chart">
                      <c:ext xmlns:c15="http://schemas.microsoft.com/office/drawing/2012/chart" uri="{02D57815-91ED-43cb-92C2-25804820EDAC}">
                        <c15:formulaRef>
                          <c15:sqref>Data1!$F$5:$F$76</c15:sqref>
                        </c15:formulaRef>
                      </c:ext>
                    </c:extLst>
                    <c:numCache>
                      <c:formatCode>0.000</c:formatCode>
                      <c:ptCount val="72"/>
                      <c:pt idx="0">
                        <c:v>0.90716838863193894</c:v>
                      </c:pt>
                      <c:pt idx="1">
                        <c:v>0.90725155933701207</c:v>
                      </c:pt>
                      <c:pt idx="2">
                        <c:v>0.90716610705521161</c:v>
                      </c:pt>
                      <c:pt idx="3">
                        <c:v>0.90723951770695677</c:v>
                      </c:pt>
                      <c:pt idx="4">
                        <c:v>0.90732130996781279</c:v>
                      </c:pt>
                      <c:pt idx="5">
                        <c:v>0.90726316218751268</c:v>
                      </c:pt>
                      <c:pt idx="6">
                        <c:v>0.90735389874654082</c:v>
                      </c:pt>
                      <c:pt idx="7">
                        <c:v>0.90750459330240685</c:v>
                      </c:pt>
                      <c:pt idx="8">
                        <c:v>0.90758329869945564</c:v>
                      </c:pt>
                      <c:pt idx="9">
                        <c:v>0.90803794004985716</c:v>
                      </c:pt>
                      <c:pt idx="10">
                        <c:v>0.907963439882846</c:v>
                      </c:pt>
                      <c:pt idx="11">
                        <c:v>0.90809480088383965</c:v>
                      </c:pt>
                      <c:pt idx="12">
                        <c:v>0.90830195517789902</c:v>
                      </c:pt>
                      <c:pt idx="13">
                        <c:v>0.90847662141779795</c:v>
                      </c:pt>
                      <c:pt idx="14">
                        <c:v>0.90806154841579556</c:v>
                      </c:pt>
                      <c:pt idx="15">
                        <c:v>0.90108859293572674</c:v>
                      </c:pt>
                      <c:pt idx="16">
                        <c:v>0.90390481317005333</c:v>
                      </c:pt>
                      <c:pt idx="17">
                        <c:v>0.90623192044449785</c:v>
                      </c:pt>
                      <c:pt idx="18">
                        <c:v>0.90687710400909372</c:v>
                      </c:pt>
                      <c:pt idx="19">
                        <c:v>0.9074533959420038</c:v>
                      </c:pt>
                      <c:pt idx="20">
                        <c:v>0.9080920691916532</c:v>
                      </c:pt>
                      <c:pt idx="21">
                        <c:v>0.90893733664817999</c:v>
                      </c:pt>
                      <c:pt idx="22">
                        <c:v>0.90920237617064459</c:v>
                      </c:pt>
                      <c:pt idx="23">
                        <c:v>0.90936056969148726</c:v>
                      </c:pt>
                      <c:pt idx="24">
                        <c:v>0.90966525223950967</c:v>
                      </c:pt>
                      <c:pt idx="25">
                        <c:v>0.90949779365412897</c:v>
                      </c:pt>
                      <c:pt idx="26">
                        <c:v>0.90985716658362392</c:v>
                      </c:pt>
                      <c:pt idx="27">
                        <c:v>0.91050008272667105</c:v>
                      </c:pt>
                      <c:pt idx="28">
                        <c:v>0.91086087680184114</c:v>
                      </c:pt>
                      <c:pt idx="29">
                        <c:v>0.91103511637403023</c:v>
                      </c:pt>
                      <c:pt idx="30">
                        <c:v>0.91129791867119059</c:v>
                      </c:pt>
                      <c:pt idx="31">
                        <c:v>0.91129422681244199</c:v>
                      </c:pt>
                      <c:pt idx="32">
                        <c:v>0.91159249997489278</c:v>
                      </c:pt>
                      <c:pt idx="33">
                        <c:v>0.9118235678760378</c:v>
                      </c:pt>
                      <c:pt idx="34">
                        <c:v>0.91176267474324946</c:v>
                      </c:pt>
                      <c:pt idx="35">
                        <c:v>0.91187855861859446</c:v>
                      </c:pt>
                      <c:pt idx="36">
                        <c:v>0.91180533106062833</c:v>
                      </c:pt>
                      <c:pt idx="37">
                        <c:v>0.91192002100615599</c:v>
                      </c:pt>
                      <c:pt idx="38">
                        <c:v>0.91158380069547362</c:v>
                      </c:pt>
                      <c:pt idx="39">
                        <c:v>0.91157018437698267</c:v>
                      </c:pt>
                      <c:pt idx="40">
                        <c:v>0.91150179640718565</c:v>
                      </c:pt>
                      <c:pt idx="41">
                        <c:v>0.91138925570802476</c:v>
                      </c:pt>
                      <c:pt idx="42">
                        <c:v>0.91158932549651606</c:v>
                      </c:pt>
                      <c:pt idx="43">
                        <c:v>0.91163440921155792</c:v>
                      </c:pt>
                      <c:pt idx="44">
                        <c:v>0.91156840410810602</c:v>
                      </c:pt>
                      <c:pt idx="45">
                        <c:v>0.91162021773231516</c:v>
                      </c:pt>
                      <c:pt idx="46">
                        <c:v>0.91153247435248219</c:v>
                      </c:pt>
                      <c:pt idx="47">
                        <c:v>0.91155653753253318</c:v>
                      </c:pt>
                      <c:pt idx="48">
                        <c:v>0.91179672308078785</c:v>
                      </c:pt>
                      <c:pt idx="49">
                        <c:v>0.91187127222728037</c:v>
                      </c:pt>
                      <c:pt idx="50">
                        <c:v>0.91189259853324311</c:v>
                      </c:pt>
                      <c:pt idx="51">
                        <c:v>0.91177043072046271</c:v>
                      </c:pt>
                      <c:pt idx="52">
                        <c:v>0.91167925086979051</c:v>
                      </c:pt>
                      <c:pt idx="53">
                        <c:v>0.91153111769100925</c:v>
                      </c:pt>
                      <c:pt idx="54">
                        <c:v>0.91159021180645405</c:v>
                      </c:pt>
                      <c:pt idx="55">
                        <c:v>0.91156173887371761</c:v>
                      </c:pt>
                      <c:pt idx="56">
                        <c:v>0.91150817407322127</c:v>
                      </c:pt>
                      <c:pt idx="57">
                        <c:v>0.91181089346226962</c:v>
                      </c:pt>
                      <c:pt idx="58">
                        <c:v>0.91182357369764411</c:v>
                      </c:pt>
                      <c:pt idx="59">
                        <c:v>0.9117779224709518</c:v>
                      </c:pt>
                      <c:pt idx="60">
                        <c:v>0.91155578338398446</c:v>
                      </c:pt>
                      <c:pt idx="61">
                        <c:v>0.9114838214885691</c:v>
                      </c:pt>
                      <c:pt idx="62">
                        <c:v>0.9118199729995986</c:v>
                      </c:pt>
                      <c:pt idx="63">
                        <c:v>0.9117775394069414</c:v>
                      </c:pt>
                      <c:pt idx="64">
                        <c:v>0.91147754983637175</c:v>
                      </c:pt>
                      <c:pt idx="65">
                        <c:v>0.91124158333182093</c:v>
                      </c:pt>
                      <c:pt idx="66">
                        <c:v>0.91125783246482783</c:v>
                      </c:pt>
                      <c:pt idx="67">
                        <c:v>0.91129265471370735</c:v>
                      </c:pt>
                      <c:pt idx="68">
                        <c:v>0.91139046589168249</c:v>
                      </c:pt>
                      <c:pt idx="69">
                        <c:v>0.91118023622757194</c:v>
                      </c:pt>
                      <c:pt idx="70">
                        <c:v>0.91124969584456084</c:v>
                      </c:pt>
                      <c:pt idx="71">
                        <c:v>#N/A</c:v>
                      </c:pt>
                    </c:numCache>
                  </c:numRef>
                </c:val>
                <c:smooth val="0"/>
                <c:extLst xmlns:c15="http://schemas.microsoft.com/office/drawing/2012/chart">
                  <c:ext xmlns:c16="http://schemas.microsoft.com/office/drawing/2014/chart" uri="{C3380CC4-5D6E-409C-BE32-E72D297353CC}">
                    <c16:uniqueId val="{00000005-B043-4633-B5A1-CA3E9BBBC256}"/>
                  </c:ext>
                </c:extLst>
              </c15:ser>
            </c15:filteredLineSeries>
            <c15:filteredLineSeries>
              <c15:ser>
                <c:idx val="4"/>
                <c:order val="4"/>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Data1!$A$41:$A$76</c15:sqref>
                        </c15:formulaRef>
                      </c:ext>
                    </c:extLst>
                    <c:strCache>
                      <c:ptCount val="31"/>
                      <c:pt idx="6">
                        <c:v>2022</c:v>
                      </c:pt>
                      <c:pt idx="18">
                        <c:v>2023</c:v>
                      </c:pt>
                      <c:pt idx="30">
                        <c:v>2024</c:v>
                      </c:pt>
                    </c:strCache>
                  </c:strRef>
                </c:cat>
                <c:val>
                  <c:numRef>
                    <c:extLst xmlns:c15="http://schemas.microsoft.com/office/drawing/2012/chart">
                      <c:ext xmlns:c15="http://schemas.microsoft.com/office/drawing/2012/chart" uri="{02D57815-91ED-43cb-92C2-25804820EDAC}">
                        <c15:formulaRef>
                          <c15:sqref>Data1!$G$5:$G$76</c15:sqref>
                        </c15:formulaRef>
                      </c:ext>
                    </c:extLst>
                    <c:numCache>
                      <c:formatCode>0.000</c:formatCode>
                      <c:ptCount val="72"/>
                      <c:pt idx="0">
                        <c:v>9.2831611368061062E-2</c:v>
                      </c:pt>
                      <c:pt idx="1">
                        <c:v>9.274844066298793E-2</c:v>
                      </c:pt>
                      <c:pt idx="2">
                        <c:v>9.2833892944788388E-2</c:v>
                      </c:pt>
                      <c:pt idx="3">
                        <c:v>9.2760482293043234E-2</c:v>
                      </c:pt>
                      <c:pt idx="4">
                        <c:v>9.2678690032187205E-2</c:v>
                      </c:pt>
                      <c:pt idx="5">
                        <c:v>9.2736837812487316E-2</c:v>
                      </c:pt>
                      <c:pt idx="6">
                        <c:v>9.2646101253459179E-2</c:v>
                      </c:pt>
                      <c:pt idx="7">
                        <c:v>9.2495406697593152E-2</c:v>
                      </c:pt>
                      <c:pt idx="8">
                        <c:v>9.2416701300544357E-2</c:v>
                      </c:pt>
                      <c:pt idx="9">
                        <c:v>9.1962059950142838E-2</c:v>
                      </c:pt>
                      <c:pt idx="10">
                        <c:v>9.2036560117153998E-2</c:v>
                      </c:pt>
                      <c:pt idx="11">
                        <c:v>9.1905199116160352E-2</c:v>
                      </c:pt>
                      <c:pt idx="12">
                        <c:v>9.1698044822100977E-2</c:v>
                      </c:pt>
                      <c:pt idx="13">
                        <c:v>9.1523378582202053E-2</c:v>
                      </c:pt>
                      <c:pt idx="14">
                        <c:v>9.1938451584204439E-2</c:v>
                      </c:pt>
                      <c:pt idx="15">
                        <c:v>9.891140706427326E-2</c:v>
                      </c:pt>
                      <c:pt idx="16">
                        <c:v>9.6095186829946666E-2</c:v>
                      </c:pt>
                      <c:pt idx="17">
                        <c:v>9.3768079555502148E-2</c:v>
                      </c:pt>
                      <c:pt idx="18">
                        <c:v>9.3122895990906285E-2</c:v>
                      </c:pt>
                      <c:pt idx="19">
                        <c:v>9.2546604057996196E-2</c:v>
                      </c:pt>
                      <c:pt idx="20">
                        <c:v>9.1907930808346805E-2</c:v>
                      </c:pt>
                      <c:pt idx="21">
                        <c:v>9.1062663351820006E-2</c:v>
                      </c:pt>
                      <c:pt idx="22">
                        <c:v>9.0797623829355412E-2</c:v>
                      </c:pt>
                      <c:pt idx="23">
                        <c:v>9.0639430308512736E-2</c:v>
                      </c:pt>
                      <c:pt idx="24">
                        <c:v>9.033474776049033E-2</c:v>
                      </c:pt>
                      <c:pt idx="25">
                        <c:v>9.0502206345871028E-2</c:v>
                      </c:pt>
                      <c:pt idx="26">
                        <c:v>9.0142833416376078E-2</c:v>
                      </c:pt>
                      <c:pt idx="27">
                        <c:v>8.9499917273328955E-2</c:v>
                      </c:pt>
                      <c:pt idx="28">
                        <c:v>8.9139123198158865E-2</c:v>
                      </c:pt>
                      <c:pt idx="29">
                        <c:v>8.8964883625969771E-2</c:v>
                      </c:pt>
                      <c:pt idx="30">
                        <c:v>8.8702081328809412E-2</c:v>
                      </c:pt>
                      <c:pt idx="31">
                        <c:v>8.8705773187558012E-2</c:v>
                      </c:pt>
                      <c:pt idx="32">
                        <c:v>8.8407500025107222E-2</c:v>
                      </c:pt>
                      <c:pt idx="33">
                        <c:v>8.8176432123962201E-2</c:v>
                      </c:pt>
                      <c:pt idx="34">
                        <c:v>8.8237325256750543E-2</c:v>
                      </c:pt>
                      <c:pt idx="35">
                        <c:v>8.8121441381405541E-2</c:v>
                      </c:pt>
                      <c:pt idx="36">
                        <c:v>8.8194668939371668E-2</c:v>
                      </c:pt>
                      <c:pt idx="37">
                        <c:v>8.807997899384401E-2</c:v>
                      </c:pt>
                      <c:pt idx="38">
                        <c:v>8.8416199304526377E-2</c:v>
                      </c:pt>
                      <c:pt idx="39">
                        <c:v>8.8429815623017327E-2</c:v>
                      </c:pt>
                      <c:pt idx="40">
                        <c:v>8.8498203592814351E-2</c:v>
                      </c:pt>
                      <c:pt idx="41">
                        <c:v>8.8610744291975241E-2</c:v>
                      </c:pt>
                      <c:pt idx="42">
                        <c:v>8.8410674503483944E-2</c:v>
                      </c:pt>
                      <c:pt idx="43">
                        <c:v>8.8365590788442083E-2</c:v>
                      </c:pt>
                      <c:pt idx="44">
                        <c:v>8.8431595891893977E-2</c:v>
                      </c:pt>
                      <c:pt idx="45">
                        <c:v>8.8379782267684837E-2</c:v>
                      </c:pt>
                      <c:pt idx="46">
                        <c:v>8.8467525647517808E-2</c:v>
                      </c:pt>
                      <c:pt idx="47">
                        <c:v>8.8443462467466816E-2</c:v>
                      </c:pt>
                      <c:pt idx="48">
                        <c:v>8.8203276919212148E-2</c:v>
                      </c:pt>
                      <c:pt idx="49">
                        <c:v>8.8128727772719628E-2</c:v>
                      </c:pt>
                      <c:pt idx="50">
                        <c:v>8.8107401466756885E-2</c:v>
                      </c:pt>
                      <c:pt idx="51">
                        <c:v>8.822956927953729E-2</c:v>
                      </c:pt>
                      <c:pt idx="52">
                        <c:v>8.8320749130209486E-2</c:v>
                      </c:pt>
                      <c:pt idx="53">
                        <c:v>8.8468882308990748E-2</c:v>
                      </c:pt>
                      <c:pt idx="54">
                        <c:v>8.8409788193545946E-2</c:v>
                      </c:pt>
                      <c:pt idx="55">
                        <c:v>8.8438261126282391E-2</c:v>
                      </c:pt>
                      <c:pt idx="56">
                        <c:v>8.8491825926778733E-2</c:v>
                      </c:pt>
                      <c:pt idx="57">
                        <c:v>8.8189106537730377E-2</c:v>
                      </c:pt>
                      <c:pt idx="58">
                        <c:v>8.8176426302355893E-2</c:v>
                      </c:pt>
                      <c:pt idx="59">
                        <c:v>8.8222077529048204E-2</c:v>
                      </c:pt>
                      <c:pt idx="60">
                        <c:v>8.8444216616015536E-2</c:v>
                      </c:pt>
                      <c:pt idx="61">
                        <c:v>8.8516178511430899E-2</c:v>
                      </c:pt>
                      <c:pt idx="62">
                        <c:v>8.8180027000401395E-2</c:v>
                      </c:pt>
                      <c:pt idx="63">
                        <c:v>8.8222460593058605E-2</c:v>
                      </c:pt>
                      <c:pt idx="64">
                        <c:v>8.8522450163628252E-2</c:v>
                      </c:pt>
                      <c:pt idx="65">
                        <c:v>8.8758416668179074E-2</c:v>
                      </c:pt>
                      <c:pt idx="66">
                        <c:v>8.8742167535172167E-2</c:v>
                      </c:pt>
                      <c:pt idx="67">
                        <c:v>8.8707345286292649E-2</c:v>
                      </c:pt>
                      <c:pt idx="68">
                        <c:v>8.8609534108317511E-2</c:v>
                      </c:pt>
                      <c:pt idx="69">
                        <c:v>8.8819763772428062E-2</c:v>
                      </c:pt>
                      <c:pt idx="70">
                        <c:v>8.8750304155439164E-2</c:v>
                      </c:pt>
                      <c:pt idx="71">
                        <c:v>#N/A</c:v>
                      </c:pt>
                    </c:numCache>
                  </c:numRef>
                </c:val>
                <c:smooth val="0"/>
                <c:extLst xmlns:c15="http://schemas.microsoft.com/office/drawing/2012/chart">
                  <c:ext xmlns:c16="http://schemas.microsoft.com/office/drawing/2014/chart" uri="{C3380CC4-5D6E-409C-BE32-E72D297353CC}">
                    <c16:uniqueId val="{00000006-B043-4633-B5A1-CA3E9BBBC256}"/>
                  </c:ext>
                </c:extLst>
              </c15:ser>
            </c15:filteredLineSeries>
            <c15:filteredLineSeries>
              <c15:ser>
                <c:idx val="5"/>
                <c:order val="5"/>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Data1!$A$41:$A$76</c15:sqref>
                        </c15:formulaRef>
                      </c:ext>
                    </c:extLst>
                    <c:strCache>
                      <c:ptCount val="31"/>
                      <c:pt idx="6">
                        <c:v>2022</c:v>
                      </c:pt>
                      <c:pt idx="18">
                        <c:v>2023</c:v>
                      </c:pt>
                      <c:pt idx="30">
                        <c:v>2024</c:v>
                      </c:pt>
                    </c:strCache>
                  </c:strRef>
                </c:cat>
                <c:val>
                  <c:numRef>
                    <c:extLst xmlns:c15="http://schemas.microsoft.com/office/drawing/2012/chart">
                      <c:ext xmlns:c15="http://schemas.microsoft.com/office/drawing/2012/chart" uri="{02D57815-91ED-43cb-92C2-25804820EDAC}">
                        <c15:formulaRef>
                          <c15:sqref>Data1!$H$5:$H$76</c15:sqref>
                        </c15:formulaRef>
                      </c:ext>
                    </c:extLst>
                    <c:numCache>
                      <c:formatCode>General</c:formatCode>
                      <c:ptCount val="72"/>
                      <c:pt idx="0">
                        <c:v>7.0071683886319391</c:v>
                      </c:pt>
                      <c:pt idx="1">
                        <c:v>10.124619542320458</c:v>
                      </c:pt>
                      <c:pt idx="2">
                        <c:v>11.894951175184055</c:v>
                      </c:pt>
                      <c:pt idx="3">
                        <c:v>10.480541299158958</c:v>
                      </c:pt>
                      <c:pt idx="4">
                        <c:v>7.954125581157717</c:v>
                      </c:pt>
                      <c:pt idx="5">
                        <c:v>7.6132947269687206</c:v>
                      </c:pt>
                      <c:pt idx="6">
                        <c:v>9.620728878398177</c:v>
                      </c:pt>
                      <c:pt idx="7">
                        <c:v>9.4930202105305916</c:v>
                      </c:pt>
                      <c:pt idx="8">
                        <c:v>7.7796170337857706</c:v>
                      </c:pt>
                      <c:pt idx="9">
                        <c:v>10.1</c:v>
                      </c:pt>
                      <c:pt idx="10">
                        <c:v>7.2005221431096302</c:v>
                      </c:pt>
                      <c:pt idx="11">
                        <c:v>6.5886180420328309</c:v>
                      </c:pt>
                      <c:pt idx="12">
                        <c:v>8.3214344683164523</c:v>
                      </c:pt>
                      <c:pt idx="13">
                        <c:v>6.1410316742081452</c:v>
                      </c:pt>
                      <c:pt idx="14">
                        <c:v>-22.81838769031684</c:v>
                      </c:pt>
                      <c:pt idx="15">
                        <c:v>-33.763607411696583</c:v>
                      </c:pt>
                      <c:pt idx="16">
                        <c:v>-9.8768761494639588</c:v>
                      </c:pt>
                      <c:pt idx="17">
                        <c:v>-1.159347880666747</c:v>
                      </c:pt>
                      <c:pt idx="18">
                        <c:v>-5.2594587504918469</c:v>
                      </c:pt>
                      <c:pt idx="19">
                        <c:v>1.2013045882901547</c:v>
                      </c:pt>
                      <c:pt idx="20">
                        <c:v>4.7477504112151543</c:v>
                      </c:pt>
                      <c:pt idx="21">
                        <c:v>2.110288774144196</c:v>
                      </c:pt>
                      <c:pt idx="22">
                        <c:v>2.7169333868887806</c:v>
                      </c:pt>
                      <c:pt idx="23">
                        <c:v>7.9417601952266246</c:v>
                      </c:pt>
                      <c:pt idx="24">
                        <c:v>2.818255539839698</c:v>
                      </c:pt>
                      <c:pt idx="25">
                        <c:v>3.5226749317083428</c:v>
                      </c:pt>
                      <c:pt idx="26">
                        <c:v>13.622828433814981</c:v>
                      </c:pt>
                      <c:pt idx="27">
                        <c:v>17.705148701191263</c:v>
                      </c:pt>
                      <c:pt idx="28">
                        <c:v>14.155735582702325</c:v>
                      </c:pt>
                      <c:pt idx="29">
                        <c:v>12.338750510412412</c:v>
                      </c:pt>
                      <c:pt idx="30">
                        <c:v>14.122501645819618</c:v>
                      </c:pt>
                      <c:pt idx="31">
                        <c:v>17.916917133981521</c:v>
                      </c:pt>
                      <c:pt idx="32">
                        <c:v>10.767564500416782</c:v>
                      </c:pt>
                      <c:pt idx="33">
                        <c:v>15.69038183367349</c:v>
                      </c:pt>
                      <c:pt idx="34">
                        <c:v>14.302973471582334</c:v>
                      </c:pt>
                      <c:pt idx="35">
                        <c:v>12.844804539351831</c:v>
                      </c:pt>
                      <c:pt idx="36">
                        <c:v>10.128615511211684</c:v>
                      </c:pt>
                      <c:pt idx="37">
                        <c:v>14.987551907572913</c:v>
                      </c:pt>
                      <c:pt idx="38">
                        <c:v>15.946053332558433</c:v>
                      </c:pt>
                      <c:pt idx="39">
                        <c:v>15.328513064041681</c:v>
                      </c:pt>
                      <c:pt idx="40">
                        <c:v>9.2796780838323336</c:v>
                      </c:pt>
                      <c:pt idx="41">
                        <c:v>8.1000248799066039</c:v>
                      </c:pt>
                      <c:pt idx="42">
                        <c:v>14.656390956060104</c:v>
                      </c:pt>
                      <c:pt idx="43">
                        <c:v>8.8273956945979375</c:v>
                      </c:pt>
                      <c:pt idx="44">
                        <c:v>10.644883223978388</c:v>
                      </c:pt>
                      <c:pt idx="45">
                        <c:v>9.5716863452344043</c:v>
                      </c:pt>
                      <c:pt idx="46">
                        <c:v>7.7345974230574468</c:v>
                      </c:pt>
                      <c:pt idx="47">
                        <c:v>6.1987033534929878</c:v>
                      </c:pt>
                      <c:pt idx="48">
                        <c:v>11.087985559969855</c:v>
                      </c:pt>
                      <c:pt idx="49">
                        <c:v>7.74515134060462</c:v>
                      </c:pt>
                      <c:pt idx="50">
                        <c:v>1.3235116867704178E-2</c:v>
                      </c:pt>
                      <c:pt idx="51">
                        <c:v>4.8088034924783809</c:v>
                      </c:pt>
                      <c:pt idx="52">
                        <c:v>3.829924494781257</c:v>
                      </c:pt>
                      <c:pt idx="53">
                        <c:v>7.7337991532224599</c:v>
                      </c:pt>
                      <c:pt idx="54">
                        <c:v>8.4972507670129005</c:v>
                      </c:pt>
                      <c:pt idx="55">
                        <c:v>7.9931839988191014</c:v>
                      </c:pt>
                      <c:pt idx="56">
                        <c:v>2.6176559981579555</c:v>
                      </c:pt>
                      <c:pt idx="57">
                        <c:v>-0.30031407554343348</c:v>
                      </c:pt>
                      <c:pt idx="58">
                        <c:v>4.6294588589581149</c:v>
                      </c:pt>
                      <c:pt idx="59">
                        <c:v>2.6706675348257112</c:v>
                      </c:pt>
                      <c:pt idx="60">
                        <c:v>1.4209805572846104</c:v>
                      </c:pt>
                      <c:pt idx="61">
                        <c:v>3.9858839748740049</c:v>
                      </c:pt>
                      <c:pt idx="62">
                        <c:v>-0.9619139270989161</c:v>
                      </c:pt>
                      <c:pt idx="63">
                        <c:v>-2.3794438485173535</c:v>
                      </c:pt>
                      <c:pt idx="64">
                        <c:v>3.0855934584946199</c:v>
                      </c:pt>
                      <c:pt idx="65">
                        <c:v>1.3828354416595583</c:v>
                      </c:pt>
                      <c:pt idx="66">
                        <c:v>0.44781782300675677</c:v>
                      </c:pt>
                      <c:pt idx="67">
                        <c:v>0.48468045112781954</c:v>
                      </c:pt>
                      <c:pt idx="68">
                        <c:v>2.0797485806974856</c:v>
                      </c:pt>
                      <c:pt idx="69">
                        <c:v>-0.6352168424848974</c:v>
                      </c:pt>
                      <c:pt idx="70">
                        <c:v>5.0822499391689115</c:v>
                      </c:pt>
                      <c:pt idx="71">
                        <c:v>#N/A</c:v>
                      </c:pt>
                    </c:numCache>
                  </c:numRef>
                </c:val>
                <c:smooth val="0"/>
                <c:extLst xmlns:c15="http://schemas.microsoft.com/office/drawing/2012/chart">
                  <c:ext xmlns:c16="http://schemas.microsoft.com/office/drawing/2014/chart" uri="{C3380CC4-5D6E-409C-BE32-E72D297353CC}">
                    <c16:uniqueId val="{00000007-B043-4633-B5A1-CA3E9BBBC256}"/>
                  </c:ext>
                </c:extLst>
              </c15:ser>
            </c15:filteredLineSeries>
          </c:ext>
        </c:extLst>
      </c:lineChart>
      <c:lineChart>
        <c:grouping val="standard"/>
        <c:varyColors val="0"/>
        <c:ser>
          <c:idx val="6"/>
          <c:order val="6"/>
          <c:tx>
            <c:v>TBOS employment index</c:v>
          </c:tx>
          <c:spPr>
            <a:ln w="28575" cap="rnd">
              <a:solidFill>
                <a:schemeClr val="tx2">
                  <a:lumMod val="75000"/>
                  <a:lumOff val="25000"/>
                </a:schemeClr>
              </a:solidFill>
              <a:round/>
            </a:ln>
            <a:effectLst/>
          </c:spPr>
          <c:marker>
            <c:symbol val="none"/>
          </c:marker>
          <c:cat>
            <c:strRef>
              <c:f>Data1!$A$5:$A$76</c:f>
              <c:strCache>
                <c:ptCount val="67"/>
                <c:pt idx="6">
                  <c:v>2019</c:v>
                </c:pt>
                <c:pt idx="18">
                  <c:v>2020</c:v>
                </c:pt>
                <c:pt idx="30">
                  <c:v>2021</c:v>
                </c:pt>
                <c:pt idx="42">
                  <c:v>2022</c:v>
                </c:pt>
                <c:pt idx="54">
                  <c:v>2023</c:v>
                </c:pt>
                <c:pt idx="66">
                  <c:v>2024</c:v>
                </c:pt>
              </c:strCache>
            </c:strRef>
          </c:cat>
          <c:val>
            <c:numRef>
              <c:f>Data1!$I$41:$I$76</c:f>
              <c:numCache>
                <c:formatCode>General</c:formatCode>
                <c:ptCount val="36"/>
                <c:pt idx="0">
                  <c:v>12.425464507381951</c:v>
                </c:pt>
                <c:pt idx="1">
                  <c:v>12.653657319378809</c:v>
                </c:pt>
                <c:pt idx="2">
                  <c:v>13.687406917114345</c:v>
                </c:pt>
                <c:pt idx="3">
                  <c:v>15.42070610139101</c:v>
                </c:pt>
                <c:pt idx="4">
                  <c:v>13.518081493477482</c:v>
                </c:pt>
                <c:pt idx="5">
                  <c:v>10.902738675926875</c:v>
                </c:pt>
                <c:pt idx="6">
                  <c:v>10.678697973266347</c:v>
                </c:pt>
                <c:pt idx="7">
                  <c:v>10.527937176854882</c:v>
                </c:pt>
                <c:pt idx="8">
                  <c:v>11.376223291545477</c:v>
                </c:pt>
                <c:pt idx="9">
                  <c:v>9.6813217546035766</c:v>
                </c:pt>
                <c:pt idx="10">
                  <c:v>9.3170556640900806</c:v>
                </c:pt>
                <c:pt idx="11">
                  <c:v>7.834995707261613</c:v>
                </c:pt>
                <c:pt idx="12">
                  <c:v>8.3404287788400975</c:v>
                </c:pt>
                <c:pt idx="13">
                  <c:v>8.343946751355821</c:v>
                </c:pt>
                <c:pt idx="14">
                  <c:v>6.2821240058140591</c:v>
                </c:pt>
                <c:pt idx="15">
                  <c:v>4.1890633166502349</c:v>
                </c:pt>
                <c:pt idx="16">
                  <c:v>2.8839877013757804</c:v>
                </c:pt>
                <c:pt idx="17">
                  <c:v>5.4575090468273659</c:v>
                </c:pt>
                <c:pt idx="18">
                  <c:v>6.6869914716722052</c:v>
                </c:pt>
                <c:pt idx="19">
                  <c:v>8.0747446396848215</c:v>
                </c:pt>
                <c:pt idx="20">
                  <c:v>6.3693635879966521</c:v>
                </c:pt>
                <c:pt idx="21">
                  <c:v>3.4368419738112075</c:v>
                </c:pt>
                <c:pt idx="22">
                  <c:v>2.3156002605242123</c:v>
                </c:pt>
                <c:pt idx="23">
                  <c:v>2.3332707727467974</c:v>
                </c:pt>
                <c:pt idx="24">
                  <c:v>2.907035650356145</c:v>
                </c:pt>
                <c:pt idx="25">
                  <c:v>2.692510688994775</c:v>
                </c:pt>
                <c:pt idx="26">
                  <c:v>1.4816502016865665</c:v>
                </c:pt>
                <c:pt idx="27">
                  <c:v>0.21484206641924519</c:v>
                </c:pt>
                <c:pt idx="28">
                  <c:v>-8.5254772373883167E-2</c:v>
                </c:pt>
                <c:pt idx="29">
                  <c:v>0.69632835054560827</c:v>
                </c:pt>
                <c:pt idx="30">
                  <c:v>1.6387489077203117</c:v>
                </c:pt>
                <c:pt idx="31">
                  <c:v>0.77177790526471146</c:v>
                </c:pt>
                <c:pt idx="32">
                  <c:v>1.0040822849440205</c:v>
                </c:pt>
                <c:pt idx="33">
                  <c:v>0.64307072978013591</c:v>
                </c:pt>
                <c:pt idx="34">
                  <c:v>2.1755938924604998</c:v>
                </c:pt>
                <c:pt idx="35">
                  <c:v>#N/A</c:v>
                </c:pt>
              </c:numCache>
            </c:numRef>
          </c:val>
          <c:smooth val="0"/>
          <c:extLst>
            <c:ext xmlns:c16="http://schemas.microsoft.com/office/drawing/2014/chart" uri="{C3380CC4-5D6E-409C-BE32-E72D297353CC}">
              <c16:uniqueId val="{00000001-B043-4633-B5A1-CA3E9BBBC256}"/>
            </c:ext>
          </c:extLst>
        </c:ser>
        <c:dLbls>
          <c:showLegendKey val="0"/>
          <c:showVal val="0"/>
          <c:showCatName val="0"/>
          <c:showSerName val="0"/>
          <c:showPercent val="0"/>
          <c:showBubbleSize val="0"/>
        </c:dLbls>
        <c:marker val="1"/>
        <c:smooth val="0"/>
        <c:axId val="484213360"/>
        <c:axId val="484215760"/>
      </c:lineChart>
      <c:catAx>
        <c:axId val="134152340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crossAx val="1341524368"/>
        <c:crosses val="autoZero"/>
        <c:auto val="1"/>
        <c:lblAlgn val="ctr"/>
        <c:lblOffset val="100"/>
        <c:tickMarkSkip val="12"/>
        <c:noMultiLvlLbl val="0"/>
      </c:catAx>
      <c:valAx>
        <c:axId val="1341524368"/>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crossAx val="1341523408"/>
        <c:crosses val="autoZero"/>
        <c:crossBetween val="between"/>
      </c:valAx>
      <c:valAx>
        <c:axId val="484215760"/>
        <c:scaling>
          <c:orientation val="minMax"/>
          <c:max val="22"/>
          <c:min val="-5"/>
        </c:scaling>
        <c:delete val="0"/>
        <c:axPos val="r"/>
        <c:title>
          <c:tx>
            <c:rich>
              <a:bodyPr rot="0" spcFirstLastPara="1" vertOverflow="ellipsis"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r>
                  <a:rPr lang="en-US"/>
                  <a:t>Diffusion index*</a:t>
                </a:r>
              </a:p>
            </c:rich>
          </c:tx>
          <c:layout>
            <c:manualLayout>
              <c:xMode val="edge"/>
              <c:yMode val="edge"/>
              <c:x val="0.86593312746638862"/>
              <c:y val="0.14384001114904885"/>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crossAx val="484213360"/>
        <c:crosses val="max"/>
        <c:crossBetween val="between"/>
      </c:valAx>
      <c:catAx>
        <c:axId val="484213360"/>
        <c:scaling>
          <c:orientation val="minMax"/>
        </c:scaling>
        <c:delete val="1"/>
        <c:axPos val="b"/>
        <c:numFmt formatCode="General" sourceLinked="1"/>
        <c:majorTickMark val="out"/>
        <c:minorTickMark val="none"/>
        <c:tickLblPos val="nextTo"/>
        <c:crossAx val="484215760"/>
        <c:crosses val="autoZero"/>
        <c:auto val="1"/>
        <c:lblAlgn val="ctr"/>
        <c:lblOffset val="100"/>
        <c:noMultiLvlLbl val="0"/>
      </c:catAx>
      <c:spPr>
        <a:noFill/>
        <a:ln>
          <a:noFill/>
        </a:ln>
        <a:effectLst/>
      </c:spPr>
    </c:plotArea>
    <c:legend>
      <c:legendPos val="r"/>
      <c:layout>
        <c:manualLayout>
          <c:xMode val="edge"/>
          <c:yMode val="edge"/>
          <c:x val="0.48108093308797784"/>
          <c:y val="0.24518111316848801"/>
          <c:w val="0.29795960058653653"/>
          <c:h val="0.1105723567618223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40" b="0" i="0" u="none" strike="noStrike" kern="1200" spc="0" baseline="0">
                <a:solidFill>
                  <a:schemeClr val="tx1"/>
                </a:solidFill>
                <a:latin typeface="Arial" panose="020B0604020202020204" pitchFamily="34" charset="0"/>
                <a:ea typeface="Calibri" panose="020F0502020204030204" pitchFamily="34" charset="0"/>
                <a:cs typeface="Arial" panose="020B0604020202020204" pitchFamily="34" charset="0"/>
              </a:defRPr>
            </a:pPr>
            <a:r>
              <a:rPr lang="en-US" sz="1400" b="1">
                <a:solidFill>
                  <a:schemeClr val="tx2">
                    <a:lumMod val="90000"/>
                    <a:lumOff val="10000"/>
                  </a:schemeClr>
                </a:solidFill>
              </a:rPr>
              <a:t>Chart 2</a:t>
            </a:r>
          </a:p>
          <a:p>
            <a:pPr algn="l">
              <a:defRPr/>
            </a:pPr>
            <a:r>
              <a:rPr lang="en-US" sz="1400" b="1">
                <a:solidFill>
                  <a:schemeClr val="tx2">
                    <a:lumMod val="90000"/>
                    <a:lumOff val="10000"/>
                  </a:schemeClr>
                </a:solidFill>
              </a:rPr>
              <a:t>Texas businesses report improved outlooks in November </a:t>
            </a:r>
          </a:p>
        </c:rich>
      </c:tx>
      <c:layout>
        <c:manualLayout>
          <c:xMode val="edge"/>
          <c:yMode val="edge"/>
          <c:x val="8.0240722166499499E-3"/>
          <c:y val="1.6519174041297935E-2"/>
        </c:manualLayout>
      </c:layout>
      <c:overlay val="0"/>
      <c:spPr>
        <a:noFill/>
        <a:ln>
          <a:noFill/>
        </a:ln>
        <a:effectLst/>
      </c:spPr>
      <c:txPr>
        <a:bodyPr rot="0" spcFirstLastPara="1" vertOverflow="ellipsis" vert="horz" wrap="square" anchor="ctr" anchorCtr="1"/>
        <a:lstStyle/>
        <a:p>
          <a:pPr algn="l">
            <a:defRPr sz="1440" b="0" i="0" u="none" strike="noStrike" kern="1200" spc="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title>
    <c:autoTitleDeleted val="0"/>
    <c:plotArea>
      <c:layout>
        <c:manualLayout>
          <c:layoutTarget val="inner"/>
          <c:xMode val="edge"/>
          <c:yMode val="edge"/>
          <c:x val="4.9745562145754853E-2"/>
          <c:y val="0.15852851136970714"/>
          <c:w val="0.93081933464435296"/>
          <c:h val="0.62653547952523625"/>
        </c:manualLayout>
      </c:layout>
      <c:lineChart>
        <c:grouping val="standard"/>
        <c:varyColors val="0"/>
        <c:ser>
          <c:idx val="2"/>
          <c:order val="1"/>
          <c:tx>
            <c:v>TBOS future business activity</c:v>
          </c:tx>
          <c:spPr>
            <a:ln w="28575" cap="rnd">
              <a:solidFill>
                <a:schemeClr val="accent6">
                  <a:lumMod val="75000"/>
                </a:schemeClr>
              </a:solidFill>
              <a:round/>
            </a:ln>
            <a:effectLst/>
          </c:spPr>
          <c:marker>
            <c:symbol val="none"/>
          </c:marker>
          <c:cat>
            <c:strRef>
              <c:f>Data2!$A$42:$A$77</c:f>
              <c:strCache>
                <c:ptCount val="31"/>
                <c:pt idx="6">
                  <c:v>2022</c:v>
                </c:pt>
                <c:pt idx="18">
                  <c:v>2023</c:v>
                </c:pt>
                <c:pt idx="30">
                  <c:v>2024</c:v>
                </c:pt>
              </c:strCache>
            </c:strRef>
          </c:cat>
          <c:val>
            <c:numRef>
              <c:f>Data2!$K$42:$K$77</c:f>
              <c:numCache>
                <c:formatCode>General</c:formatCode>
                <c:ptCount val="36"/>
                <c:pt idx="0">
                  <c:v>15.8</c:v>
                </c:pt>
                <c:pt idx="1">
                  <c:v>20.151163191657602</c:v>
                </c:pt>
                <c:pt idx="2">
                  <c:v>13.968840256597762</c:v>
                </c:pt>
                <c:pt idx="3">
                  <c:v>5.2409322774537603</c:v>
                </c:pt>
                <c:pt idx="4">
                  <c:v>-4.8167430633587198</c:v>
                </c:pt>
                <c:pt idx="5">
                  <c:v>-25.542324659187521</c:v>
                </c:pt>
                <c:pt idx="6">
                  <c:v>-10.8627864875952</c:v>
                </c:pt>
                <c:pt idx="7">
                  <c:v>-3.0353455092419188</c:v>
                </c:pt>
                <c:pt idx="8">
                  <c:v>-9.8920868484729585</c:v>
                </c:pt>
                <c:pt idx="9">
                  <c:v>-15.12464759424736</c:v>
                </c:pt>
                <c:pt idx="10">
                  <c:v>-8.8520885726006391</c:v>
                </c:pt>
                <c:pt idx="11">
                  <c:v>-12.834420128298881</c:v>
                </c:pt>
                <c:pt idx="12">
                  <c:v>-5.329760211852733</c:v>
                </c:pt>
                <c:pt idx="13">
                  <c:v>-3.7681897231005905</c:v>
                </c:pt>
                <c:pt idx="14">
                  <c:v>-11.868189723100592</c:v>
                </c:pt>
                <c:pt idx="15">
                  <c:v>-13.50046903920842</c:v>
                </c:pt>
                <c:pt idx="16">
                  <c:v>-13.070708827355688</c:v>
                </c:pt>
                <c:pt idx="17">
                  <c:v>-2.0686587623090107</c:v>
                </c:pt>
                <c:pt idx="18">
                  <c:v>4.270708827355687</c:v>
                </c:pt>
                <c:pt idx="19">
                  <c:v>2.7722898531939428</c:v>
                </c:pt>
                <c:pt idx="20">
                  <c:v>-5.9185718082025129</c:v>
                </c:pt>
                <c:pt idx="21">
                  <c:v>-11.767720683892172</c:v>
                </c:pt>
                <c:pt idx="22">
                  <c:v>-9.0494440066850821</c:v>
                </c:pt>
                <c:pt idx="23">
                  <c:v>2.2228458465088616</c:v>
                </c:pt>
                <c:pt idx="24">
                  <c:v>2.4031620516765129</c:v>
                </c:pt>
                <c:pt idx="25">
                  <c:v>11.150555993314919</c:v>
                </c:pt>
                <c:pt idx="26">
                  <c:v>4.7995309607915804</c:v>
                </c:pt>
                <c:pt idx="27">
                  <c:v>-0.46473254042865508</c:v>
                </c:pt>
                <c:pt idx="28">
                  <c:v>0.45559420182511051</c:v>
                </c:pt>
                <c:pt idx="29">
                  <c:v>4.4499130458935019</c:v>
                </c:pt>
                <c:pt idx="30">
                  <c:v>19.466139658053915</c:v>
                </c:pt>
                <c:pt idx="31">
                  <c:v>4.5155836647389958</c:v>
                </c:pt>
                <c:pt idx="32">
                  <c:v>15.326303029180798</c:v>
                </c:pt>
                <c:pt idx="33">
                  <c:v>25.929760211852734</c:v>
                </c:pt>
                <c:pt idx="34">
                  <c:v>30.005038208510193</c:v>
                </c:pt>
                <c:pt idx="35">
                  <c:v>#N/A</c:v>
                </c:pt>
              </c:numCache>
            </c:numRef>
          </c:val>
          <c:smooth val="0"/>
          <c:extLst>
            <c:ext xmlns:c16="http://schemas.microsoft.com/office/drawing/2014/chart" uri="{C3380CC4-5D6E-409C-BE32-E72D297353CC}">
              <c16:uniqueId val="{00000001-A849-4C6D-B962-E01678BD8F13}"/>
            </c:ext>
          </c:extLst>
        </c:ser>
        <c:ser>
          <c:idx val="3"/>
          <c:order val="3"/>
          <c:tx>
            <c:v>TBOS company outlook</c:v>
          </c:tx>
          <c:spPr>
            <a:ln w="28575" cap="rnd">
              <a:solidFill>
                <a:srgbClr val="002060"/>
              </a:solidFill>
              <a:round/>
            </a:ln>
            <a:effectLst/>
          </c:spPr>
          <c:marker>
            <c:symbol val="none"/>
          </c:marker>
          <c:cat>
            <c:strRef>
              <c:f>Data2!$A$42:$A$77</c:f>
              <c:strCache>
                <c:ptCount val="31"/>
                <c:pt idx="6">
                  <c:v>2022</c:v>
                </c:pt>
                <c:pt idx="18">
                  <c:v>2023</c:v>
                </c:pt>
                <c:pt idx="30">
                  <c:v>2024</c:v>
                </c:pt>
              </c:strCache>
            </c:strRef>
          </c:cat>
          <c:val>
            <c:numRef>
              <c:f>Data2!$N$42:$N$77</c:f>
              <c:numCache>
                <c:formatCode>General</c:formatCode>
                <c:ptCount val="36"/>
                <c:pt idx="0">
                  <c:v>-0.5427916599782403</c:v>
                </c:pt>
                <c:pt idx="1">
                  <c:v>12.398607618266242</c:v>
                </c:pt>
                <c:pt idx="2">
                  <c:v>2.3409322774537609</c:v>
                </c:pt>
                <c:pt idx="3">
                  <c:v>0.59442185242656109</c:v>
                </c:pt>
                <c:pt idx="4">
                  <c:v>-1.2413906576060785</c:v>
                </c:pt>
                <c:pt idx="5">
                  <c:v>-16.744184041712</c:v>
                </c:pt>
                <c:pt idx="6">
                  <c:v>-7.1846493183750386</c:v>
                </c:pt>
                <c:pt idx="7">
                  <c:v>-4.4251145950380799</c:v>
                </c:pt>
                <c:pt idx="8">
                  <c:v>-3.9097639134131192</c:v>
                </c:pt>
                <c:pt idx="9">
                  <c:v>-10</c:v>
                </c:pt>
                <c:pt idx="10">
                  <c:v>-6.7074375300979181</c:v>
                </c:pt>
                <c:pt idx="11">
                  <c:v>-11.66139410586144</c:v>
                </c:pt>
                <c:pt idx="12">
                  <c:v>-7.1530750975700155</c:v>
                </c:pt>
                <c:pt idx="13">
                  <c:v>-3.4897496747666188</c:v>
                </c:pt>
                <c:pt idx="14">
                  <c:v>-10.515114625530577</c:v>
                </c:pt>
                <c:pt idx="15">
                  <c:v>-9.7984189741617431</c:v>
                </c:pt>
                <c:pt idx="16">
                  <c:v>-10.879673257746235</c:v>
                </c:pt>
                <c:pt idx="17">
                  <c:v>-1.8741660100276225</c:v>
                </c:pt>
                <c:pt idx="18">
                  <c:v>-1.0897496747666187</c:v>
                </c:pt>
                <c:pt idx="19">
                  <c:v>-3.0872305705115228</c:v>
                </c:pt>
                <c:pt idx="20">
                  <c:v>-5.7014071176252594</c:v>
                </c:pt>
                <c:pt idx="21">
                  <c:v>-12.883304348631169</c:v>
                </c:pt>
                <c:pt idx="22">
                  <c:v>-9.0206218732491887</c:v>
                </c:pt>
                <c:pt idx="23">
                  <c:v>-1.5473939416384057</c:v>
                </c:pt>
                <c:pt idx="24">
                  <c:v>-6.8478629808468261</c:v>
                </c:pt>
                <c:pt idx="25">
                  <c:v>1.9985928823747405</c:v>
                </c:pt>
                <c:pt idx="26">
                  <c:v>-2.4579393978672095</c:v>
                </c:pt>
                <c:pt idx="27">
                  <c:v>-2.4590513844970463</c:v>
                </c:pt>
                <c:pt idx="28">
                  <c:v>-6.8277101468060568</c:v>
                </c:pt>
                <c:pt idx="29">
                  <c:v>-2.1201528340407689</c:v>
                </c:pt>
                <c:pt idx="30">
                  <c:v>-1.8412437464983764</c:v>
                </c:pt>
                <c:pt idx="31">
                  <c:v>-4.0519631109401786</c:v>
                </c:pt>
                <c:pt idx="32">
                  <c:v>8.6935439516099722E-2</c:v>
                </c:pt>
                <c:pt idx="33">
                  <c:v>2.7601633711268829</c:v>
                </c:pt>
                <c:pt idx="34">
                  <c:v>9.470239788147266</c:v>
                </c:pt>
                <c:pt idx="35">
                  <c:v>#N/A</c:v>
                </c:pt>
              </c:numCache>
            </c:numRef>
          </c:val>
          <c:smooth val="0"/>
          <c:extLst>
            <c:ext xmlns:c16="http://schemas.microsoft.com/office/drawing/2014/chart" uri="{C3380CC4-5D6E-409C-BE32-E72D297353CC}">
              <c16:uniqueId val="{00000003-A849-4C6D-B962-E01678BD8F13}"/>
            </c:ext>
          </c:extLst>
        </c:ser>
        <c:ser>
          <c:idx val="4"/>
          <c:order val="4"/>
          <c:spPr>
            <a:ln w="28575" cap="rnd">
              <a:solidFill>
                <a:schemeClr val="tx1"/>
              </a:solidFill>
              <a:prstDash val="sysDash"/>
              <a:round/>
            </a:ln>
            <a:effectLst/>
          </c:spPr>
          <c:marker>
            <c:symbol val="none"/>
          </c:marker>
          <c:cat>
            <c:strRef>
              <c:f>Data2!$A$42:$A$77</c:f>
              <c:strCache>
                <c:ptCount val="31"/>
                <c:pt idx="6">
                  <c:v>2022</c:v>
                </c:pt>
                <c:pt idx="18">
                  <c:v>2023</c:v>
                </c:pt>
                <c:pt idx="30">
                  <c:v>2024</c:v>
                </c:pt>
              </c:strCache>
            </c:strRef>
          </c:cat>
          <c:val>
            <c:numRef>
              <c:f>Data2!$AB$42:$AB$77</c:f>
              <c:numCache>
                <c:formatCode>General</c:formatCode>
                <c:ptCount val="36"/>
                <c:pt idx="32">
                  <c:v>0</c:v>
                </c:pt>
                <c:pt idx="33">
                  <c:v>100000</c:v>
                </c:pt>
              </c:numCache>
            </c:numRef>
          </c:val>
          <c:smooth val="0"/>
          <c:extLst>
            <c:ext xmlns:c16="http://schemas.microsoft.com/office/drawing/2014/chart" uri="{C3380CC4-5D6E-409C-BE32-E72D297353CC}">
              <c16:uniqueId val="{00000004-A849-4C6D-B962-E01678BD8F13}"/>
            </c:ext>
          </c:extLst>
        </c:ser>
        <c:ser>
          <c:idx val="5"/>
          <c:order val="5"/>
          <c:spPr>
            <a:ln w="28575" cap="rnd">
              <a:solidFill>
                <a:schemeClr val="accent6"/>
              </a:solidFill>
              <a:round/>
            </a:ln>
            <a:effectLst/>
          </c:spPr>
          <c:marker>
            <c:symbol val="none"/>
          </c:marker>
          <c:dPt>
            <c:idx val="34"/>
            <c:marker>
              <c:symbol val="none"/>
            </c:marker>
            <c:bubble3D val="0"/>
            <c:spPr>
              <a:ln w="28575" cap="rnd">
                <a:solidFill>
                  <a:schemeClr val="tx1"/>
                </a:solidFill>
                <a:prstDash val="sysDash"/>
                <a:round/>
              </a:ln>
              <a:effectLst/>
            </c:spPr>
            <c:extLst>
              <c:ext xmlns:c16="http://schemas.microsoft.com/office/drawing/2014/chart" uri="{C3380CC4-5D6E-409C-BE32-E72D297353CC}">
                <c16:uniqueId val="{00000006-A849-4C6D-B962-E01678BD8F13}"/>
              </c:ext>
            </c:extLst>
          </c:dPt>
          <c:val>
            <c:numRef>
              <c:f>Data2!$AC$42:$AC$77</c:f>
              <c:numCache>
                <c:formatCode>General</c:formatCode>
                <c:ptCount val="36"/>
                <c:pt idx="33">
                  <c:v>0</c:v>
                </c:pt>
                <c:pt idx="34">
                  <c:v>100000</c:v>
                </c:pt>
              </c:numCache>
            </c:numRef>
          </c:val>
          <c:smooth val="0"/>
          <c:extLst>
            <c:ext xmlns:c16="http://schemas.microsoft.com/office/drawing/2014/chart" uri="{C3380CC4-5D6E-409C-BE32-E72D297353CC}">
              <c16:uniqueId val="{00000007-A849-4C6D-B962-E01678BD8F13}"/>
            </c:ext>
          </c:extLst>
        </c:ser>
        <c:ser>
          <c:idx val="6"/>
          <c:order val="6"/>
          <c:spPr>
            <a:ln w="28575" cap="rnd">
              <a:solidFill>
                <a:schemeClr val="tx1"/>
              </a:solidFill>
              <a:prstDash val="sysDash"/>
              <a:round/>
            </a:ln>
            <a:effectLst/>
          </c:spPr>
          <c:marker>
            <c:symbol val="none"/>
          </c:marker>
          <c:val>
            <c:numRef>
              <c:f>Data2!$AD$42:$AD$77</c:f>
              <c:numCache>
                <c:formatCode>General</c:formatCode>
                <c:ptCount val="36"/>
                <c:pt idx="32">
                  <c:v>0</c:v>
                </c:pt>
                <c:pt idx="33">
                  <c:v>-100000</c:v>
                </c:pt>
              </c:numCache>
            </c:numRef>
          </c:val>
          <c:smooth val="0"/>
          <c:extLst>
            <c:ext xmlns:c16="http://schemas.microsoft.com/office/drawing/2014/chart" uri="{C3380CC4-5D6E-409C-BE32-E72D297353CC}">
              <c16:uniqueId val="{00000008-A849-4C6D-B962-E01678BD8F13}"/>
            </c:ext>
          </c:extLst>
        </c:ser>
        <c:ser>
          <c:idx val="7"/>
          <c:order val="7"/>
          <c:spPr>
            <a:ln w="28575" cap="rnd">
              <a:solidFill>
                <a:schemeClr val="tx1"/>
              </a:solidFill>
              <a:prstDash val="sysDash"/>
              <a:round/>
            </a:ln>
            <a:effectLst/>
          </c:spPr>
          <c:marker>
            <c:symbol val="none"/>
          </c:marker>
          <c:val>
            <c:numRef>
              <c:f>Data2!$AE$42:$AE$77</c:f>
              <c:numCache>
                <c:formatCode>General</c:formatCode>
                <c:ptCount val="36"/>
                <c:pt idx="33">
                  <c:v>0</c:v>
                </c:pt>
                <c:pt idx="34">
                  <c:v>-100000</c:v>
                </c:pt>
              </c:numCache>
            </c:numRef>
          </c:val>
          <c:smooth val="0"/>
          <c:extLst>
            <c:ext xmlns:c16="http://schemas.microsoft.com/office/drawing/2014/chart" uri="{C3380CC4-5D6E-409C-BE32-E72D297353CC}">
              <c16:uniqueId val="{00000009-A849-4C6D-B962-E01678BD8F13}"/>
            </c:ext>
          </c:extLst>
        </c:ser>
        <c:dLbls>
          <c:showLegendKey val="0"/>
          <c:showVal val="0"/>
          <c:showCatName val="0"/>
          <c:showSerName val="0"/>
          <c:showPercent val="0"/>
          <c:showBubbleSize val="0"/>
        </c:dLbls>
        <c:smooth val="0"/>
        <c:axId val="1289670336"/>
        <c:axId val="1289673696"/>
        <c:extLst>
          <c:ext xmlns:c15="http://schemas.microsoft.com/office/drawing/2012/chart" uri="{02D57815-91ED-43cb-92C2-25804820EDAC}">
            <c15:filteredLineSeries>
              <c15:ser>
                <c:idx val="0"/>
                <c:order val="0"/>
                <c:tx>
                  <c:strRef>
                    <c:extLst>
                      <c:ext uri="{02D57815-91ED-43cb-92C2-25804820EDAC}">
                        <c15:formulaRef>
                          <c15:sqref>Data2!$V$2</c15:sqref>
                        </c15:formulaRef>
                      </c:ext>
                    </c:extLst>
                    <c:strCache>
                      <c:ptCount val="1"/>
                      <c:pt idx="0">
                        <c:v>TBOS future output</c:v>
                      </c:pt>
                    </c:strCache>
                  </c:strRef>
                </c:tx>
                <c:spPr>
                  <a:ln w="28575" cap="rnd">
                    <a:solidFill>
                      <a:schemeClr val="accent1"/>
                    </a:solidFill>
                    <a:round/>
                  </a:ln>
                  <a:effectLst/>
                </c:spPr>
                <c:marker>
                  <c:symbol val="none"/>
                </c:marker>
                <c:cat>
                  <c:strRef>
                    <c:extLst>
                      <c:ext uri="{02D57815-91ED-43cb-92C2-25804820EDAC}">
                        <c15:formulaRef>
                          <c15:sqref>Data2!$A$42:$A$77</c15:sqref>
                        </c15:formulaRef>
                      </c:ext>
                    </c:extLst>
                    <c:strCache>
                      <c:ptCount val="31"/>
                      <c:pt idx="6">
                        <c:v>2022</c:v>
                      </c:pt>
                      <c:pt idx="18">
                        <c:v>2023</c:v>
                      </c:pt>
                      <c:pt idx="30">
                        <c:v>2024</c:v>
                      </c:pt>
                    </c:strCache>
                  </c:strRef>
                </c:cat>
                <c:val>
                  <c:numRef>
                    <c:extLst>
                      <c:ext uri="{02D57815-91ED-43cb-92C2-25804820EDAC}">
                        <c15:formulaRef>
                          <c15:sqref>Data2!$V$42:$V$77</c15:sqref>
                        </c15:formulaRef>
                      </c:ext>
                    </c:extLst>
                    <c:numCache>
                      <c:formatCode>General</c:formatCode>
                      <c:ptCount val="36"/>
                      <c:pt idx="0">
                        <c:v>52.051663533287901</c:v>
                      </c:pt>
                      <c:pt idx="1">
                        <c:v>50.229443343171454</c:v>
                      </c:pt>
                      <c:pt idx="2">
                        <c:v>50.700625541267094</c:v>
                      </c:pt>
                      <c:pt idx="3">
                        <c:v>48.787756909887577</c:v>
                      </c:pt>
                      <c:pt idx="4">
                        <c:v>43.30853294570187</c:v>
                      </c:pt>
                      <c:pt idx="5">
                        <c:v>31.223416626536107</c:v>
                      </c:pt>
                      <c:pt idx="6">
                        <c:v>26.998921825672852</c:v>
                      </c:pt>
                      <c:pt idx="7">
                        <c:v>28.693960598728111</c:v>
                      </c:pt>
                      <c:pt idx="8">
                        <c:v>34.512098917366721</c:v>
                      </c:pt>
                      <c:pt idx="9">
                        <c:v>33.201712336232639</c:v>
                      </c:pt>
                      <c:pt idx="10">
                        <c:v>31.014116840367574</c:v>
                      </c:pt>
                      <c:pt idx="11">
                        <c:v>29.445126663931845</c:v>
                      </c:pt>
                      <c:pt idx="12">
                        <c:v>31.895703416985572</c:v>
                      </c:pt>
                      <c:pt idx="13">
                        <c:v>34.328255207503219</c:v>
                      </c:pt>
                      <c:pt idx="14">
                        <c:v>34.71870530882137</c:v>
                      </c:pt>
                      <c:pt idx="15">
                        <c:v>30.195975401121171</c:v>
                      </c:pt>
                      <c:pt idx="16">
                        <c:v>25.77340183982378</c:v>
                      </c:pt>
                      <c:pt idx="17">
                        <c:v>26.353503729184293</c:v>
                      </c:pt>
                      <c:pt idx="18">
                        <c:v>29.813765477309648</c:v>
                      </c:pt>
                      <c:pt idx="19">
                        <c:v>32.067680276298027</c:v>
                      </c:pt>
                      <c:pt idx="20">
                        <c:v>30.682696524830135</c:v>
                      </c:pt>
                      <c:pt idx="21">
                        <c:v>28.275081242660509</c:v>
                      </c:pt>
                      <c:pt idx="22">
                        <c:v>26.009039961605072</c:v>
                      </c:pt>
                      <c:pt idx="23">
                        <c:v>26.81224242087573</c:v>
                      </c:pt>
                      <c:pt idx="24">
                        <c:v>30.067992969103642</c:v>
                      </c:pt>
                      <c:pt idx="25">
                        <c:v>33.494765037492861</c:v>
                      </c:pt>
                      <c:pt idx="26">
                        <c:v>36.079065433945203</c:v>
                      </c:pt>
                      <c:pt idx="27">
                        <c:v>35.751239348330479</c:v>
                      </c:pt>
                      <c:pt idx="28">
                        <c:v>33.596015808715315</c:v>
                      </c:pt>
                      <c:pt idx="29">
                        <c:v>30.980686867377596</c:v>
                      </c:pt>
                      <c:pt idx="30">
                        <c:v>31.526830037793548</c:v>
                      </c:pt>
                      <c:pt idx="31">
                        <c:v>32.384358365856677</c:v>
                      </c:pt>
                      <c:pt idx="32">
                        <c:v>33.974750988044711</c:v>
                      </c:pt>
                      <c:pt idx="33">
                        <c:v>35.73432938115451</c:v>
                      </c:pt>
                      <c:pt idx="34">
                        <c:v>39.850498023910582</c:v>
                      </c:pt>
                      <c:pt idx="35">
                        <c:v>#N/A</c:v>
                      </c:pt>
                    </c:numCache>
                  </c:numRef>
                </c:val>
                <c:smooth val="0"/>
                <c:extLst>
                  <c:ext xmlns:c16="http://schemas.microsoft.com/office/drawing/2014/chart" uri="{C3380CC4-5D6E-409C-BE32-E72D297353CC}">
                    <c16:uniqueId val="{00000000-A849-4C6D-B962-E01678BD8F13}"/>
                  </c:ext>
                </c:extLst>
              </c15:ser>
            </c15:filteredLineSeries>
            <c15:filteredLineSeries>
              <c15:ser>
                <c:idx val="1"/>
                <c:order val="2"/>
                <c:tx>
                  <c:v>TBOS future capital expenditures</c:v>
                </c:tx>
                <c:spPr>
                  <a:ln w="28575" cap="rnd">
                    <a:solidFill>
                      <a:schemeClr val="accent6">
                        <a:lumMod val="75000"/>
                      </a:schemeClr>
                    </a:solidFill>
                    <a:round/>
                  </a:ln>
                  <a:effectLst/>
                </c:spPr>
                <c:marker>
                  <c:symbol val="none"/>
                </c:marker>
                <c:cat>
                  <c:strRef>
                    <c:extLst xmlns:c15="http://schemas.microsoft.com/office/drawing/2012/chart">
                      <c:ext xmlns:c15="http://schemas.microsoft.com/office/drawing/2012/chart" uri="{02D57815-91ED-43cb-92C2-25804820EDAC}">
                        <c15:formulaRef>
                          <c15:sqref>Data2!$A$42:$A$77</c15:sqref>
                        </c15:formulaRef>
                      </c:ext>
                    </c:extLst>
                    <c:strCache>
                      <c:ptCount val="31"/>
                      <c:pt idx="6">
                        <c:v>2022</c:v>
                      </c:pt>
                      <c:pt idx="18">
                        <c:v>2023</c:v>
                      </c:pt>
                      <c:pt idx="30">
                        <c:v>2024</c:v>
                      </c:pt>
                    </c:strCache>
                  </c:strRef>
                </c:cat>
                <c:val>
                  <c:numRef>
                    <c:extLst xmlns:c15="http://schemas.microsoft.com/office/drawing/2012/chart">
                      <c:ext xmlns:c15="http://schemas.microsoft.com/office/drawing/2012/chart" uri="{02D57815-91ED-43cb-92C2-25804820EDAC}">
                        <c15:formulaRef>
                          <c15:sqref>Data2!$H$42:$H$77</c15:sqref>
                        </c15:formulaRef>
                      </c:ext>
                    </c:extLst>
                    <c:numCache>
                      <c:formatCode>General</c:formatCode>
                      <c:ptCount val="36"/>
                      <c:pt idx="0">
                        <c:v>29.569307257388481</c:v>
                      </c:pt>
                      <c:pt idx="1">
                        <c:v>32.993954851635841</c:v>
                      </c:pt>
                      <c:pt idx="2">
                        <c:v>30.282322935059838</c:v>
                      </c:pt>
                      <c:pt idx="3">
                        <c:v>26.721862830779845</c:v>
                      </c:pt>
                      <c:pt idx="4">
                        <c:v>27.634887129089602</c:v>
                      </c:pt>
                      <c:pt idx="5">
                        <c:v>20.009772534051518</c:v>
                      </c:pt>
                      <c:pt idx="6">
                        <c:v>24.798607618266239</c:v>
                      </c:pt>
                      <c:pt idx="7">
                        <c:v>18.898140617475519</c:v>
                      </c:pt>
                      <c:pt idx="8">
                        <c:v>19.530234362459197</c:v>
                      </c:pt>
                      <c:pt idx="9">
                        <c:v>16.894421852426561</c:v>
                      </c:pt>
                      <c:pt idx="10">
                        <c:v>19.871633640703681</c:v>
                      </c:pt>
                      <c:pt idx="11">
                        <c:v>17.416284683206403</c:v>
                      </c:pt>
                      <c:pt idx="12">
                        <c:v>22.257644266871786</c:v>
                      </c:pt>
                      <c:pt idx="13">
                        <c:v>19.959694331918463</c:v>
                      </c:pt>
                      <c:pt idx="14">
                        <c:v>13.359051384497047</c:v>
                      </c:pt>
                      <c:pt idx="15">
                        <c:v>15.751025032523339</c:v>
                      </c:pt>
                      <c:pt idx="16">
                        <c:v>12.447567849851403</c:v>
                      </c:pt>
                      <c:pt idx="17">
                        <c:v>18.536379446201181</c:v>
                      </c:pt>
                      <c:pt idx="18">
                        <c:v>15.052432150148597</c:v>
                      </c:pt>
                      <c:pt idx="19">
                        <c:v>15.053544136778434</c:v>
                      </c:pt>
                      <c:pt idx="20">
                        <c:v>12.270708827355687</c:v>
                      </c:pt>
                      <c:pt idx="21">
                        <c:v>13.248974967476663</c:v>
                      </c:pt>
                      <c:pt idx="22">
                        <c:v>13.582835309422748</c:v>
                      </c:pt>
                      <c:pt idx="23">
                        <c:v>18.296542817328067</c:v>
                      </c:pt>
                      <c:pt idx="24">
                        <c:v>17.137960472039438</c:v>
                      </c:pt>
                      <c:pt idx="25">
                        <c:v>18.041417654711374</c:v>
                      </c:pt>
                      <c:pt idx="26">
                        <c:v>16.711657442858641</c:v>
                      </c:pt>
                      <c:pt idx="27">
                        <c:v>15.65559420182511</c:v>
                      </c:pt>
                      <c:pt idx="28">
                        <c:v>9.6080263519737077</c:v>
                      </c:pt>
                      <c:pt idx="29">
                        <c:v>14.136379446201182</c:v>
                      </c:pt>
                      <c:pt idx="30">
                        <c:v>17.449444006685084</c:v>
                      </c:pt>
                      <c:pt idx="31">
                        <c:v>14.793380765651552</c:v>
                      </c:pt>
                      <c:pt idx="32">
                        <c:v>15.191330700604876</c:v>
                      </c:pt>
                      <c:pt idx="33">
                        <c:v>21.079378126750811</c:v>
                      </c:pt>
                      <c:pt idx="34">
                        <c:v>22.503631090884934</c:v>
                      </c:pt>
                      <c:pt idx="35">
                        <c:v>#N/A</c:v>
                      </c:pt>
                    </c:numCache>
                  </c:numRef>
                </c:val>
                <c:smooth val="0"/>
                <c:extLst xmlns:c15="http://schemas.microsoft.com/office/drawing/2012/chart">
                  <c:ext xmlns:c16="http://schemas.microsoft.com/office/drawing/2014/chart" uri="{C3380CC4-5D6E-409C-BE32-E72D297353CC}">
                    <c16:uniqueId val="{00000002-A849-4C6D-B962-E01678BD8F13}"/>
                  </c:ext>
                </c:extLst>
              </c15:ser>
            </c15:filteredLineSeries>
          </c:ext>
        </c:extLst>
      </c:lineChart>
      <c:catAx>
        <c:axId val="1289670336"/>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crossAx val="1289673696"/>
        <c:crosses val="autoZero"/>
        <c:auto val="1"/>
        <c:lblAlgn val="ctr"/>
        <c:lblOffset val="100"/>
        <c:tickMarkSkip val="12"/>
        <c:noMultiLvlLbl val="0"/>
      </c:catAx>
      <c:valAx>
        <c:axId val="1289673696"/>
        <c:scaling>
          <c:orientation val="minMax"/>
          <c:max val="35"/>
          <c:min val="-30"/>
        </c:scaling>
        <c:delete val="0"/>
        <c:axPos val="l"/>
        <c:majorGridlines>
          <c:spPr>
            <a:ln w="9525" cap="flat" cmpd="sng" algn="ctr">
              <a:no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crossAx val="1289670336"/>
        <c:crosses val="autoZero"/>
        <c:crossBetween val="between"/>
      </c:valAx>
      <c:spPr>
        <a:noFill/>
        <a:ln>
          <a:noFill/>
        </a:ln>
        <a:effectLst/>
      </c:spPr>
    </c:plotArea>
    <c:legend>
      <c:legendPos val="r"/>
      <c:legendEntry>
        <c:idx val="2"/>
        <c:delete val="1"/>
      </c:legendEntry>
      <c:legendEntry>
        <c:idx val="3"/>
        <c:delete val="1"/>
      </c:legendEntry>
      <c:legendEntry>
        <c:idx val="4"/>
        <c:delete val="1"/>
      </c:legendEntry>
      <c:legendEntry>
        <c:idx val="5"/>
        <c:delete val="1"/>
      </c:legendEntry>
      <c:layout>
        <c:manualLayout>
          <c:xMode val="edge"/>
          <c:yMode val="edge"/>
          <c:x val="0.45863511073292257"/>
          <c:y val="0.22083274104011338"/>
          <c:w val="0.25518666234925247"/>
          <c:h val="0.1144793626460409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40" b="0" i="0" u="none" strike="noStrike" kern="1200" spc="0" baseline="0">
                <a:solidFill>
                  <a:schemeClr val="tx1"/>
                </a:solidFill>
                <a:latin typeface="Arial" panose="020B0604020202020204" pitchFamily="34" charset="0"/>
                <a:ea typeface="Calibri" panose="020F0502020204030204" pitchFamily="34" charset="0"/>
                <a:cs typeface="Arial" panose="020B0604020202020204" pitchFamily="34" charset="0"/>
              </a:defRPr>
            </a:pPr>
            <a:r>
              <a:rPr lang="en-US" sz="1400" b="1">
                <a:solidFill>
                  <a:schemeClr val="tx2">
                    <a:lumMod val="90000"/>
                    <a:lumOff val="10000"/>
                  </a:schemeClr>
                </a:solidFill>
              </a:rPr>
              <a:t>Chart 3</a:t>
            </a:r>
          </a:p>
          <a:p>
            <a:pPr algn="l">
              <a:defRPr/>
            </a:pPr>
            <a:r>
              <a:rPr lang="en-US" sz="1400" b="1">
                <a:solidFill>
                  <a:schemeClr val="tx2">
                    <a:lumMod val="90000"/>
                    <a:lumOff val="10000"/>
                  </a:schemeClr>
                </a:solidFill>
              </a:rPr>
              <a:t>Texas businesses expect demand to increase in upcoming six months</a:t>
            </a:r>
          </a:p>
        </c:rich>
      </c:tx>
      <c:layout>
        <c:manualLayout>
          <c:xMode val="edge"/>
          <c:yMode val="edge"/>
          <c:x val="6.0815517418396923E-3"/>
          <c:y val="2.1238898618148115E-2"/>
        </c:manualLayout>
      </c:layout>
      <c:overlay val="0"/>
      <c:spPr>
        <a:noFill/>
        <a:ln>
          <a:noFill/>
        </a:ln>
        <a:effectLst/>
      </c:spPr>
      <c:txPr>
        <a:bodyPr rot="0" spcFirstLastPara="1" vertOverflow="ellipsis" vert="horz" wrap="square" anchor="ctr" anchorCtr="1"/>
        <a:lstStyle/>
        <a:p>
          <a:pPr algn="l">
            <a:defRPr sz="1440" b="0" i="0" u="none" strike="noStrike" kern="1200" spc="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title>
    <c:autoTitleDeleted val="0"/>
    <c:plotArea>
      <c:layout>
        <c:manualLayout>
          <c:layoutTarget val="inner"/>
          <c:xMode val="edge"/>
          <c:yMode val="edge"/>
          <c:x val="5.4276635681322183E-2"/>
          <c:y val="0.18734043643525883"/>
          <c:w val="0.90052814611814447"/>
          <c:h val="0.5457043166717912"/>
        </c:manualLayout>
      </c:layout>
      <c:barChart>
        <c:barDir val="col"/>
        <c:grouping val="stacked"/>
        <c:varyColors val="0"/>
        <c:ser>
          <c:idx val="4"/>
          <c:order val="1"/>
          <c:tx>
            <c:strRef>
              <c:f>Data3!$L$7</c:f>
              <c:strCache>
                <c:ptCount val="1"/>
                <c:pt idx="0">
                  <c:v>Decrease substantially</c:v>
                </c:pt>
              </c:strCache>
            </c:strRef>
          </c:tx>
          <c:spPr>
            <a:solidFill>
              <a:srgbClr val="C00000"/>
            </a:solidFill>
            <a:ln>
              <a:noFill/>
            </a:ln>
            <a:effectLst/>
          </c:spPr>
          <c:invertIfNegative val="0"/>
          <c:cat>
            <c:strRef>
              <c:f>Data3!$M$3:$Q$3</c:f>
              <c:strCache>
                <c:ptCount val="5"/>
                <c:pt idx="0">
                  <c:v>Feb. '23</c:v>
                </c:pt>
                <c:pt idx="1">
                  <c:v>Nov. '23</c:v>
                </c:pt>
                <c:pt idx="2">
                  <c:v>Feb. '24</c:v>
                </c:pt>
                <c:pt idx="3">
                  <c:v>Aug. '24</c:v>
                </c:pt>
                <c:pt idx="4">
                  <c:v>Nov. '24</c:v>
                </c:pt>
              </c:strCache>
            </c:strRef>
          </c:cat>
          <c:val>
            <c:numRef>
              <c:f>Data3!$M$7:$Q$7</c:f>
              <c:numCache>
                <c:formatCode>0.00</c:formatCode>
                <c:ptCount val="5"/>
                <c:pt idx="0">
                  <c:v>-6.4837905236907734</c:v>
                </c:pt>
                <c:pt idx="1">
                  <c:v>-6.0773480662983426</c:v>
                </c:pt>
                <c:pt idx="2">
                  <c:v>-3.3613445378151261</c:v>
                </c:pt>
                <c:pt idx="3">
                  <c:v>-2.6865671641791042</c:v>
                </c:pt>
                <c:pt idx="4">
                  <c:v>-2.3738872403560833</c:v>
                </c:pt>
              </c:numCache>
            </c:numRef>
          </c:val>
          <c:extLst>
            <c:ext xmlns:c16="http://schemas.microsoft.com/office/drawing/2014/chart" uri="{C3380CC4-5D6E-409C-BE32-E72D297353CC}">
              <c16:uniqueId val="{00000002-8627-4A5D-B539-0E5ACEB55F3B}"/>
            </c:ext>
          </c:extLst>
        </c:ser>
        <c:ser>
          <c:idx val="0"/>
          <c:order val="2"/>
          <c:tx>
            <c:strRef>
              <c:f>Data3!$L$8</c:f>
              <c:strCache>
                <c:ptCount val="1"/>
                <c:pt idx="0">
                  <c:v>Decrease slightly</c:v>
                </c:pt>
              </c:strCache>
            </c:strRef>
          </c:tx>
          <c:spPr>
            <a:solidFill>
              <a:srgbClr val="FF6161"/>
            </a:solidFill>
            <a:ln>
              <a:noFill/>
            </a:ln>
            <a:effectLst/>
          </c:spPr>
          <c:invertIfNegative val="0"/>
          <c:cat>
            <c:strRef>
              <c:f>Data3!$M$3:$Q$3</c:f>
              <c:strCache>
                <c:ptCount val="5"/>
                <c:pt idx="0">
                  <c:v>Feb. '23</c:v>
                </c:pt>
                <c:pt idx="1">
                  <c:v>Nov. '23</c:v>
                </c:pt>
                <c:pt idx="2">
                  <c:v>Feb. '24</c:v>
                </c:pt>
                <c:pt idx="3">
                  <c:v>Aug. '24</c:v>
                </c:pt>
                <c:pt idx="4">
                  <c:v>Nov. '24</c:v>
                </c:pt>
              </c:strCache>
            </c:strRef>
          </c:cat>
          <c:val>
            <c:numRef>
              <c:f>Data3!$M$8:$Q$8</c:f>
              <c:numCache>
                <c:formatCode>0.00</c:formatCode>
                <c:ptCount val="5"/>
                <c:pt idx="0">
                  <c:v>-20.448877805486283</c:v>
                </c:pt>
                <c:pt idx="1">
                  <c:v>-22.375690607734807</c:v>
                </c:pt>
                <c:pt idx="2">
                  <c:v>-17.086834733893557</c:v>
                </c:pt>
                <c:pt idx="3">
                  <c:v>-20</c:v>
                </c:pt>
                <c:pt idx="4">
                  <c:v>-9.4955489614243334</c:v>
                </c:pt>
              </c:numCache>
            </c:numRef>
          </c:val>
          <c:extLst>
            <c:ext xmlns:c16="http://schemas.microsoft.com/office/drawing/2014/chart" uri="{C3380CC4-5D6E-409C-BE32-E72D297353CC}">
              <c16:uniqueId val="{00000003-8627-4A5D-B539-0E5ACEB55F3B}"/>
            </c:ext>
          </c:extLst>
        </c:ser>
        <c:ser>
          <c:idx val="1"/>
          <c:order val="3"/>
          <c:tx>
            <c:strRef>
              <c:f>Data3!$L$4</c:f>
              <c:strCache>
                <c:ptCount val="1"/>
                <c:pt idx="0">
                  <c:v>Increase substantially</c:v>
                </c:pt>
              </c:strCache>
            </c:strRef>
          </c:tx>
          <c:spPr>
            <a:solidFill>
              <a:schemeClr val="tx2">
                <a:lumMod val="90000"/>
                <a:lumOff val="10000"/>
              </a:schemeClr>
            </a:solidFill>
            <a:ln>
              <a:noFill/>
            </a:ln>
            <a:effectLst/>
          </c:spPr>
          <c:invertIfNegative val="0"/>
          <c:cat>
            <c:strRef>
              <c:f>Data3!$M$3:$Q$3</c:f>
              <c:strCache>
                <c:ptCount val="5"/>
                <c:pt idx="0">
                  <c:v>Feb. '23</c:v>
                </c:pt>
                <c:pt idx="1">
                  <c:v>Nov. '23</c:v>
                </c:pt>
                <c:pt idx="2">
                  <c:v>Feb. '24</c:v>
                </c:pt>
                <c:pt idx="3">
                  <c:v>Aug. '24</c:v>
                </c:pt>
                <c:pt idx="4">
                  <c:v>Nov. '24</c:v>
                </c:pt>
              </c:strCache>
            </c:strRef>
          </c:cat>
          <c:val>
            <c:numRef>
              <c:f>Data3!$M$4:$Q$4</c:f>
              <c:numCache>
                <c:formatCode>0.00</c:formatCode>
                <c:ptCount val="5"/>
                <c:pt idx="0">
                  <c:v>7.9800498753117202</c:v>
                </c:pt>
                <c:pt idx="1">
                  <c:v>4.1436464088397784</c:v>
                </c:pt>
                <c:pt idx="2">
                  <c:v>4.7619047619047619</c:v>
                </c:pt>
                <c:pt idx="3">
                  <c:v>2.9850746268656714</c:v>
                </c:pt>
                <c:pt idx="4">
                  <c:v>9.4955489614243334</c:v>
                </c:pt>
              </c:numCache>
            </c:numRef>
          </c:val>
          <c:extLst>
            <c:ext xmlns:c16="http://schemas.microsoft.com/office/drawing/2014/chart" uri="{C3380CC4-5D6E-409C-BE32-E72D297353CC}">
              <c16:uniqueId val="{00000000-8627-4A5D-B539-0E5ACEB55F3B}"/>
            </c:ext>
          </c:extLst>
        </c:ser>
        <c:ser>
          <c:idx val="2"/>
          <c:order val="5"/>
          <c:tx>
            <c:strRef>
              <c:f>Data3!$L$5</c:f>
              <c:strCache>
                <c:ptCount val="1"/>
                <c:pt idx="0">
                  <c:v>Increase slightly</c:v>
                </c:pt>
              </c:strCache>
            </c:strRef>
          </c:tx>
          <c:spPr>
            <a:solidFill>
              <a:schemeClr val="tx2">
                <a:lumMod val="50000"/>
                <a:lumOff val="50000"/>
              </a:schemeClr>
            </a:solidFill>
            <a:ln>
              <a:noFill/>
            </a:ln>
            <a:effectLst/>
          </c:spPr>
          <c:invertIfNegative val="0"/>
          <c:cat>
            <c:strRef>
              <c:f>Data3!$M$3:$Q$3</c:f>
              <c:strCache>
                <c:ptCount val="5"/>
                <c:pt idx="0">
                  <c:v>Feb. '23</c:v>
                </c:pt>
                <c:pt idx="1">
                  <c:v>Nov. '23</c:v>
                </c:pt>
                <c:pt idx="2">
                  <c:v>Feb. '24</c:v>
                </c:pt>
                <c:pt idx="3">
                  <c:v>Aug. '24</c:v>
                </c:pt>
                <c:pt idx="4">
                  <c:v>Nov. '24</c:v>
                </c:pt>
              </c:strCache>
            </c:strRef>
          </c:cat>
          <c:val>
            <c:numRef>
              <c:f>Data3!$M$5:$Q$5</c:f>
              <c:numCache>
                <c:formatCode>0.00</c:formatCode>
                <c:ptCount val="5"/>
                <c:pt idx="0">
                  <c:v>34.663341645885289</c:v>
                </c:pt>
                <c:pt idx="1">
                  <c:v>33.97790055248619</c:v>
                </c:pt>
                <c:pt idx="2">
                  <c:v>47.058823529411761</c:v>
                </c:pt>
                <c:pt idx="3">
                  <c:v>44.179104477611943</c:v>
                </c:pt>
                <c:pt idx="4">
                  <c:v>50.15</c:v>
                </c:pt>
              </c:numCache>
            </c:numRef>
          </c:val>
          <c:extLst xmlns:c15="http://schemas.microsoft.com/office/drawing/2012/chart">
            <c:ext xmlns:c16="http://schemas.microsoft.com/office/drawing/2014/chart" uri="{C3380CC4-5D6E-409C-BE32-E72D297353CC}">
              <c16:uniqueId val="{00000001-8627-4A5D-B539-0E5ACEB55F3B}"/>
            </c:ext>
          </c:extLst>
        </c:ser>
        <c:dLbls>
          <c:showLegendKey val="0"/>
          <c:showVal val="0"/>
          <c:showCatName val="0"/>
          <c:showSerName val="0"/>
          <c:showPercent val="0"/>
          <c:showBubbleSize val="0"/>
        </c:dLbls>
        <c:gapWidth val="150"/>
        <c:overlap val="100"/>
        <c:axId val="1289670336"/>
        <c:axId val="1289670816"/>
        <c:extLst>
          <c:ext xmlns:c15="http://schemas.microsoft.com/office/drawing/2012/chart" uri="{02D57815-91ED-43cb-92C2-25804820EDAC}">
            <c15:filteredBarSeries>
              <c15:ser>
                <c:idx val="3"/>
                <c:order val="0"/>
                <c:tx>
                  <c:strRef>
                    <c:extLst>
                      <c:ext uri="{02D57815-91ED-43cb-92C2-25804820EDAC}">
                        <c15:formulaRef>
                          <c15:sqref>Data3!$L$6</c15:sqref>
                        </c15:formulaRef>
                      </c:ext>
                    </c:extLst>
                    <c:strCache>
                      <c:ptCount val="1"/>
                      <c:pt idx="0">
                        <c:v>Remain the same</c:v>
                      </c:pt>
                    </c:strCache>
                  </c:strRef>
                </c:tx>
                <c:spPr>
                  <a:solidFill>
                    <a:schemeClr val="accent4"/>
                  </a:solidFill>
                  <a:ln>
                    <a:noFill/>
                  </a:ln>
                  <a:effectLst/>
                </c:spPr>
                <c:invertIfNegative val="0"/>
                <c:cat>
                  <c:strRef>
                    <c:extLst>
                      <c:ext uri="{02D57815-91ED-43cb-92C2-25804820EDAC}">
                        <c15:formulaRef>
                          <c15:sqref>Data3!$M$3:$Q$3</c15:sqref>
                        </c15:formulaRef>
                      </c:ext>
                    </c:extLst>
                    <c:strCache>
                      <c:ptCount val="5"/>
                      <c:pt idx="0">
                        <c:v>Feb. '23</c:v>
                      </c:pt>
                      <c:pt idx="1">
                        <c:v>Nov. '23</c:v>
                      </c:pt>
                      <c:pt idx="2">
                        <c:v>Feb. '24</c:v>
                      </c:pt>
                      <c:pt idx="3">
                        <c:v>Aug. '24</c:v>
                      </c:pt>
                      <c:pt idx="4">
                        <c:v>Nov. '24</c:v>
                      </c:pt>
                    </c:strCache>
                  </c:strRef>
                </c:cat>
                <c:val>
                  <c:numRef>
                    <c:extLst>
                      <c:ext uri="{02D57815-91ED-43cb-92C2-25804820EDAC}">
                        <c15:formulaRef>
                          <c15:sqref>Data3!$M$6:$Q$6</c15:sqref>
                        </c15:formulaRef>
                      </c:ext>
                    </c:extLst>
                    <c:numCache>
                      <c:formatCode>0.00</c:formatCode>
                      <c:ptCount val="5"/>
                      <c:pt idx="0">
                        <c:v>30.423940149625935</c:v>
                      </c:pt>
                      <c:pt idx="1">
                        <c:v>33.425414364640879</c:v>
                      </c:pt>
                      <c:pt idx="2">
                        <c:v>27.731092436974791</c:v>
                      </c:pt>
                      <c:pt idx="3">
                        <c:v>30.149253731343283</c:v>
                      </c:pt>
                      <c:pt idx="4">
                        <c:v>28.486646884272997</c:v>
                      </c:pt>
                    </c:numCache>
                  </c:numRef>
                </c:val>
                <c:extLst>
                  <c:ext xmlns:c16="http://schemas.microsoft.com/office/drawing/2014/chart" uri="{C3380CC4-5D6E-409C-BE32-E72D297353CC}">
                    <c16:uniqueId val="{00000005-8627-4A5D-B539-0E5ACEB55F3B}"/>
                  </c:ext>
                </c:extLst>
              </c15:ser>
            </c15:filteredBarSeries>
          </c:ext>
        </c:extLst>
      </c:barChart>
      <c:lineChart>
        <c:grouping val="standard"/>
        <c:varyColors val="0"/>
        <c:ser>
          <c:idx val="5"/>
          <c:order val="4"/>
          <c:tx>
            <c:v>net</c:v>
          </c:tx>
          <c:spPr>
            <a:ln w="19050" cap="rnd">
              <a:solidFill>
                <a:schemeClr val="tx1"/>
              </a:solidFill>
              <a:round/>
            </a:ln>
            <a:effectLst/>
          </c:spPr>
          <c:marker>
            <c:symbol val="none"/>
          </c:marker>
          <c:val>
            <c:numRef>
              <c:f>Data3!$M$9:$Q$9</c:f>
              <c:numCache>
                <c:formatCode>0.00000000000</c:formatCode>
                <c:ptCount val="5"/>
                <c:pt idx="0">
                  <c:v>15.710723192019955</c:v>
                </c:pt>
                <c:pt idx="1">
                  <c:v>9.6685082872928199</c:v>
                </c:pt>
                <c:pt idx="2">
                  <c:v>31.372549019607842</c:v>
                </c:pt>
                <c:pt idx="3">
                  <c:v>24.477611940298512</c:v>
                </c:pt>
                <c:pt idx="4">
                  <c:v>47.776112759643915</c:v>
                </c:pt>
              </c:numCache>
            </c:numRef>
          </c:val>
          <c:smooth val="0"/>
          <c:extLst>
            <c:ext xmlns:c16="http://schemas.microsoft.com/office/drawing/2014/chart" uri="{C3380CC4-5D6E-409C-BE32-E72D297353CC}">
              <c16:uniqueId val="{00000004-8627-4A5D-B539-0E5ACEB55F3B}"/>
            </c:ext>
          </c:extLst>
        </c:ser>
        <c:dLbls>
          <c:showLegendKey val="0"/>
          <c:showVal val="0"/>
          <c:showCatName val="0"/>
          <c:showSerName val="0"/>
          <c:showPercent val="0"/>
          <c:showBubbleSize val="0"/>
        </c:dLbls>
        <c:marker val="1"/>
        <c:smooth val="0"/>
        <c:axId val="1289670336"/>
        <c:axId val="1289670816"/>
      </c:lineChart>
      <c:catAx>
        <c:axId val="1289670336"/>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crossAx val="1289670816"/>
        <c:crosses val="autoZero"/>
        <c:auto val="1"/>
        <c:lblAlgn val="ctr"/>
        <c:lblOffset val="100"/>
        <c:noMultiLvlLbl val="0"/>
      </c:catAx>
      <c:valAx>
        <c:axId val="1289670816"/>
        <c:scaling>
          <c:orientation val="minMax"/>
        </c:scaling>
        <c:delete val="0"/>
        <c:axPos val="l"/>
        <c:majorGridlines>
          <c:spPr>
            <a:ln w="9525" cap="flat" cmpd="sng" algn="ctr">
              <a:noFill/>
              <a:round/>
            </a:ln>
            <a:effectLst/>
          </c:spPr>
        </c:majorGridlines>
        <c:title>
          <c:tx>
            <c:rich>
              <a:bodyPr rot="0" spcFirstLastPara="1" vertOverflow="ellipsis"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r>
                  <a:rPr lang="en-US"/>
                  <a:t>Percent of respondents</a:t>
                </a:r>
              </a:p>
            </c:rich>
          </c:tx>
          <c:layout>
            <c:manualLayout>
              <c:xMode val="edge"/>
              <c:yMode val="edge"/>
              <c:x val="1.6057621683949485E-2"/>
              <c:y val="0.11131990802034701"/>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title>
        <c:numFmt formatCode="General"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crossAx val="1289670336"/>
        <c:crosses val="autoZero"/>
        <c:crossBetween val="between"/>
      </c:valAx>
      <c:spPr>
        <a:noFill/>
        <a:ln>
          <a:noFill/>
        </a:ln>
        <a:effectLst/>
      </c:spPr>
    </c:plotArea>
    <c:legend>
      <c:legendPos val="r"/>
      <c:legendEntry>
        <c:idx val="4"/>
        <c:delete val="1"/>
      </c:legendEntry>
      <c:layout>
        <c:manualLayout>
          <c:xMode val="edge"/>
          <c:yMode val="edge"/>
          <c:x val="0.11174826316218998"/>
          <c:y val="0.15440664144486183"/>
          <c:w val="0.30004312149045559"/>
          <c:h val="0.160739720777687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576710678606623E-2"/>
          <c:y val="0.16545459954556779"/>
          <c:w val="0.37906853335963431"/>
          <c:h val="0.66889630987664883"/>
        </c:manualLayout>
      </c:layout>
      <c:pieChart>
        <c:varyColors val="1"/>
        <c:ser>
          <c:idx val="0"/>
          <c:order val="0"/>
          <c:tx>
            <c:strRef>
              <c:f>Data4!$D$5</c:f>
              <c:strCache>
                <c:ptCount val="1"/>
                <c:pt idx="0">
                  <c:v>Nov. '23</c:v>
                </c:pt>
              </c:strCache>
            </c:strRef>
          </c:tx>
          <c:spPr>
            <a:solidFill>
              <a:schemeClr val="accent3">
                <a:lumMod val="75000"/>
              </a:schemeClr>
            </a:solidFill>
          </c:spPr>
          <c:dPt>
            <c:idx val="0"/>
            <c:bubble3D val="0"/>
            <c:spPr>
              <a:solidFill>
                <a:srgbClr val="91AFEB"/>
              </a:solidFill>
              <a:ln w="19050">
                <a:solidFill>
                  <a:schemeClr val="lt1"/>
                </a:solidFill>
              </a:ln>
              <a:effectLst/>
            </c:spPr>
            <c:extLst>
              <c:ext xmlns:c16="http://schemas.microsoft.com/office/drawing/2014/chart" uri="{C3380CC4-5D6E-409C-BE32-E72D297353CC}">
                <c16:uniqueId val="{00000001-5AFE-4B1B-96B2-636AA7ABBEDA}"/>
              </c:ext>
            </c:extLst>
          </c:dPt>
          <c:dPt>
            <c:idx val="1"/>
            <c:bubble3D val="0"/>
            <c:spPr>
              <a:solidFill>
                <a:schemeClr val="tx2">
                  <a:lumMod val="75000"/>
                  <a:lumOff val="25000"/>
                </a:schemeClr>
              </a:solidFill>
              <a:ln w="19050">
                <a:solidFill>
                  <a:schemeClr val="lt1"/>
                </a:solidFill>
              </a:ln>
              <a:effectLst/>
            </c:spPr>
            <c:extLst>
              <c:ext xmlns:c16="http://schemas.microsoft.com/office/drawing/2014/chart" uri="{C3380CC4-5D6E-409C-BE32-E72D297353CC}">
                <c16:uniqueId val="{00000003-5AFE-4B1B-96B2-636AA7ABBEDA}"/>
              </c:ext>
            </c:extLst>
          </c:dPt>
          <c:dPt>
            <c:idx val="2"/>
            <c:bubble3D val="0"/>
            <c:spPr>
              <a:solidFill>
                <a:schemeClr val="tx2">
                  <a:lumMod val="90000"/>
                  <a:lumOff val="10000"/>
                </a:schemeClr>
              </a:solidFill>
              <a:ln w="19050">
                <a:solidFill>
                  <a:schemeClr val="lt1"/>
                </a:solidFill>
              </a:ln>
              <a:effectLst/>
            </c:spPr>
            <c:extLst>
              <c:ext xmlns:c16="http://schemas.microsoft.com/office/drawing/2014/chart" uri="{C3380CC4-5D6E-409C-BE32-E72D297353CC}">
                <c16:uniqueId val="{00000005-5AFE-4B1B-96B2-636AA7ABBEDA}"/>
              </c:ext>
            </c:extLst>
          </c:dPt>
          <c:dLbls>
            <c:dLbl>
              <c:idx val="0"/>
              <c:layout>
                <c:manualLayout>
                  <c:x val="-9.495631168120626E-2"/>
                  <c:y val="7.634284527615556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FE-4B1B-96B2-636AA7ABBEDA}"/>
                </c:ext>
              </c:extLst>
            </c:dLbl>
            <c:dLbl>
              <c:idx val="1"/>
              <c:layout>
                <c:manualLayout>
                  <c:x val="2.4849937648331533E-2"/>
                  <c:y val="-0.1841934312756222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AFE-4B1B-96B2-636AA7ABBEDA}"/>
                </c:ext>
              </c:extLst>
            </c:dLbl>
            <c:dLbl>
              <c:idx val="2"/>
              <c:layout>
                <c:manualLayout>
                  <c:x val="6.5849452702618688E-2"/>
                  <c:y val="9.679211742654095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AFE-4B1B-96B2-636AA7ABBEDA}"/>
                </c:ext>
              </c:extLst>
            </c:dLbl>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Calibri" panose="020F0502020204030204" pitchFamily="34" charset="0"/>
                    <a:cs typeface="Arial" panose="020B0604020202020204" pitchFamily="34" charset="0"/>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Data4!$C$6:$C$8</c:f>
              <c:strCache>
                <c:ptCount val="3"/>
                <c:pt idx="0">
                  <c:v>General economic conditions</c:v>
                </c:pt>
                <c:pt idx="1">
                  <c:v>Industry-specific conditions</c:v>
                </c:pt>
                <c:pt idx="2">
                  <c:v>Firm-specific conditions</c:v>
                </c:pt>
              </c:strCache>
            </c:strRef>
          </c:cat>
          <c:val>
            <c:numRef>
              <c:f>Data4!$D$6:$D$8</c:f>
              <c:numCache>
                <c:formatCode>0.0%</c:formatCode>
                <c:ptCount val="3"/>
                <c:pt idx="0">
                  <c:v>0.33333333333333331</c:v>
                </c:pt>
                <c:pt idx="1">
                  <c:v>0.3925925925925926</c:v>
                </c:pt>
                <c:pt idx="2">
                  <c:v>0.27407407407407408</c:v>
                </c:pt>
              </c:numCache>
            </c:numRef>
          </c:val>
          <c:extLst>
            <c:ext xmlns:c16="http://schemas.microsoft.com/office/drawing/2014/chart" uri="{C3380CC4-5D6E-409C-BE32-E72D297353CC}">
              <c16:uniqueId val="{00000006-5AFE-4B1B-96B2-636AA7ABBED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41937878412017882"/>
          <c:y val="0.32220362555579046"/>
          <c:w val="0.15770392965738558"/>
          <c:h val="0.2477999183996807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F05F132-6E08-4045-BE0C-322967C48314}">
  <sheetPr codeName="Chart1">
    <tabColor theme="8" tint="-0.249977111117893"/>
  </sheetPr>
  <sheetViews>
    <sheetView workbookViewId="0"/>
  </sheetViews>
  <pageMargins left="0.25" right="0.25" top="0.25" bottom="2" header="0.3" footer="0.3"/>
  <pageSetup orientation="landscape" verticalDpi="2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0ADB184-177C-4B61-890B-F41BE79EC49F}">
  <sheetPr codeName="Chart2">
    <tabColor theme="8" tint="-0.249977111117893"/>
  </sheetPr>
  <sheetViews>
    <sheetView workbookViewId="0"/>
  </sheetViews>
  <pageMargins left="0.25" right="0.25" top="0.25" bottom="2" header="0.3" footer="0.3"/>
  <pageSetup orientation="landscape" verticalDpi="2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0A7CC13-393C-43C4-973D-70429C5C4930}">
  <sheetPr codeName="Chart4">
    <tabColor theme="8" tint="-0.249977111117893"/>
  </sheetPr>
  <sheetViews>
    <sheetView workbookViewId="0"/>
  </sheetViews>
  <pageMargins left="0.25" right="0.25" top="0.25" bottom="2" header="0.3" footer="0.3"/>
  <pageSetup orientation="landscape" verticalDpi="200"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BF42495-5F51-497B-A4BE-5841A8F75C78}">
  <sheetPr codeName="Chart6">
    <tabColor theme="8" tint="-0.249977111117893"/>
  </sheetPr>
  <sheetViews>
    <sheetView tabSelected="1" workbookViewId="0"/>
  </sheetViews>
  <pageMargins left="0.25" right="0.25" top="0.25" bottom="2" header="0.3" footer="0.3"/>
  <pageSetup orientation="landscape" verticalDpi="200"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DD3F84F-8155-4BF5-8BD3-77073DC01DF8}">
  <sheetPr codeName="Chart8">
    <tabColor theme="8" tint="-0.249977111117893"/>
  </sheetPr>
  <sheetViews>
    <sheetView workbookViewId="0"/>
  </sheetViews>
  <pageMargins left="0.25" right="0.25" top="0.25" bottom="2" header="0.3" footer="0.3"/>
  <pageSetup orientation="landscape" verticalDpi="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DD155B34-A180-6440-BAFD-91C13A2D34D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cdr:x>
      <cdr:y>0.86177</cdr:y>
    </cdr:from>
    <cdr:to>
      <cdr:x>0.9938</cdr:x>
      <cdr:y>1</cdr:y>
    </cdr:to>
    <cdr:sp macro="" textlink="">
      <cdr:nvSpPr>
        <cdr:cNvPr id="2" name="TextBox 1">
          <a:extLst xmlns:a="http://schemas.openxmlformats.org/drawingml/2006/main">
            <a:ext uri="{FF2B5EF4-FFF2-40B4-BE49-F238E27FC236}">
              <a16:creationId xmlns:a16="http://schemas.microsoft.com/office/drawing/2014/main" id="{937E276A-42D7-B609-D8DD-E9636B7B875F}"/>
            </a:ext>
          </a:extLst>
        </cdr:cNvPr>
        <cdr:cNvSpPr txBox="1"/>
      </cdr:nvSpPr>
      <cdr:spPr>
        <a:xfrm xmlns:a="http://schemas.openxmlformats.org/drawingml/2006/main">
          <a:off x="0" y="4634726"/>
          <a:ext cx="9431313" cy="7434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chemeClr val="tx1"/>
              </a:solidFill>
              <a:latin typeface="Arial" panose="020B0604020202020204" pitchFamily="34" charset="0"/>
              <a:ea typeface="Calibri" panose="020F0502020204030204" pitchFamily="34" charset="0"/>
              <a:cs typeface="Arial" panose="020B0604020202020204" pitchFamily="34" charset="0"/>
            </a:rPr>
            <a:t>NOTES: Shown</a:t>
          </a:r>
          <a:r>
            <a:rPr lang="en-US" sz="1100" baseline="0">
              <a:solidFill>
                <a:schemeClr val="tx1"/>
              </a:solidFill>
              <a:latin typeface="Arial" panose="020B0604020202020204" pitchFamily="34" charset="0"/>
              <a:ea typeface="Calibri" panose="020F0502020204030204" pitchFamily="34" charset="0"/>
              <a:cs typeface="Arial" panose="020B0604020202020204" pitchFamily="34" charset="0"/>
            </a:rPr>
            <a:t> are answers to the question, "Is the expected increase in demand primarily attributable to changes in general economic conditions, conditions specific to your industry, or a factor unique to your firm?" N= 200 in November 2024.</a:t>
          </a:r>
          <a:endParaRPr lang="en-US" sz="1100">
            <a:solidFill>
              <a:schemeClr val="tx1"/>
            </a:solidFill>
            <a:latin typeface="Arial" panose="020B0604020202020204" pitchFamily="34" charset="0"/>
            <a:ea typeface="Calibri" panose="020F0502020204030204" pitchFamily="34" charset="0"/>
            <a:cs typeface="Arial" panose="020B0604020202020204" pitchFamily="34" charset="0"/>
          </a:endParaRPr>
        </a:p>
        <a:p xmlns:a="http://schemas.openxmlformats.org/drawingml/2006/main">
          <a:r>
            <a:rPr lang="en-US" sz="1100">
              <a:solidFill>
                <a:schemeClr val="tx1"/>
              </a:solidFill>
              <a:latin typeface="Arial" panose="020B0604020202020204" pitchFamily="34" charset="0"/>
              <a:ea typeface="Calibri" panose="020F0502020204030204" pitchFamily="34" charset="0"/>
              <a:cs typeface="Arial" panose="020B0604020202020204" pitchFamily="34" charset="0"/>
            </a:rPr>
            <a:t>SOURCE: Federal</a:t>
          </a:r>
          <a:r>
            <a:rPr lang="en-US" sz="1100" baseline="0">
              <a:solidFill>
                <a:schemeClr val="tx1"/>
              </a:solidFill>
              <a:latin typeface="Arial" panose="020B0604020202020204" pitchFamily="34" charset="0"/>
              <a:ea typeface="Calibri" panose="020F0502020204030204" pitchFamily="34" charset="0"/>
              <a:cs typeface="Arial" panose="020B0604020202020204" pitchFamily="34" charset="0"/>
            </a:rPr>
            <a:t> Reserve Bank of Dallas.</a:t>
          </a:r>
          <a:endParaRPr lang="en-US" sz="1100">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0.15647</cdr:x>
      <cdr:y>0.10629</cdr:y>
    </cdr:from>
    <cdr:to>
      <cdr:x>0.29789</cdr:x>
      <cdr:y>0.17117</cdr:y>
    </cdr:to>
    <cdr:sp macro="" textlink="">
      <cdr:nvSpPr>
        <cdr:cNvPr id="9" name="TextBox 1">
          <a:extLst xmlns:a="http://schemas.openxmlformats.org/drawingml/2006/main">
            <a:ext uri="{FF2B5EF4-FFF2-40B4-BE49-F238E27FC236}">
              <a16:creationId xmlns:a16="http://schemas.microsoft.com/office/drawing/2014/main" id="{9A1D78B3-DA12-9491-A2B2-1D395454CEE5}"/>
            </a:ext>
          </a:extLst>
        </cdr:cNvPr>
        <cdr:cNvSpPr txBox="1"/>
      </cdr:nvSpPr>
      <cdr:spPr>
        <a:xfrm xmlns:a="http://schemas.openxmlformats.org/drawingml/2006/main">
          <a:off x="1485900" y="596323"/>
          <a:ext cx="1343025" cy="3639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0">
              <a:latin typeface="Arial" panose="020B0604020202020204" pitchFamily="34" charset="0"/>
              <a:ea typeface="Calibri" panose="020F0502020204030204" pitchFamily="34" charset="0"/>
              <a:cs typeface="Arial" panose="020B0604020202020204" pitchFamily="34" charset="0"/>
            </a:rPr>
            <a:t>November</a:t>
          </a:r>
          <a:r>
            <a:rPr lang="en-US" sz="1200" b="0" baseline="0">
              <a:latin typeface="Arial" panose="020B0604020202020204" pitchFamily="34" charset="0"/>
              <a:ea typeface="Calibri" panose="020F0502020204030204" pitchFamily="34" charset="0"/>
              <a:cs typeface="Arial" panose="020B0604020202020204" pitchFamily="34" charset="0"/>
            </a:rPr>
            <a:t> 20</a:t>
          </a:r>
          <a:r>
            <a:rPr lang="en-US" sz="1200" b="0">
              <a:latin typeface="Arial" panose="020B0604020202020204" pitchFamily="34" charset="0"/>
              <a:ea typeface="Calibri" panose="020F0502020204030204" pitchFamily="34" charset="0"/>
              <a:cs typeface="Arial" panose="020B0604020202020204" pitchFamily="34" charset="0"/>
            </a:rPr>
            <a:t>23</a:t>
          </a:r>
        </a:p>
      </cdr:txBody>
    </cdr:sp>
  </cdr:relSizeAnchor>
  <cdr:relSizeAnchor xmlns:cdr="http://schemas.openxmlformats.org/drawingml/2006/chartDrawing">
    <cdr:from>
      <cdr:x>0.70913</cdr:x>
      <cdr:y>0.10799</cdr:y>
    </cdr:from>
    <cdr:to>
      <cdr:x>0.85456</cdr:x>
      <cdr:y>0.18162</cdr:y>
    </cdr:to>
    <cdr:sp macro="" textlink="">
      <cdr:nvSpPr>
        <cdr:cNvPr id="10" name="TextBox 1">
          <a:extLst xmlns:a="http://schemas.openxmlformats.org/drawingml/2006/main">
            <a:ext uri="{FF2B5EF4-FFF2-40B4-BE49-F238E27FC236}">
              <a16:creationId xmlns:a16="http://schemas.microsoft.com/office/drawing/2014/main" id="{3A301731-1CFD-FB4B-F3A2-5FD9D111B21C}"/>
            </a:ext>
          </a:extLst>
        </cdr:cNvPr>
        <cdr:cNvSpPr txBox="1"/>
      </cdr:nvSpPr>
      <cdr:spPr>
        <a:xfrm xmlns:a="http://schemas.openxmlformats.org/drawingml/2006/main">
          <a:off x="6734175" y="605848"/>
          <a:ext cx="1381125" cy="4130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0">
              <a:latin typeface="Arial" panose="020B0604020202020204" pitchFamily="34" charset="0"/>
              <a:ea typeface="Calibri" panose="020F0502020204030204" pitchFamily="34" charset="0"/>
              <a:cs typeface="Arial" panose="020B0604020202020204" pitchFamily="34" charset="0"/>
            </a:rPr>
            <a:t>November 2024</a:t>
          </a:r>
        </a:p>
      </cdr:txBody>
    </cdr:sp>
  </cdr:relSizeAnchor>
  <cdr:relSizeAnchor xmlns:cdr="http://schemas.openxmlformats.org/drawingml/2006/chartDrawing">
    <cdr:from>
      <cdr:x>0</cdr:x>
      <cdr:y>0</cdr:y>
    </cdr:from>
    <cdr:to>
      <cdr:x>0.8872</cdr:x>
      <cdr:y>0.15271</cdr:y>
    </cdr:to>
    <cdr:sp macro="" textlink="">
      <cdr:nvSpPr>
        <cdr:cNvPr id="3" name="TextBox 2">
          <a:extLst xmlns:a="http://schemas.openxmlformats.org/drawingml/2006/main">
            <a:ext uri="{FF2B5EF4-FFF2-40B4-BE49-F238E27FC236}">
              <a16:creationId xmlns:a16="http://schemas.microsoft.com/office/drawing/2014/main" id="{2C5EA71E-BC4C-528F-05A5-52ED861A245B}"/>
            </a:ext>
          </a:extLst>
        </cdr:cNvPr>
        <cdr:cNvSpPr txBox="1"/>
      </cdr:nvSpPr>
      <cdr:spPr>
        <a:xfrm xmlns:a="http://schemas.openxmlformats.org/drawingml/2006/main">
          <a:off x="0" y="0"/>
          <a:ext cx="8419667" cy="821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400" b="1">
              <a:solidFill>
                <a:schemeClr val="tx2">
                  <a:lumMod val="90000"/>
                  <a:lumOff val="10000"/>
                </a:schemeClr>
              </a:solidFill>
              <a:latin typeface="Arial" panose="020B0604020202020204" pitchFamily="34" charset="0"/>
              <a:ea typeface="Calibri" panose="020F0502020204030204" pitchFamily="34" charset="0"/>
              <a:cs typeface="Arial" panose="020B0604020202020204" pitchFamily="34" charset="0"/>
            </a:rPr>
            <a:t>Chart 4</a:t>
          </a:r>
        </a:p>
        <a:p xmlns:a="http://schemas.openxmlformats.org/drawingml/2006/main">
          <a:pPr algn="l"/>
          <a:r>
            <a:rPr lang="en-US" sz="1400" b="1">
              <a:solidFill>
                <a:schemeClr val="tx2">
                  <a:lumMod val="90000"/>
                  <a:lumOff val="10000"/>
                </a:schemeClr>
              </a:solidFill>
              <a:latin typeface="Arial" panose="020B0604020202020204" pitchFamily="34" charset="0"/>
              <a:ea typeface="Calibri" panose="020F0502020204030204" pitchFamily="34" charset="0"/>
              <a:cs typeface="Arial" panose="020B0604020202020204" pitchFamily="34" charset="0"/>
            </a:rPr>
            <a:t>Texas</a:t>
          </a:r>
          <a:r>
            <a:rPr lang="en-US" sz="1400" b="1" baseline="0">
              <a:solidFill>
                <a:schemeClr val="tx2">
                  <a:lumMod val="90000"/>
                  <a:lumOff val="10000"/>
                </a:schemeClr>
              </a:solidFill>
              <a:latin typeface="Arial" panose="020B0604020202020204" pitchFamily="34" charset="0"/>
              <a:ea typeface="Calibri" panose="020F0502020204030204" pitchFamily="34" charset="0"/>
              <a:cs typeface="Arial" panose="020B0604020202020204" pitchFamily="34" charset="0"/>
            </a:rPr>
            <a:t> b</a:t>
          </a:r>
          <a:r>
            <a:rPr lang="en-US" sz="1400" b="1">
              <a:solidFill>
                <a:schemeClr val="tx2">
                  <a:lumMod val="90000"/>
                  <a:lumOff val="10000"/>
                </a:schemeClr>
              </a:solidFill>
              <a:latin typeface="Arial" panose="020B0604020202020204" pitchFamily="34" charset="0"/>
              <a:ea typeface="Calibri" panose="020F0502020204030204" pitchFamily="34" charset="0"/>
              <a:cs typeface="Arial" panose="020B0604020202020204" pitchFamily="34" charset="0"/>
            </a:rPr>
            <a:t>usinesses</a:t>
          </a:r>
          <a:r>
            <a:rPr lang="en-US" sz="1400" b="1" baseline="0">
              <a:solidFill>
                <a:schemeClr val="tx2">
                  <a:lumMod val="90000"/>
                  <a:lumOff val="10000"/>
                </a:schemeClr>
              </a:solidFill>
              <a:latin typeface="Arial" panose="020B0604020202020204" pitchFamily="34" charset="0"/>
              <a:ea typeface="Calibri" panose="020F0502020204030204" pitchFamily="34" charset="0"/>
              <a:cs typeface="Arial" panose="020B0604020202020204" pitchFamily="34" charset="0"/>
            </a:rPr>
            <a:t> cite improved economic conditions as main reason for optimism</a:t>
          </a:r>
          <a:endParaRPr lang="en-US" sz="1400" b="1">
            <a:solidFill>
              <a:schemeClr val="tx2">
                <a:lumMod val="90000"/>
                <a:lumOff val="10000"/>
              </a:schemeClr>
            </a:solidFill>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0.58159</cdr:x>
      <cdr:y>0.17279</cdr:y>
    </cdr:from>
    <cdr:to>
      <cdr:x>0.95258</cdr:x>
      <cdr:y>0.83369</cdr:y>
    </cdr:to>
    <cdr:pic>
      <cdr:nvPicPr>
        <cdr:cNvPr id="5" name="chart">
          <a:extLst xmlns:a="http://schemas.openxmlformats.org/drawingml/2006/main">
            <a:ext uri="{FF2B5EF4-FFF2-40B4-BE49-F238E27FC236}">
              <a16:creationId xmlns:a16="http://schemas.microsoft.com/office/drawing/2014/main" id="{7BB55655-21B4-92E2-40D3-3907A1A17D6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519378" y="929269"/>
          <a:ext cx="3520751" cy="3554452"/>
        </a:xfrm>
        <a:prstGeom xmlns:a="http://schemas.openxmlformats.org/drawingml/2006/main" prst="rect">
          <a:avLst/>
        </a:prstGeom>
      </cdr:spPr>
    </cdr:pic>
  </cdr:relSizeAnchor>
  <cdr:relSizeAnchor xmlns:cdr="http://schemas.openxmlformats.org/drawingml/2006/chartDrawing">
    <cdr:from>
      <cdr:x>0.75275</cdr:x>
      <cdr:y>0.95032</cdr:y>
    </cdr:from>
    <cdr:to>
      <cdr:x>1</cdr:x>
      <cdr:y>1</cdr:y>
    </cdr:to>
    <cdr:sp macro="" textlink="">
      <cdr:nvSpPr>
        <cdr:cNvPr id="4" name="TextBox 1">
          <a:extLst xmlns:a="http://schemas.openxmlformats.org/drawingml/2006/main">
            <a:ext uri="{FF2B5EF4-FFF2-40B4-BE49-F238E27FC236}">
              <a16:creationId xmlns:a16="http://schemas.microsoft.com/office/drawing/2014/main" id="{F28A08DF-A353-1D29-0708-90FD9E09A151}"/>
            </a:ext>
          </a:extLst>
        </cdr:cNvPr>
        <cdr:cNvSpPr txBox="1"/>
      </cdr:nvSpPr>
      <cdr:spPr>
        <a:xfrm xmlns:a="http://schemas.openxmlformats.org/drawingml/2006/main">
          <a:off x="7143750" y="5110976"/>
          <a:ext cx="2346402" cy="2671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ontserrat" panose="00000500000000000000" pitchFamily="2" charset="0"/>
              <a:ea typeface="+mn-ea"/>
              <a:cs typeface="Arial" panose="020B0604020202020204" pitchFamily="34" charset="0"/>
            </a:rPr>
            <a:t>Federal Reserve Bank of Dallas</a:t>
          </a:r>
          <a:endParaRPr lang="en-US">
            <a:effectLst/>
            <a:latin typeface="Montserrat" panose="00000500000000000000" pitchFamily="2" charset="0"/>
            <a:cs typeface="Arial" panose="020B0604020202020204" pitchFamily="34" charset="0"/>
          </a:endParaRPr>
        </a:p>
        <a:p xmlns:a="http://schemas.openxmlformats.org/drawingml/2006/main">
          <a:endParaRPr lang="en-US" sz="1100" kern="1200"/>
        </a:p>
      </cdr:txBody>
    </cdr:sp>
  </cdr:relSizeAnchor>
</c:userShapes>
</file>

<file path=xl/drawings/drawing2.xml><?xml version="1.0" encoding="utf-8"?>
<c:userShapes xmlns:c="http://schemas.openxmlformats.org/drawingml/2006/chart">
  <cdr:relSizeAnchor xmlns:cdr="http://schemas.openxmlformats.org/drawingml/2006/chartDrawing">
    <cdr:from>
      <cdr:x>0</cdr:x>
      <cdr:y>0.86177</cdr:y>
    </cdr:from>
    <cdr:to>
      <cdr:x>0.9938</cdr:x>
      <cdr:y>1</cdr:y>
    </cdr:to>
    <cdr:sp macro="" textlink="">
      <cdr:nvSpPr>
        <cdr:cNvPr id="2" name="TextBox 1">
          <a:extLst xmlns:a="http://schemas.openxmlformats.org/drawingml/2006/main">
            <a:ext uri="{FF2B5EF4-FFF2-40B4-BE49-F238E27FC236}">
              <a16:creationId xmlns:a16="http://schemas.microsoft.com/office/drawing/2014/main" id="{937E276A-42D7-B609-D8DD-E9636B7B875F}"/>
            </a:ext>
          </a:extLst>
        </cdr:cNvPr>
        <cdr:cNvSpPr txBox="1"/>
      </cdr:nvSpPr>
      <cdr:spPr>
        <a:xfrm xmlns:a="http://schemas.openxmlformats.org/drawingml/2006/main">
          <a:off x="0" y="4634726"/>
          <a:ext cx="9431313" cy="7434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chemeClr val="tx1"/>
              </a:solidFill>
              <a:latin typeface="Arial" panose="020B0604020202020204" pitchFamily="34" charset="0"/>
              <a:ea typeface="Calibri" panose="020F0502020204030204" pitchFamily="34" charset="0"/>
              <a:cs typeface="Arial" panose="020B0604020202020204" pitchFamily="34" charset="0"/>
            </a:rPr>
            <a:t>NOTES: Shown</a:t>
          </a:r>
          <a:r>
            <a:rPr lang="en-US" sz="1100" baseline="0">
              <a:solidFill>
                <a:schemeClr val="tx1"/>
              </a:solidFill>
              <a:latin typeface="Arial" panose="020B0604020202020204" pitchFamily="34" charset="0"/>
              <a:ea typeface="Calibri" panose="020F0502020204030204" pitchFamily="34" charset="0"/>
              <a:cs typeface="Arial" panose="020B0604020202020204" pitchFamily="34" charset="0"/>
            </a:rPr>
            <a:t> are answers to the question, "Is the expected increase in demand primarily attributable to changes in general economic conditions, conditions specific to your industry, or a factor unique to your firm?" N= 200 in Nov. '24.</a:t>
          </a:r>
          <a:endParaRPr lang="en-US" sz="1100">
            <a:solidFill>
              <a:schemeClr val="tx1"/>
            </a:solidFill>
            <a:latin typeface="Arial" panose="020B0604020202020204" pitchFamily="34" charset="0"/>
            <a:ea typeface="Calibri" panose="020F0502020204030204" pitchFamily="34" charset="0"/>
            <a:cs typeface="Arial" panose="020B0604020202020204" pitchFamily="34" charset="0"/>
          </a:endParaRPr>
        </a:p>
        <a:p xmlns:a="http://schemas.openxmlformats.org/drawingml/2006/main">
          <a:r>
            <a:rPr lang="en-US" sz="1100">
              <a:solidFill>
                <a:schemeClr val="tx1"/>
              </a:solidFill>
              <a:latin typeface="Arial" panose="020B0604020202020204" pitchFamily="34" charset="0"/>
              <a:ea typeface="Calibri" panose="020F0502020204030204" pitchFamily="34" charset="0"/>
              <a:cs typeface="Arial" panose="020B0604020202020204" pitchFamily="34" charset="0"/>
            </a:rPr>
            <a:t>SOURCE: Federal</a:t>
          </a:r>
          <a:r>
            <a:rPr lang="en-US" sz="1100" baseline="0">
              <a:solidFill>
                <a:schemeClr val="tx1"/>
              </a:solidFill>
              <a:latin typeface="Arial" panose="020B0604020202020204" pitchFamily="34" charset="0"/>
              <a:ea typeface="Calibri" panose="020F0502020204030204" pitchFamily="34" charset="0"/>
              <a:cs typeface="Arial" panose="020B0604020202020204" pitchFamily="34" charset="0"/>
            </a:rPr>
            <a:t> Reserve Bank of Dallas.</a:t>
          </a:r>
          <a:r>
            <a:rPr lang="en-US" sz="1100">
              <a:latin typeface="Arial" panose="020B0604020202020204" pitchFamily="34" charset="0"/>
              <a:ea typeface="Calibri" panose="020F0502020204030204" pitchFamily="34" charset="0"/>
              <a:cs typeface="Arial" panose="020B0604020202020204" pitchFamily="34" charset="0"/>
            </a:rPr>
            <a:t>.</a:t>
          </a:r>
        </a:p>
      </cdr:txBody>
    </cdr:sp>
  </cdr:relSizeAnchor>
  <cdr:relSizeAnchor xmlns:cdr="http://schemas.openxmlformats.org/drawingml/2006/chartDrawing">
    <cdr:from>
      <cdr:x>0.17636</cdr:x>
      <cdr:y>0.10799</cdr:y>
    </cdr:from>
    <cdr:to>
      <cdr:x>0.26766</cdr:x>
      <cdr:y>0.17287</cdr:y>
    </cdr:to>
    <cdr:sp macro="" textlink="">
      <cdr:nvSpPr>
        <cdr:cNvPr id="9" name="TextBox 1">
          <a:extLst xmlns:a="http://schemas.openxmlformats.org/drawingml/2006/main">
            <a:ext uri="{FF2B5EF4-FFF2-40B4-BE49-F238E27FC236}">
              <a16:creationId xmlns:a16="http://schemas.microsoft.com/office/drawing/2014/main" id="{9A1D78B3-DA12-9491-A2B2-1D395454CEE5}"/>
            </a:ext>
          </a:extLst>
        </cdr:cNvPr>
        <cdr:cNvSpPr txBox="1"/>
      </cdr:nvSpPr>
      <cdr:spPr>
        <a:xfrm xmlns:a="http://schemas.openxmlformats.org/drawingml/2006/main">
          <a:off x="1673683" y="580794"/>
          <a:ext cx="866451" cy="3489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0">
              <a:latin typeface="Arial" panose="020B0604020202020204" pitchFamily="34" charset="0"/>
              <a:ea typeface="Calibri" panose="020F0502020204030204" pitchFamily="34" charset="0"/>
              <a:cs typeface="Arial" panose="020B0604020202020204" pitchFamily="34" charset="0"/>
            </a:rPr>
            <a:t>Nov. '23</a:t>
          </a:r>
        </a:p>
      </cdr:txBody>
    </cdr:sp>
  </cdr:relSizeAnchor>
  <cdr:relSizeAnchor xmlns:cdr="http://schemas.openxmlformats.org/drawingml/2006/chartDrawing">
    <cdr:from>
      <cdr:x>0.73401</cdr:x>
      <cdr:y>0.10799</cdr:y>
    </cdr:from>
    <cdr:to>
      <cdr:x>0.8228</cdr:x>
      <cdr:y>0.18162</cdr:y>
    </cdr:to>
    <cdr:sp macro="" textlink="">
      <cdr:nvSpPr>
        <cdr:cNvPr id="10" name="TextBox 1">
          <a:extLst xmlns:a="http://schemas.openxmlformats.org/drawingml/2006/main">
            <a:ext uri="{FF2B5EF4-FFF2-40B4-BE49-F238E27FC236}">
              <a16:creationId xmlns:a16="http://schemas.microsoft.com/office/drawing/2014/main" id="{3A301731-1CFD-FB4B-F3A2-5FD9D111B21C}"/>
            </a:ext>
          </a:extLst>
        </cdr:cNvPr>
        <cdr:cNvSpPr txBox="1"/>
      </cdr:nvSpPr>
      <cdr:spPr>
        <a:xfrm xmlns:a="http://schemas.openxmlformats.org/drawingml/2006/main">
          <a:off x="6965866" y="580793"/>
          <a:ext cx="842631" cy="3959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0">
              <a:latin typeface="Arial" panose="020B0604020202020204" pitchFamily="34" charset="0"/>
              <a:ea typeface="Calibri" panose="020F0502020204030204" pitchFamily="34" charset="0"/>
              <a:cs typeface="Arial" panose="020B0604020202020204" pitchFamily="34" charset="0"/>
            </a:rPr>
            <a:t>Nov. '24</a:t>
          </a:r>
        </a:p>
      </cdr:txBody>
    </cdr:sp>
  </cdr:relSizeAnchor>
  <cdr:relSizeAnchor xmlns:cdr="http://schemas.openxmlformats.org/drawingml/2006/chartDrawing">
    <cdr:from>
      <cdr:x>0</cdr:x>
      <cdr:y>0</cdr:y>
    </cdr:from>
    <cdr:to>
      <cdr:x>0.8872</cdr:x>
      <cdr:y>0.15271</cdr:y>
    </cdr:to>
    <cdr:sp macro="" textlink="">
      <cdr:nvSpPr>
        <cdr:cNvPr id="3" name="TextBox 2">
          <a:extLst xmlns:a="http://schemas.openxmlformats.org/drawingml/2006/main">
            <a:ext uri="{FF2B5EF4-FFF2-40B4-BE49-F238E27FC236}">
              <a16:creationId xmlns:a16="http://schemas.microsoft.com/office/drawing/2014/main" id="{2C5EA71E-BC4C-528F-05A5-52ED861A245B}"/>
            </a:ext>
          </a:extLst>
        </cdr:cNvPr>
        <cdr:cNvSpPr txBox="1"/>
      </cdr:nvSpPr>
      <cdr:spPr>
        <a:xfrm xmlns:a="http://schemas.openxmlformats.org/drawingml/2006/main">
          <a:off x="0" y="0"/>
          <a:ext cx="8419667" cy="821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400" b="1">
              <a:solidFill>
                <a:schemeClr val="tx2">
                  <a:lumMod val="90000"/>
                  <a:lumOff val="10000"/>
                </a:schemeClr>
              </a:solidFill>
              <a:latin typeface="Arial" panose="020B0604020202020204" pitchFamily="34" charset="0"/>
              <a:ea typeface="Calibri" panose="020F0502020204030204" pitchFamily="34" charset="0"/>
              <a:cs typeface="Arial" panose="020B0604020202020204" pitchFamily="34" charset="0"/>
            </a:rPr>
            <a:t>Chart 4</a:t>
          </a:r>
        </a:p>
        <a:p xmlns:a="http://schemas.openxmlformats.org/drawingml/2006/main">
          <a:pPr algn="l"/>
          <a:r>
            <a:rPr lang="en-US" sz="1400" b="1">
              <a:solidFill>
                <a:schemeClr val="tx2">
                  <a:lumMod val="90000"/>
                  <a:lumOff val="10000"/>
                </a:schemeClr>
              </a:solidFill>
              <a:latin typeface="Arial" panose="020B0604020202020204" pitchFamily="34" charset="0"/>
              <a:ea typeface="Calibri" panose="020F0502020204030204" pitchFamily="34" charset="0"/>
              <a:cs typeface="Arial" panose="020B0604020202020204" pitchFamily="34" charset="0"/>
            </a:rPr>
            <a:t>Texas</a:t>
          </a:r>
          <a:r>
            <a:rPr lang="en-US" sz="1400" b="1" baseline="0">
              <a:solidFill>
                <a:schemeClr val="tx2">
                  <a:lumMod val="90000"/>
                  <a:lumOff val="10000"/>
                </a:schemeClr>
              </a:solidFill>
              <a:latin typeface="Arial" panose="020B0604020202020204" pitchFamily="34" charset="0"/>
              <a:ea typeface="Calibri" panose="020F0502020204030204" pitchFamily="34" charset="0"/>
              <a:cs typeface="Arial" panose="020B0604020202020204" pitchFamily="34" charset="0"/>
            </a:rPr>
            <a:t> b</a:t>
          </a:r>
          <a:r>
            <a:rPr lang="en-US" sz="1400" b="1">
              <a:solidFill>
                <a:schemeClr val="tx2">
                  <a:lumMod val="90000"/>
                  <a:lumOff val="10000"/>
                </a:schemeClr>
              </a:solidFill>
              <a:latin typeface="Arial" panose="020B0604020202020204" pitchFamily="34" charset="0"/>
              <a:ea typeface="Calibri" panose="020F0502020204030204" pitchFamily="34" charset="0"/>
              <a:cs typeface="Arial" panose="020B0604020202020204" pitchFamily="34" charset="0"/>
            </a:rPr>
            <a:t>usinesses</a:t>
          </a:r>
          <a:r>
            <a:rPr lang="en-US" sz="1400" b="1" baseline="0">
              <a:solidFill>
                <a:schemeClr val="tx2">
                  <a:lumMod val="90000"/>
                  <a:lumOff val="10000"/>
                </a:schemeClr>
              </a:solidFill>
              <a:latin typeface="Arial" panose="020B0604020202020204" pitchFamily="34" charset="0"/>
              <a:ea typeface="Calibri" panose="020F0502020204030204" pitchFamily="34" charset="0"/>
              <a:cs typeface="Arial" panose="020B0604020202020204" pitchFamily="34" charset="0"/>
            </a:rPr>
            <a:t> cite improved economic conditions as main reason for optimism</a:t>
          </a:r>
          <a:endParaRPr lang="en-US" sz="1400" b="1">
            <a:solidFill>
              <a:schemeClr val="tx2">
                <a:lumMod val="90000"/>
                <a:lumOff val="10000"/>
              </a:schemeClr>
            </a:solidFill>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0.58159</cdr:x>
      <cdr:y>0.17279</cdr:y>
    </cdr:from>
    <cdr:to>
      <cdr:x>0.95258</cdr:x>
      <cdr:y>0.83369</cdr:y>
    </cdr:to>
    <cdr:pic>
      <cdr:nvPicPr>
        <cdr:cNvPr id="5" name="chart">
          <a:extLst xmlns:a="http://schemas.openxmlformats.org/drawingml/2006/main">
            <a:ext uri="{FF2B5EF4-FFF2-40B4-BE49-F238E27FC236}">
              <a16:creationId xmlns:a16="http://schemas.microsoft.com/office/drawing/2014/main" id="{7BB55655-21B4-92E2-40D3-3907A1A17D6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519378" y="929269"/>
          <a:ext cx="3520751" cy="3554452"/>
        </a:xfrm>
        <a:prstGeom xmlns:a="http://schemas.openxmlformats.org/drawingml/2006/main" prst="rect">
          <a:avLst/>
        </a:prstGeom>
      </cdr:spPr>
    </cdr:pic>
  </cdr:relSizeAnchor>
  <cdr:relSizeAnchor xmlns:cdr="http://schemas.openxmlformats.org/drawingml/2006/chartDrawing">
    <cdr:from>
      <cdr:x>0.75275</cdr:x>
      <cdr:y>0.95032</cdr:y>
    </cdr:from>
    <cdr:to>
      <cdr:x>1</cdr:x>
      <cdr:y>1</cdr:y>
    </cdr:to>
    <cdr:sp macro="" textlink="">
      <cdr:nvSpPr>
        <cdr:cNvPr id="4" name="TextBox 1">
          <a:extLst xmlns:a="http://schemas.openxmlformats.org/drawingml/2006/main">
            <a:ext uri="{FF2B5EF4-FFF2-40B4-BE49-F238E27FC236}">
              <a16:creationId xmlns:a16="http://schemas.microsoft.com/office/drawing/2014/main" id="{F28A08DF-A353-1D29-0708-90FD9E09A151}"/>
            </a:ext>
          </a:extLst>
        </cdr:cNvPr>
        <cdr:cNvSpPr txBox="1"/>
      </cdr:nvSpPr>
      <cdr:spPr>
        <a:xfrm xmlns:a="http://schemas.openxmlformats.org/drawingml/2006/main">
          <a:off x="7143750" y="5110976"/>
          <a:ext cx="2346402" cy="2671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ontserrat" panose="00000500000000000000" pitchFamily="2" charset="0"/>
              <a:ea typeface="+mn-ea"/>
              <a:cs typeface="Arial" panose="020B0604020202020204" pitchFamily="34" charset="0"/>
            </a:rPr>
            <a:t>Federal Reserve Bank of Dallas</a:t>
          </a:r>
          <a:endParaRPr lang="en-US">
            <a:effectLst/>
            <a:latin typeface="Montserrat" panose="00000500000000000000" pitchFamily="2" charset="0"/>
            <a:cs typeface="Arial" panose="020B0604020202020204" pitchFamily="34" charset="0"/>
          </a:endParaRPr>
        </a:p>
        <a:p xmlns:a="http://schemas.openxmlformats.org/drawingml/2006/main">
          <a:endParaRPr lang="en-US" sz="1100" kern="12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812E09F8-758F-DC9E-D9F6-E7C08FA14CB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0.73922</cdr:x>
      <cdr:y>0.33016</cdr:y>
    </cdr:from>
    <cdr:to>
      <cdr:x>0.78417</cdr:x>
      <cdr:y>0.33083</cdr:y>
    </cdr:to>
    <cdr:cxnSp macro="">
      <cdr:nvCxnSpPr>
        <cdr:cNvPr id="5" name="Straight Arrow Connector 4">
          <a:extLst xmlns:a="http://schemas.openxmlformats.org/drawingml/2006/main">
            <a:ext uri="{FF2B5EF4-FFF2-40B4-BE49-F238E27FC236}">
              <a16:creationId xmlns:a16="http://schemas.microsoft.com/office/drawing/2014/main" id="{CEEB2D1E-62DA-3B70-416C-5CB5DDE1EF7C}"/>
            </a:ext>
          </a:extLst>
        </cdr:cNvPr>
        <cdr:cNvCxnSpPr/>
      </cdr:nvCxnSpPr>
      <cdr:spPr>
        <a:xfrm xmlns:a="http://schemas.openxmlformats.org/drawingml/2006/main" flipV="1">
          <a:off x="7019925" y="1852247"/>
          <a:ext cx="426857" cy="3779"/>
        </a:xfrm>
        <a:prstGeom xmlns:a="http://schemas.openxmlformats.org/drawingml/2006/main" prst="straightConnector1">
          <a:avLst/>
        </a:prstGeom>
        <a:ln xmlns:a="http://schemas.openxmlformats.org/drawingml/2006/main">
          <a:solidFill>
            <a:srgbClr val="002060"/>
          </a:solidFill>
          <a:headEnd type="none" w="med" len="med"/>
          <a:tailEnd type="arrow" w="med" len="med"/>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cdr:x>
      <cdr:y>0.80985</cdr:y>
    </cdr:from>
    <cdr:to>
      <cdr:x>0.99338</cdr:x>
      <cdr:y>1</cdr:y>
    </cdr:to>
    <cdr:sp macro="" textlink="">
      <cdr:nvSpPr>
        <cdr:cNvPr id="8" name="TextBox 7">
          <a:extLst xmlns:a="http://schemas.openxmlformats.org/drawingml/2006/main">
            <a:ext uri="{FF2B5EF4-FFF2-40B4-BE49-F238E27FC236}">
              <a16:creationId xmlns:a16="http://schemas.microsoft.com/office/drawing/2014/main" id="{58AEAFD7-2E6E-7DEB-1271-85454F67DE38}"/>
            </a:ext>
          </a:extLst>
        </cdr:cNvPr>
        <cdr:cNvSpPr txBox="1"/>
      </cdr:nvSpPr>
      <cdr:spPr>
        <a:xfrm xmlns:a="http://schemas.openxmlformats.org/drawingml/2006/main">
          <a:off x="0" y="4543426"/>
          <a:ext cx="9433559" cy="10667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ea typeface="Calibri" panose="020F0502020204030204" pitchFamily="34" charset="0"/>
              <a:cs typeface="Arial" panose="020B0604020202020204" pitchFamily="34" charset="0"/>
            </a:rPr>
            <a:t>*Three-month moving average, </a:t>
          </a:r>
          <a:r>
            <a:rPr lang="en-US" sz="1100">
              <a:effectLst/>
              <a:latin typeface="Arial" panose="020B0604020202020204" pitchFamily="34" charset="0"/>
              <a:ea typeface="+mn-ea"/>
              <a:cs typeface="Arial" panose="020B0604020202020204" pitchFamily="34" charset="0"/>
            </a:rPr>
            <a:t>seasonally adjusted. </a:t>
          </a:r>
          <a:endParaRPr lang="en-US" sz="1100">
            <a:latin typeface="Arial" panose="020B0604020202020204" pitchFamily="34" charset="0"/>
            <a:ea typeface="Calibri" panose="020F0502020204030204" pitchFamily="34" charset="0"/>
            <a:cs typeface="Arial" panose="020B0604020202020204" pitchFamily="34" charset="0"/>
          </a:endParaRPr>
        </a:p>
        <a:p xmlns:a="http://schemas.openxmlformats.org/drawingml/2006/main">
          <a:r>
            <a:rPr lang="en-US" sz="1100">
              <a:latin typeface="Arial" panose="020B0604020202020204" pitchFamily="34" charset="0"/>
              <a:ea typeface="Calibri" panose="020F0502020204030204" pitchFamily="34" charset="0"/>
              <a:cs typeface="Arial" panose="020B0604020202020204" pitchFamily="34" charset="0"/>
            </a:rPr>
            <a:t>NOTES: The Texas Business Outlook</a:t>
          </a:r>
          <a:r>
            <a:rPr lang="en-US" sz="1100" baseline="0">
              <a:latin typeface="Arial" panose="020B0604020202020204" pitchFamily="34" charset="0"/>
              <a:ea typeface="Calibri" panose="020F0502020204030204" pitchFamily="34" charset="0"/>
              <a:cs typeface="Arial" panose="020B0604020202020204" pitchFamily="34" charset="0"/>
            </a:rPr>
            <a:t> Survey (TBOS) index is an employment-weighted average of Texas Manufacturing Outlook Survey and Texas Service Sector Outlook Survey data. </a:t>
          </a:r>
          <a:r>
            <a:rPr lang="en-US" sz="1100">
              <a:effectLst/>
              <a:latin typeface="Arial" panose="020B0604020202020204" pitchFamily="34" charset="0"/>
              <a:ea typeface="Calibri" panose="020F0502020204030204" pitchFamily="34" charset="0"/>
              <a:cs typeface="Arial" panose="020B0604020202020204" pitchFamily="34" charset="0"/>
            </a:rPr>
            <a:t>TBOS responses are used to calculate a</a:t>
          </a:r>
          <a:r>
            <a:rPr lang="en-US" sz="1100" baseline="0">
              <a:effectLst/>
              <a:latin typeface="Arial" panose="020B0604020202020204" pitchFamily="34" charset="0"/>
              <a:ea typeface="Calibri" panose="020F0502020204030204" pitchFamily="34" charset="0"/>
              <a:cs typeface="Arial" panose="020B0604020202020204" pitchFamily="34" charset="0"/>
            </a:rPr>
            <a:t> diffusion </a:t>
          </a:r>
          <a:r>
            <a:rPr lang="en-US" sz="1100">
              <a:effectLst/>
              <a:latin typeface="Arial" panose="020B0604020202020204" pitchFamily="34" charset="0"/>
              <a:ea typeface="Calibri" panose="020F0502020204030204" pitchFamily="34" charset="0"/>
              <a:cs typeface="Arial" panose="020B0604020202020204" pitchFamily="34" charset="0"/>
            </a:rPr>
            <a:t>index for each survey question by subtracting the percentage of respondents reporting a decrease from the percentage reporting an increase.</a:t>
          </a:r>
          <a:r>
            <a:rPr lang="en-US" sz="1100" baseline="0">
              <a:latin typeface="Arial" panose="020B0604020202020204" pitchFamily="34" charset="0"/>
              <a:ea typeface="Calibri" panose="020F0502020204030204" pitchFamily="34" charset="0"/>
              <a:cs typeface="Arial" panose="020B0604020202020204" pitchFamily="34" charset="0"/>
            </a:rPr>
            <a:t> Data are through November 2024.</a:t>
          </a:r>
        </a:p>
        <a:p xmlns:a="http://schemas.openxmlformats.org/drawingml/2006/main">
          <a:r>
            <a:rPr lang="en-US" sz="1100" baseline="0">
              <a:latin typeface="Arial" panose="020B0604020202020204" pitchFamily="34" charset="0"/>
              <a:ea typeface="Calibri" panose="020F0502020204030204" pitchFamily="34" charset="0"/>
              <a:cs typeface="Arial" panose="020B0604020202020204" pitchFamily="34" charset="0"/>
            </a:rPr>
            <a:t>SOURCES: Bureau of Labor Statistics; Texas Workforce Commission; Federal Reserve Bank of Dallas.</a:t>
          </a:r>
          <a:endParaRPr lang="en-US" sz="1100">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0.01003</cdr:x>
      <cdr:y>0.11327</cdr:y>
    </cdr:from>
    <cdr:to>
      <cdr:x>0.35849</cdr:x>
      <cdr:y>0.17121</cdr:y>
    </cdr:to>
    <cdr:sp macro="" textlink="">
      <cdr:nvSpPr>
        <cdr:cNvPr id="2" name="TextBox 1">
          <a:extLst xmlns:a="http://schemas.openxmlformats.org/drawingml/2006/main">
            <a:ext uri="{FF2B5EF4-FFF2-40B4-BE49-F238E27FC236}">
              <a16:creationId xmlns:a16="http://schemas.microsoft.com/office/drawing/2014/main" id="{E40FEAE4-65C5-C457-DD2C-8C8D5F277083}"/>
            </a:ext>
          </a:extLst>
        </cdr:cNvPr>
        <cdr:cNvSpPr txBox="1"/>
      </cdr:nvSpPr>
      <cdr:spPr>
        <a:xfrm xmlns:a="http://schemas.openxmlformats.org/drawingml/2006/main">
          <a:off x="95250" y="609601"/>
          <a:ext cx="3309123" cy="3117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ea typeface="Calibri" panose="020F0502020204030204" pitchFamily="34" charset="0"/>
              <a:cs typeface="Arial" panose="020B0604020202020204" pitchFamily="34" charset="0"/>
            </a:rPr>
            <a:t>Percent change* </a:t>
          </a:r>
        </a:p>
      </cdr:txBody>
    </cdr:sp>
  </cdr:relSizeAnchor>
  <cdr:relSizeAnchor xmlns:cdr="http://schemas.openxmlformats.org/drawingml/2006/chartDrawing">
    <cdr:from>
      <cdr:x>0.75326</cdr:x>
      <cdr:y>0.95044</cdr:y>
    </cdr:from>
    <cdr:to>
      <cdr:x>1</cdr:x>
      <cdr:y>1</cdr:y>
    </cdr:to>
    <cdr:sp macro="" textlink="">
      <cdr:nvSpPr>
        <cdr:cNvPr id="3" name="TextBox 2">
          <a:extLst xmlns:a="http://schemas.openxmlformats.org/drawingml/2006/main">
            <a:ext uri="{FF2B5EF4-FFF2-40B4-BE49-F238E27FC236}">
              <a16:creationId xmlns:a16="http://schemas.microsoft.com/office/drawing/2014/main" id="{38ACF0E4-11C5-A5D6-4607-F28146E8ADEA}"/>
            </a:ext>
          </a:extLst>
        </cdr:cNvPr>
        <cdr:cNvSpPr txBox="1"/>
      </cdr:nvSpPr>
      <cdr:spPr>
        <a:xfrm xmlns:a="http://schemas.openxmlformats.org/drawingml/2006/main">
          <a:off x="7153275" y="5114925"/>
          <a:ext cx="2343149"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ontserrat" panose="00000500000000000000" pitchFamily="2" charset="0"/>
              <a:ea typeface="+mn-ea"/>
              <a:cs typeface="Arial" panose="020B0604020202020204" pitchFamily="34" charset="0"/>
            </a:rPr>
            <a:t>Federal Reserve Bank of Dallas</a:t>
          </a:r>
          <a:endParaRPr lang="en-US">
            <a:effectLst/>
            <a:latin typeface="Montserrat" panose="00000500000000000000" pitchFamily="2" charset="0"/>
            <a:cs typeface="Arial" panose="020B0604020202020204" pitchFamily="34" charset="0"/>
          </a:endParaRPr>
        </a:p>
        <a:p xmlns:a="http://schemas.openxmlformats.org/drawingml/2006/main">
          <a:endParaRPr lang="en-US" sz="1100" kern="1200"/>
        </a:p>
      </cdr:txBody>
    </cdr:sp>
  </cdr:relSizeAnchor>
  <cdr:relSizeAnchor xmlns:cdr="http://schemas.openxmlformats.org/drawingml/2006/chartDrawing">
    <cdr:from>
      <cdr:x>0.46239</cdr:x>
      <cdr:y>0.27249</cdr:y>
    </cdr:from>
    <cdr:to>
      <cdr:x>0.51555</cdr:x>
      <cdr:y>0.27249</cdr:y>
    </cdr:to>
    <cdr:cxnSp macro="">
      <cdr:nvCxnSpPr>
        <cdr:cNvPr id="6" name="Straight Arrow Connector 5">
          <a:extLst xmlns:a="http://schemas.openxmlformats.org/drawingml/2006/main">
            <a:ext uri="{FF2B5EF4-FFF2-40B4-BE49-F238E27FC236}">
              <a16:creationId xmlns:a16="http://schemas.microsoft.com/office/drawing/2014/main" id="{AB35BC6A-2202-3272-1338-C71387139D5A}"/>
            </a:ext>
          </a:extLst>
        </cdr:cNvPr>
        <cdr:cNvCxnSpPr/>
      </cdr:nvCxnSpPr>
      <cdr:spPr>
        <a:xfrm xmlns:a="http://schemas.openxmlformats.org/drawingml/2006/main" flipH="1">
          <a:off x="4391025" y="1528754"/>
          <a:ext cx="504825" cy="0"/>
        </a:xfrm>
        <a:prstGeom xmlns:a="http://schemas.openxmlformats.org/drawingml/2006/main" prst="straightConnector1">
          <a:avLst/>
        </a:prstGeom>
        <a:ln xmlns:a="http://schemas.openxmlformats.org/drawingml/2006/main">
          <a:solidFill>
            <a:srgbClr val="C00000"/>
          </a:solidFill>
          <a:tailEnd type="triangle"/>
        </a:ln>
      </cdr:spPr>
      <cdr:style>
        <a:lnRef xmlns:a="http://schemas.openxmlformats.org/drawingml/2006/main" idx="3">
          <a:schemeClr val="accent2"/>
        </a:lnRef>
        <a:fillRef xmlns:a="http://schemas.openxmlformats.org/drawingml/2006/main" idx="0">
          <a:schemeClr val="accent2"/>
        </a:fillRef>
        <a:effectRef xmlns:a="http://schemas.openxmlformats.org/drawingml/2006/main" idx="2">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C5C9BFF4-3783-07FC-019A-2DE692A3351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0.00808</cdr:x>
      <cdr:y>0.86147</cdr:y>
    </cdr:from>
    <cdr:to>
      <cdr:x>0.97727</cdr:x>
      <cdr:y>0.9857</cdr:y>
    </cdr:to>
    <cdr:sp macro="" textlink="">
      <cdr:nvSpPr>
        <cdr:cNvPr id="2" name="TextBox 1">
          <a:extLst xmlns:a="http://schemas.openxmlformats.org/drawingml/2006/main">
            <a:ext uri="{FF2B5EF4-FFF2-40B4-BE49-F238E27FC236}">
              <a16:creationId xmlns:a16="http://schemas.microsoft.com/office/drawing/2014/main" id="{028DC35A-E189-2AEC-6D94-C70B6740EA38}"/>
            </a:ext>
          </a:extLst>
        </cdr:cNvPr>
        <cdr:cNvSpPr txBox="1"/>
      </cdr:nvSpPr>
      <cdr:spPr>
        <a:xfrm xmlns:a="http://schemas.openxmlformats.org/drawingml/2006/main">
          <a:off x="76638" y="4631121"/>
          <a:ext cx="9196552" cy="6678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0.82655</cdr:y>
    </cdr:from>
    <cdr:to>
      <cdr:x>0.97957</cdr:x>
      <cdr:y>1</cdr:y>
    </cdr:to>
    <cdr:sp macro="" textlink="">
      <cdr:nvSpPr>
        <cdr:cNvPr id="3" name="TextBox 2">
          <a:extLst xmlns:a="http://schemas.openxmlformats.org/drawingml/2006/main">
            <a:ext uri="{FF2B5EF4-FFF2-40B4-BE49-F238E27FC236}">
              <a16:creationId xmlns:a16="http://schemas.microsoft.com/office/drawing/2014/main" id="{FFD758A6-51FF-2C96-51C6-B0E11E64B20F}"/>
            </a:ext>
          </a:extLst>
        </cdr:cNvPr>
        <cdr:cNvSpPr txBox="1"/>
      </cdr:nvSpPr>
      <cdr:spPr>
        <a:xfrm xmlns:a="http://schemas.openxmlformats.org/drawingml/2006/main">
          <a:off x="0" y="4448175"/>
          <a:ext cx="9302413" cy="933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aseline="0">
              <a:latin typeface="Arial" panose="020B0604020202020204" pitchFamily="34" charset="0"/>
              <a:ea typeface="Calibri" panose="020F0502020204030204" pitchFamily="34" charset="0"/>
              <a:cs typeface="Arial" panose="020B0604020202020204" pitchFamily="34" charset="0"/>
            </a:rPr>
            <a:t>NOTES: Texas Business Outlook Survey (TBOS) indexes are state GDP-weighted averages of Texas Service Sector Outlook Survey and Texas Manufacturing Outlook Survey data. </a:t>
          </a:r>
          <a:r>
            <a:rPr lang="en-US" sz="1100">
              <a:effectLst/>
              <a:latin typeface="Arial" panose="020B0604020202020204" pitchFamily="34" charset="0"/>
              <a:ea typeface="Calibri" panose="020F0502020204030204" pitchFamily="34" charset="0"/>
              <a:cs typeface="Arial" panose="020B0604020202020204" pitchFamily="34" charset="0"/>
            </a:rPr>
            <a:t>TBOS responses are used to calculate an index for each survey question by subtracting the percentage of respondents reporting a decrease from the percentage reporting an increase. </a:t>
          </a:r>
          <a:r>
            <a:rPr lang="en-US" sz="1100" baseline="0">
              <a:latin typeface="Arial" panose="020B0604020202020204" pitchFamily="34" charset="0"/>
              <a:ea typeface="Calibri" panose="020F0502020204030204" pitchFamily="34" charset="0"/>
              <a:cs typeface="Arial" panose="020B0604020202020204" pitchFamily="34" charset="0"/>
            </a:rPr>
            <a:t>Data are through November 2024. </a:t>
          </a:r>
        </a:p>
        <a:p xmlns:a="http://schemas.openxmlformats.org/drawingml/2006/main">
          <a:r>
            <a:rPr lang="en-US" sz="1100" baseline="0">
              <a:latin typeface="Arial" panose="020B0604020202020204" pitchFamily="34" charset="0"/>
              <a:ea typeface="Calibri" panose="020F0502020204030204" pitchFamily="34" charset="0"/>
              <a:cs typeface="Arial" panose="020B0604020202020204" pitchFamily="34" charset="0"/>
            </a:rPr>
            <a:t>SOURCE: Federal Reserve Bank of Dallas.</a:t>
          </a:r>
          <a:endParaRPr lang="en-US" sz="1100">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0.89683</cdr:x>
      <cdr:y>0.11545</cdr:y>
    </cdr:from>
    <cdr:to>
      <cdr:x>0.97462</cdr:x>
      <cdr:y>0.15959</cdr:y>
    </cdr:to>
    <cdr:sp macro="" textlink="">
      <cdr:nvSpPr>
        <cdr:cNvPr id="7" name="TextBox 6">
          <a:extLst xmlns:a="http://schemas.openxmlformats.org/drawingml/2006/main">
            <a:ext uri="{FF2B5EF4-FFF2-40B4-BE49-F238E27FC236}">
              <a16:creationId xmlns:a16="http://schemas.microsoft.com/office/drawing/2014/main" id="{4B5713D9-59FC-9122-E643-2E5FC7BAF804}"/>
            </a:ext>
          </a:extLst>
        </cdr:cNvPr>
        <cdr:cNvSpPr txBox="1"/>
      </cdr:nvSpPr>
      <cdr:spPr>
        <a:xfrm xmlns:a="http://schemas.openxmlformats.org/drawingml/2006/main">
          <a:off x="8516679" y="647701"/>
          <a:ext cx="738727"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ea typeface="Calibri" panose="020F0502020204030204" pitchFamily="34" charset="0"/>
              <a:cs typeface="Arial" panose="020B0604020202020204" pitchFamily="34" charset="0"/>
            </a:rPr>
            <a:t>Election</a:t>
          </a:r>
        </a:p>
      </cdr:txBody>
    </cdr:sp>
  </cdr:relSizeAnchor>
  <cdr:relSizeAnchor xmlns:cdr="http://schemas.openxmlformats.org/drawingml/2006/chartDrawing">
    <cdr:from>
      <cdr:x>0.80742</cdr:x>
      <cdr:y>0.11205</cdr:y>
    </cdr:from>
    <cdr:to>
      <cdr:x>0.90454</cdr:x>
      <cdr:y>0.2177</cdr:y>
    </cdr:to>
    <cdr:sp macro="" textlink="">
      <cdr:nvSpPr>
        <cdr:cNvPr id="6" name="TextBox 5">
          <a:extLst xmlns:a="http://schemas.openxmlformats.org/drawingml/2006/main">
            <a:ext uri="{FF2B5EF4-FFF2-40B4-BE49-F238E27FC236}">
              <a16:creationId xmlns:a16="http://schemas.microsoft.com/office/drawing/2014/main" id="{7F45FF5F-A872-0209-1120-B09AF49F34C1}"/>
            </a:ext>
          </a:extLst>
        </cdr:cNvPr>
        <cdr:cNvSpPr txBox="1"/>
      </cdr:nvSpPr>
      <cdr:spPr>
        <a:xfrm xmlns:a="http://schemas.openxmlformats.org/drawingml/2006/main">
          <a:off x="7667625" y="628650"/>
          <a:ext cx="922272" cy="5926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200">
              <a:latin typeface="Arial" panose="020B0604020202020204" pitchFamily="34" charset="0"/>
              <a:ea typeface="Calibri" panose="020F0502020204030204" pitchFamily="34" charset="0"/>
              <a:cs typeface="Arial" panose="020B0604020202020204" pitchFamily="34" charset="0"/>
            </a:rPr>
            <a:t>Initial Fed rate cut</a:t>
          </a:r>
        </a:p>
      </cdr:txBody>
    </cdr:sp>
  </cdr:relSizeAnchor>
  <cdr:relSizeAnchor xmlns:cdr="http://schemas.openxmlformats.org/drawingml/2006/chartDrawing">
    <cdr:from>
      <cdr:x>0.74022</cdr:x>
      <cdr:y>0.95044</cdr:y>
    </cdr:from>
    <cdr:to>
      <cdr:x>1</cdr:x>
      <cdr:y>1</cdr:y>
    </cdr:to>
    <cdr:sp macro="" textlink="">
      <cdr:nvSpPr>
        <cdr:cNvPr id="4" name="TextBox 1">
          <a:extLst xmlns:a="http://schemas.openxmlformats.org/drawingml/2006/main">
            <a:ext uri="{FF2B5EF4-FFF2-40B4-BE49-F238E27FC236}">
              <a16:creationId xmlns:a16="http://schemas.microsoft.com/office/drawing/2014/main" id="{F28A08DF-A353-1D29-0708-90FD9E09A151}"/>
            </a:ext>
          </a:extLst>
        </cdr:cNvPr>
        <cdr:cNvSpPr txBox="1"/>
      </cdr:nvSpPr>
      <cdr:spPr>
        <a:xfrm xmlns:a="http://schemas.openxmlformats.org/drawingml/2006/main">
          <a:off x="7029450" y="5114925"/>
          <a:ext cx="2466975" cy="26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ontserrat" panose="00000500000000000000" pitchFamily="2" charset="0"/>
              <a:ea typeface="+mn-ea"/>
              <a:cs typeface="Arial" panose="020B0604020202020204" pitchFamily="34" charset="0"/>
            </a:rPr>
            <a:t>Federal Reserve Bank of Dallas</a:t>
          </a:r>
          <a:endParaRPr lang="en-US">
            <a:effectLst/>
            <a:latin typeface="Montserrat" panose="00000500000000000000" pitchFamily="2" charset="0"/>
            <a:cs typeface="Arial" panose="020B0604020202020204" pitchFamily="34" charset="0"/>
          </a:endParaRPr>
        </a:p>
        <a:p xmlns:a="http://schemas.openxmlformats.org/drawingml/2006/main">
          <a:endParaRPr lang="en-US" sz="1100" kern="1200"/>
        </a:p>
      </cdr:txBody>
    </cdr:sp>
  </cdr:relSizeAnchor>
  <cdr:relSizeAnchor xmlns:cdr="http://schemas.openxmlformats.org/drawingml/2006/chartDrawing">
    <cdr:from>
      <cdr:x>0.00702</cdr:x>
      <cdr:y>0.09735</cdr:y>
    </cdr:from>
    <cdr:to>
      <cdr:x>0.30391</cdr:x>
      <cdr:y>0.16283</cdr:y>
    </cdr:to>
    <cdr:sp macro="" textlink="">
      <cdr:nvSpPr>
        <cdr:cNvPr id="5" name="TextBox 4">
          <a:extLst xmlns:a="http://schemas.openxmlformats.org/drawingml/2006/main">
            <a:ext uri="{FF2B5EF4-FFF2-40B4-BE49-F238E27FC236}">
              <a16:creationId xmlns:a16="http://schemas.microsoft.com/office/drawing/2014/main" id="{11BBBE3A-2919-CAD2-787F-1BBF64DFE749}"/>
            </a:ext>
          </a:extLst>
        </cdr:cNvPr>
        <cdr:cNvSpPr txBox="1"/>
      </cdr:nvSpPr>
      <cdr:spPr>
        <a:xfrm xmlns:a="http://schemas.openxmlformats.org/drawingml/2006/main">
          <a:off x="66675" y="523875"/>
          <a:ext cx="2819399"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Diffusion</a:t>
          </a:r>
          <a:r>
            <a:rPr lang="en-US" sz="1200" baseline="0">
              <a:latin typeface="Arial" panose="020B0604020202020204" pitchFamily="34" charset="0"/>
              <a:cs typeface="Arial" panose="020B0604020202020204" pitchFamily="34" charset="0"/>
            </a:rPr>
            <a:t> index, seasonally adjusted </a:t>
          </a:r>
          <a:endParaRPr lang="en-US" sz="12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486900" cy="5600700"/>
    <xdr:graphicFrame macro="">
      <xdr:nvGraphicFramePr>
        <xdr:cNvPr id="2" name="Chart 1">
          <a:extLst>
            <a:ext uri="{FF2B5EF4-FFF2-40B4-BE49-F238E27FC236}">
              <a16:creationId xmlns:a16="http://schemas.microsoft.com/office/drawing/2014/main" id="{F940BFC0-C315-EC8F-FA3C-5990D7AFAD4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0.02418</cdr:x>
      <cdr:y>0.85167</cdr:y>
    </cdr:from>
    <cdr:to>
      <cdr:x>0.97823</cdr:x>
      <cdr:y>0.97333</cdr:y>
    </cdr:to>
    <cdr:sp macro="" textlink="">
      <cdr:nvSpPr>
        <cdr:cNvPr id="2" name="TextBox 1">
          <a:extLst xmlns:a="http://schemas.openxmlformats.org/drawingml/2006/main">
            <a:ext uri="{FF2B5EF4-FFF2-40B4-BE49-F238E27FC236}">
              <a16:creationId xmlns:a16="http://schemas.microsoft.com/office/drawing/2014/main" id="{6AC456B8-F204-ECA9-3A48-39B74730948C}"/>
            </a:ext>
          </a:extLst>
        </cdr:cNvPr>
        <cdr:cNvSpPr txBox="1"/>
      </cdr:nvSpPr>
      <cdr:spPr>
        <a:xfrm xmlns:a="http://schemas.openxmlformats.org/drawingml/2006/main">
          <a:off x="209341" y="5348654"/>
          <a:ext cx="8258489" cy="764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0.79796</cdr:y>
    </cdr:from>
    <cdr:to>
      <cdr:x>0.99139</cdr:x>
      <cdr:y>1</cdr:y>
    </cdr:to>
    <cdr:sp macro="" textlink="">
      <cdr:nvSpPr>
        <cdr:cNvPr id="3" name="TextBox 2">
          <a:extLst xmlns:a="http://schemas.openxmlformats.org/drawingml/2006/main">
            <a:ext uri="{FF2B5EF4-FFF2-40B4-BE49-F238E27FC236}">
              <a16:creationId xmlns:a16="http://schemas.microsoft.com/office/drawing/2014/main" id="{D3D376ED-939A-C963-EC6F-9A79E71B53C7}"/>
            </a:ext>
          </a:extLst>
        </cdr:cNvPr>
        <cdr:cNvSpPr txBox="1"/>
      </cdr:nvSpPr>
      <cdr:spPr>
        <a:xfrm xmlns:a="http://schemas.openxmlformats.org/drawingml/2006/main">
          <a:off x="0" y="4476750"/>
          <a:ext cx="9414661" cy="1133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latin typeface="Arial" panose="020B0604020202020204" pitchFamily="34" charset="0"/>
              <a:ea typeface="Calibri" panose="020F0502020204030204" pitchFamily="34" charset="0"/>
              <a:cs typeface="Arial" panose="020B0604020202020204" pitchFamily="34" charset="0"/>
            </a:rPr>
            <a:t>NOTES: </a:t>
          </a:r>
          <a:r>
            <a:rPr lang="en-US" sz="1100">
              <a:solidFill>
                <a:schemeClr val="tx1"/>
              </a:solidFill>
              <a:effectLst/>
              <a:latin typeface="Arial" panose="020B0604020202020204" pitchFamily="34" charset="0"/>
              <a:ea typeface="Calibri" panose="020F0502020204030204" pitchFamily="34" charset="0"/>
              <a:cs typeface="Arial" panose="020B0604020202020204" pitchFamily="34" charset="0"/>
            </a:rPr>
            <a:t>Shown are firms' answers to the question, "How do you expect demand for your firm’s goods and/or services over the next six months to compare with the past six months, aside from seasonal variation?" The shares answering </a:t>
          </a:r>
          <a:r>
            <a:rPr lang="en-US" sz="1100" baseline="0">
              <a:solidFill>
                <a:schemeClr val="tx1"/>
              </a:solidFill>
              <a:effectLst/>
              <a:latin typeface="Arial" panose="020B0604020202020204" pitchFamily="34" charset="0"/>
              <a:ea typeface="Calibri" panose="020F0502020204030204" pitchFamily="34" charset="0"/>
              <a:cs typeface="Arial" panose="020B0604020202020204" pitchFamily="34" charset="0"/>
            </a:rPr>
            <a:t>"Remain the same" are not shown (30 percent in February 2023, 33 percent in November 2023, 28 percent in February 2024, 30 percent in August 2024 and 28 percent in November 2024). N=337 in November 2024.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latin typeface="Arial" panose="020B0604020202020204" pitchFamily="34" charset="0"/>
              <a:ea typeface="Calibri" panose="020F0502020204030204" pitchFamily="34" charset="0"/>
              <a:cs typeface="Arial" panose="020B0604020202020204" pitchFamily="34" charset="0"/>
            </a:rPr>
            <a:t>SOURCE: Federal Reserve Bank of Dallas.</a:t>
          </a:r>
        </a:p>
      </cdr:txBody>
    </cdr:sp>
  </cdr:relSizeAnchor>
  <cdr:relSizeAnchor xmlns:cdr="http://schemas.openxmlformats.org/drawingml/2006/chartDrawing">
    <cdr:from>
      <cdr:x>0.00412</cdr:x>
      <cdr:y>0.58775</cdr:y>
    </cdr:from>
    <cdr:to>
      <cdr:x>0.0156</cdr:x>
      <cdr:y>0.78234</cdr:y>
    </cdr:to>
    <cdr:sp macro="" textlink="">
      <cdr:nvSpPr>
        <cdr:cNvPr id="4" name="TextBox 3">
          <a:extLst xmlns:a="http://schemas.openxmlformats.org/drawingml/2006/main">
            <a:ext uri="{FF2B5EF4-FFF2-40B4-BE49-F238E27FC236}">
              <a16:creationId xmlns:a16="http://schemas.microsoft.com/office/drawing/2014/main" id="{F6689A6C-AC96-BD91-42CE-F7111C3361DC}"/>
            </a:ext>
          </a:extLst>
        </cdr:cNvPr>
        <cdr:cNvSpPr txBox="1"/>
      </cdr:nvSpPr>
      <cdr:spPr>
        <a:xfrm xmlns:a="http://schemas.openxmlformats.org/drawingml/2006/main">
          <a:off x="39112" y="3157036"/>
          <a:ext cx="108918" cy="1045211"/>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0.00054</cdr:x>
      <cdr:y>0.55197</cdr:y>
    </cdr:from>
    <cdr:to>
      <cdr:x>0.00536</cdr:x>
      <cdr:y>0.79747</cdr:y>
    </cdr:to>
    <cdr:sp macro="" textlink="">
      <cdr:nvSpPr>
        <cdr:cNvPr id="5" name="Rectangle 4">
          <a:extLst xmlns:a="http://schemas.openxmlformats.org/drawingml/2006/main">
            <a:ext uri="{FF2B5EF4-FFF2-40B4-BE49-F238E27FC236}">
              <a16:creationId xmlns:a16="http://schemas.microsoft.com/office/drawing/2014/main" id="{A1970047-7D18-AB91-62C2-A6B54C9CFD6B}"/>
            </a:ext>
          </a:extLst>
        </cdr:cNvPr>
        <cdr:cNvSpPr/>
      </cdr:nvSpPr>
      <cdr:spPr>
        <a:xfrm xmlns:a="http://schemas.openxmlformats.org/drawingml/2006/main">
          <a:off x="5096" y="2964840"/>
          <a:ext cx="45731" cy="1318667"/>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0.75125</cdr:x>
      <cdr:y>0.95044</cdr:y>
    </cdr:from>
    <cdr:to>
      <cdr:x>1</cdr:x>
      <cdr:y>1</cdr:y>
    </cdr:to>
    <cdr:sp macro="" textlink="">
      <cdr:nvSpPr>
        <cdr:cNvPr id="6" name="TextBox 1">
          <a:extLst xmlns:a="http://schemas.openxmlformats.org/drawingml/2006/main">
            <a:ext uri="{FF2B5EF4-FFF2-40B4-BE49-F238E27FC236}">
              <a16:creationId xmlns:a16="http://schemas.microsoft.com/office/drawing/2014/main" id="{F28A08DF-A353-1D29-0708-90FD9E09A151}"/>
            </a:ext>
          </a:extLst>
        </cdr:cNvPr>
        <cdr:cNvSpPr txBox="1"/>
      </cdr:nvSpPr>
      <cdr:spPr>
        <a:xfrm xmlns:a="http://schemas.openxmlformats.org/drawingml/2006/main">
          <a:off x="7134226" y="5114925"/>
          <a:ext cx="2362199" cy="26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ontserrat" panose="00000500000000000000" pitchFamily="2" charset="0"/>
              <a:ea typeface="+mn-ea"/>
              <a:cs typeface="Arial" panose="020B0604020202020204" pitchFamily="34" charset="0"/>
            </a:rPr>
            <a:t>Federal Reserve Bank of Dallas</a:t>
          </a:r>
          <a:endParaRPr lang="en-US">
            <a:effectLst/>
            <a:latin typeface="Montserrat" panose="00000500000000000000" pitchFamily="2" charset="0"/>
            <a:cs typeface="Arial" panose="020B0604020202020204" pitchFamily="34" charset="0"/>
          </a:endParaRPr>
        </a:p>
        <a:p xmlns:a="http://schemas.openxmlformats.org/drawingml/2006/main">
          <a:endParaRPr lang="en-US" sz="1100" kern="1200"/>
        </a:p>
      </cdr:txBody>
    </cdr:sp>
  </cdr:relSizeAnchor>
  <cdr:relSizeAnchor xmlns:cdr="http://schemas.openxmlformats.org/drawingml/2006/chartDrawing">
    <cdr:from>
      <cdr:x>0.45838</cdr:x>
      <cdr:y>0.21593</cdr:y>
    </cdr:from>
    <cdr:to>
      <cdr:x>0.5005</cdr:x>
      <cdr:y>0.21593</cdr:y>
    </cdr:to>
    <cdr:cxnSp macro="">
      <cdr:nvCxnSpPr>
        <cdr:cNvPr id="8" name="Straight Connector 7">
          <a:extLst xmlns:a="http://schemas.openxmlformats.org/drawingml/2006/main">
            <a:ext uri="{FF2B5EF4-FFF2-40B4-BE49-F238E27FC236}">
              <a16:creationId xmlns:a16="http://schemas.microsoft.com/office/drawing/2014/main" id="{F3336E11-7A25-D98C-C286-2FD2F30905C6}"/>
            </a:ext>
          </a:extLst>
        </cdr:cNvPr>
        <cdr:cNvCxnSpPr/>
      </cdr:nvCxnSpPr>
      <cdr:spPr>
        <a:xfrm xmlns:a="http://schemas.openxmlformats.org/drawingml/2006/main">
          <a:off x="4352925" y="1162050"/>
          <a:ext cx="400036" cy="4"/>
        </a:xfrm>
        <a:prstGeom xmlns:a="http://schemas.openxmlformats.org/drawingml/2006/main" prst="line">
          <a:avLst/>
        </a:prstGeom>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dr:relSizeAnchor xmlns:cdr="http://schemas.openxmlformats.org/drawingml/2006/chartDrawing">
    <cdr:from>
      <cdr:x>0.49749</cdr:x>
      <cdr:y>0.19469</cdr:y>
    </cdr:from>
    <cdr:to>
      <cdr:x>0.74323</cdr:x>
      <cdr:y>0.23894</cdr:y>
    </cdr:to>
    <cdr:sp macro="" textlink="">
      <cdr:nvSpPr>
        <cdr:cNvPr id="9" name="TextBox 8">
          <a:extLst xmlns:a="http://schemas.openxmlformats.org/drawingml/2006/main">
            <a:ext uri="{FF2B5EF4-FFF2-40B4-BE49-F238E27FC236}">
              <a16:creationId xmlns:a16="http://schemas.microsoft.com/office/drawing/2014/main" id="{BF977EDF-261A-E1A3-0E0F-79719C494A17}"/>
            </a:ext>
          </a:extLst>
        </cdr:cNvPr>
        <cdr:cNvSpPr txBox="1"/>
      </cdr:nvSpPr>
      <cdr:spPr>
        <a:xfrm xmlns:a="http://schemas.openxmlformats.org/drawingml/2006/main">
          <a:off x="4724399" y="1047750"/>
          <a:ext cx="233362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Net share reporting</a:t>
          </a:r>
          <a:r>
            <a:rPr lang="en-US" sz="1200" baseline="0">
              <a:latin typeface="Arial" panose="020B0604020202020204" pitchFamily="34" charset="0"/>
              <a:cs typeface="Arial" panose="020B0604020202020204" pitchFamily="34" charset="0"/>
            </a:rPr>
            <a:t> an increase </a:t>
          </a:r>
          <a:endParaRPr lang="en-US"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0.17653</cdr:x>
      <cdr:y>0.24064</cdr:y>
    </cdr:from>
    <cdr:to>
      <cdr:x>0.36108</cdr:x>
      <cdr:y>0.26995</cdr:y>
    </cdr:to>
    <cdr:sp macro="" textlink="">
      <cdr:nvSpPr>
        <cdr:cNvPr id="14" name="TextBox 13">
          <a:extLst xmlns:a="http://schemas.openxmlformats.org/drawingml/2006/main">
            <a:ext uri="{FF2B5EF4-FFF2-40B4-BE49-F238E27FC236}">
              <a16:creationId xmlns:a16="http://schemas.microsoft.com/office/drawing/2014/main" id="{DE6B6C22-5A6F-28CC-25FB-E6C2417EF6B4}"/>
            </a:ext>
          </a:extLst>
        </cdr:cNvPr>
        <cdr:cNvSpPr txBox="1"/>
      </cdr:nvSpPr>
      <cdr:spPr>
        <a:xfrm xmlns:a="http://schemas.openxmlformats.org/drawingml/2006/main">
          <a:off x="1676400" y="1350045"/>
          <a:ext cx="1752568" cy="16443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endParaRPr lang="en-US" sz="1100" kern="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0.16951</cdr:x>
      <cdr:y>0.27165</cdr:y>
    </cdr:from>
    <cdr:to>
      <cdr:x>0.31497</cdr:x>
      <cdr:y>0.30561</cdr:y>
    </cdr:to>
    <cdr:pic>
      <cdr:nvPicPr>
        <cdr:cNvPr id="7" name="chart">
          <a:extLst xmlns:a="http://schemas.openxmlformats.org/drawingml/2006/main">
            <a:ext uri="{FF2B5EF4-FFF2-40B4-BE49-F238E27FC236}">
              <a16:creationId xmlns:a16="http://schemas.microsoft.com/office/drawing/2014/main" id="{9FCEF6CB-571E-67D9-C8D0-6BE53153B1A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609710" y="1524017"/>
          <a:ext cx="1381350" cy="190523"/>
        </a:xfrm>
        <a:prstGeom xmlns:a="http://schemas.openxmlformats.org/drawingml/2006/main" prst="rect">
          <a:avLst/>
        </a:prstGeom>
      </cdr:spPr>
    </cdr:pic>
  </cdr:relSizeAnchor>
  <cdr:relSizeAnchor xmlns:cdr="http://schemas.openxmlformats.org/drawingml/2006/chartDrawing">
    <cdr:from>
      <cdr:x>0.16851</cdr:x>
      <cdr:y>0.23599</cdr:y>
    </cdr:from>
    <cdr:to>
      <cdr:x>0.35509</cdr:x>
      <cdr:y>0.26655</cdr:y>
    </cdr:to>
    <cdr:pic>
      <cdr:nvPicPr>
        <cdr:cNvPr id="10" name="chart">
          <a:extLst xmlns:a="http://schemas.openxmlformats.org/drawingml/2006/main">
            <a:ext uri="{FF2B5EF4-FFF2-40B4-BE49-F238E27FC236}">
              <a16:creationId xmlns:a16="http://schemas.microsoft.com/office/drawing/2014/main" id="{04110748-7578-0DE0-18AC-E76CBBBFEA5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1600243" y="1323976"/>
          <a:ext cx="1771843" cy="171450"/>
        </a:xfrm>
        <a:prstGeom xmlns:a="http://schemas.openxmlformats.org/drawingml/2006/main" prst="rect">
          <a:avLst/>
        </a:prstGeom>
      </cdr:spPr>
    </cdr:pic>
  </cdr:relSizeAnchor>
  <cdr:relSizeAnchor xmlns:cdr="http://schemas.openxmlformats.org/drawingml/2006/chartDrawing">
    <cdr:from>
      <cdr:x>0.31394</cdr:x>
      <cdr:y>0.28014</cdr:y>
    </cdr:from>
    <cdr:to>
      <cdr:x>0.35206</cdr:x>
      <cdr:y>0.31409</cdr:y>
    </cdr:to>
    <cdr:sp macro="" textlink="">
      <cdr:nvSpPr>
        <cdr:cNvPr id="11" name="TextBox 10">
          <a:extLst xmlns:a="http://schemas.openxmlformats.org/drawingml/2006/main">
            <a:ext uri="{FF2B5EF4-FFF2-40B4-BE49-F238E27FC236}">
              <a16:creationId xmlns:a16="http://schemas.microsoft.com/office/drawing/2014/main" id="{FDEB0BCE-DC32-956B-BEF1-795A3C549418}"/>
            </a:ext>
          </a:extLst>
        </cdr:cNvPr>
        <cdr:cNvSpPr txBox="1"/>
      </cdr:nvSpPr>
      <cdr:spPr>
        <a:xfrm xmlns:a="http://schemas.openxmlformats.org/drawingml/2006/main">
          <a:off x="2981325" y="1571625"/>
          <a:ext cx="36195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kern="1200">
            <a:solidFill>
              <a:schemeClr val="bg1"/>
            </a:solidFill>
          </a:endParaRPr>
        </a:p>
      </cdr:txBody>
    </cdr:sp>
  </cdr:relSizeAnchor>
  <cdr:relSizeAnchor xmlns:cdr="http://schemas.openxmlformats.org/drawingml/2006/chartDrawing">
    <cdr:from>
      <cdr:x>0.30893</cdr:x>
      <cdr:y>0.26825</cdr:y>
    </cdr:from>
    <cdr:to>
      <cdr:x>0.35807</cdr:x>
      <cdr:y>0.31919</cdr:y>
    </cdr:to>
    <cdr:sp macro="" textlink="">
      <cdr:nvSpPr>
        <cdr:cNvPr id="12" name="TextBox 11">
          <a:extLst xmlns:a="http://schemas.openxmlformats.org/drawingml/2006/main">
            <a:ext uri="{FF2B5EF4-FFF2-40B4-BE49-F238E27FC236}">
              <a16:creationId xmlns:a16="http://schemas.microsoft.com/office/drawing/2014/main" id="{D2F55796-D585-5F59-4C7D-8090BA343B72}"/>
            </a:ext>
          </a:extLst>
        </cdr:cNvPr>
        <cdr:cNvSpPr txBox="1"/>
      </cdr:nvSpPr>
      <cdr:spPr>
        <a:xfrm xmlns:a="http://schemas.openxmlformats.org/drawingml/2006/main">
          <a:off x="2933700" y="1504950"/>
          <a:ext cx="46672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US" sz="1100" kern="1200"/>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C941B3B3-2880-35C7-C785-8801BAEDFAB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b.win.frb.org\k1\DOCUME~1\k1mdn01\LOCALS~1\Temp\notesE1EF34\SpecialQuestions_06-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k1mdn01\LOCALS~1\Temp\notesE1EF34\SpecialQuestions_06-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809%20PSM%20rev2%20temp.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rb.win.frb.org\K1\Accounts\U-Z\k1mzw01\My%20Documents\Blog%20Articles\2024\6DecBlog\0410_Kerr_TexasUpdateChartx.xlsx" TargetMode="External"/><Relationship Id="rId1" Type="http://schemas.openxmlformats.org/officeDocument/2006/relationships/externalLinkPath" Target="https://frbprod1.sharepoint.com/sites/11K-CO/ExternalComm/Pubs/DFE/2024/4Q%20Oct-Dec/0410_Kerr_TexasUpdate/0410_Kerr_TexasUpdateChart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row r="9">
          <cell r="G9" t="str">
            <v>06/02/2009</v>
          </cell>
          <cell r="H9" t="str">
            <v>06/05/2009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row r="9">
          <cell r="G9" t="str">
            <v>06/02/2009</v>
          </cell>
          <cell r="H9" t="str">
            <v>06/05/2009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ghlights"/>
      <sheetName val="TOPICS"/>
      <sheetName val="A.Hedges"/>
      <sheetName val="U.S Futures + Fuel Demand"/>
      <sheetName val="Iran"/>
      <sheetName val="Chart1"/>
      <sheetName val="Prices"/>
      <sheetName val="Storage"/>
      <sheetName val="Data"/>
      <sheetName val="Production"/>
      <sheetName val="GOM Production"/>
      <sheetName val="TX Production"/>
      <sheetName val="Permian Production"/>
      <sheetName val="Exports"/>
      <sheetName val="Imports"/>
      <sheetName val="SA Imports"/>
      <sheetName val="U.S. Rail"/>
      <sheetName val="Can Rail"/>
      <sheetName val="PADD3 Rail"/>
      <sheetName val="U.S. Rigs"/>
      <sheetName val="Texas Rigs"/>
      <sheetName val="Basin Rigs"/>
      <sheetName val="Production Adj"/>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rt1"/>
      <sheetName val="Data1"/>
      <sheetName val="Chart2"/>
      <sheetName val="Data2"/>
      <sheetName val="Chart3"/>
      <sheetName val="Data3"/>
      <sheetName val="Data4"/>
    </sheetNames>
    <sheetDataSet>
      <sheetData sheetId="0" refreshError="1"/>
      <sheetData sheetId="1"/>
      <sheetData sheetId="2" refreshError="1"/>
      <sheetData sheetId="3"/>
      <sheetData sheetId="4" refreshError="1"/>
      <sheetData sheetId="5"/>
      <sheetData sheetId="6">
        <row r="5">
          <cell r="D5" t="str">
            <v>Nov. '23</v>
          </cell>
        </row>
        <row r="6">
          <cell r="C6" t="str">
            <v>General economic conditions</v>
          </cell>
          <cell r="D6">
            <v>0.33333333333333331</v>
          </cell>
        </row>
        <row r="7">
          <cell r="C7" t="str">
            <v>Industry-specific conditions</v>
          </cell>
          <cell r="D7">
            <v>0.3925925925925926</v>
          </cell>
        </row>
        <row r="8">
          <cell r="C8" t="str">
            <v>Firm -specific conditions</v>
          </cell>
          <cell r="D8">
            <v>0.27407407407407408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6E47-22EA-4D30-BF21-1E39732CB889}">
  <sheetPr codeName="Sheet3">
    <tabColor theme="9" tint="-0.249977111117893"/>
  </sheetPr>
  <dimension ref="A1:J665"/>
  <sheetViews>
    <sheetView topLeftCell="A61" workbookViewId="0">
      <selection activeCell="G75" sqref="G75"/>
    </sheetView>
  </sheetViews>
  <sheetFormatPr defaultRowHeight="14.5" x14ac:dyDescent="0.35"/>
  <cols>
    <col min="5" max="5" width="14.453125" customWidth="1"/>
    <col min="6" max="6" width="9.81640625" customWidth="1"/>
    <col min="7" max="7" width="9.1796875" customWidth="1"/>
    <col min="8" max="8" width="10" customWidth="1"/>
    <col min="9" max="9" width="12.1796875" customWidth="1"/>
    <col min="10" max="10" width="11.54296875" customWidth="1"/>
  </cols>
  <sheetData>
    <row r="1" spans="1:10" x14ac:dyDescent="0.35">
      <c r="C1" t="s">
        <v>0</v>
      </c>
      <c r="D1" t="s">
        <v>1</v>
      </c>
      <c r="E1" t="s">
        <v>2</v>
      </c>
      <c r="F1" t="s">
        <v>3</v>
      </c>
      <c r="G1" t="s">
        <v>4</v>
      </c>
      <c r="H1" t="s">
        <v>5</v>
      </c>
      <c r="I1" s="1" t="s">
        <v>6</v>
      </c>
      <c r="J1" s="1" t="s">
        <v>7</v>
      </c>
    </row>
    <row r="2" spans="1:10" x14ac:dyDescent="0.35">
      <c r="B2" s="2" t="s">
        <v>8</v>
      </c>
      <c r="C2" t="s">
        <v>9</v>
      </c>
      <c r="D2" t="s">
        <v>10</v>
      </c>
      <c r="E2" t="s">
        <v>11</v>
      </c>
      <c r="F2" t="s">
        <v>12</v>
      </c>
    </row>
    <row r="3" spans="1:10" x14ac:dyDescent="0.35">
      <c r="B3" t="s">
        <v>13</v>
      </c>
      <c r="C3" t="s">
        <v>14</v>
      </c>
      <c r="D3" t="s">
        <v>15</v>
      </c>
      <c r="E3" t="s">
        <v>16</v>
      </c>
      <c r="F3" t="s">
        <v>17</v>
      </c>
    </row>
    <row r="4" spans="1:10" x14ac:dyDescent="0.35">
      <c r="B4" t="s">
        <v>18</v>
      </c>
      <c r="C4" t="s">
        <v>19</v>
      </c>
      <c r="D4" t="s">
        <v>20</v>
      </c>
      <c r="E4" t="s">
        <v>21</v>
      </c>
      <c r="F4" t="s">
        <v>22</v>
      </c>
    </row>
    <row r="5" spans="1:10" x14ac:dyDescent="0.35">
      <c r="A5" t="str">
        <f>IF(RIGHT(B5,1)="7",LEFT(B5,4),"")</f>
        <v/>
      </c>
      <c r="B5" t="s">
        <v>23</v>
      </c>
      <c r="C5" s="3">
        <v>1.8018393558274948</v>
      </c>
      <c r="D5" s="4">
        <v>6.1</v>
      </c>
      <c r="E5" s="5">
        <v>7.1</v>
      </c>
      <c r="F5" s="6">
        <v>0.90716838863193894</v>
      </c>
      <c r="G5" s="6">
        <f>1-F5</f>
        <v>9.2831611368061062E-2</v>
      </c>
      <c r="H5">
        <f>(D5*G5)+(E5*F5)</f>
        <v>7.0071683886319391</v>
      </c>
    </row>
    <row r="6" spans="1:10" x14ac:dyDescent="0.35">
      <c r="A6" t="str">
        <f t="shared" ref="A6:A69" si="0">IF(RIGHT(B6,1)="7",LEFT(B6,4),"")</f>
        <v/>
      </c>
      <c r="B6" t="s">
        <v>24</v>
      </c>
      <c r="C6" s="3">
        <v>3.5538927618514293</v>
      </c>
      <c r="D6" s="5">
        <v>13.3</v>
      </c>
      <c r="E6" s="5">
        <v>9.8000000000000007</v>
      </c>
      <c r="F6" s="6">
        <v>0.90725155933701207</v>
      </c>
      <c r="G6" s="6">
        <f t="shared" ref="G6:G69" si="1">1-F6</f>
        <v>9.274844066298793E-2</v>
      </c>
      <c r="H6">
        <f t="shared" ref="H6:H69" si="2">(D6*G6)+(E6*F6)</f>
        <v>10.124619542320458</v>
      </c>
    </row>
    <row r="7" spans="1:10" x14ac:dyDescent="0.35">
      <c r="A7" t="str">
        <f t="shared" si="0"/>
        <v/>
      </c>
      <c r="B7" t="s">
        <v>25</v>
      </c>
      <c r="C7" s="3">
        <v>1.410416568250783</v>
      </c>
      <c r="D7" s="5">
        <v>13.8</v>
      </c>
      <c r="E7" s="5">
        <v>11.7</v>
      </c>
      <c r="F7" s="6">
        <v>0.90716610705521161</v>
      </c>
      <c r="G7" s="6">
        <f t="shared" si="1"/>
        <v>9.2833892944788388E-2</v>
      </c>
      <c r="H7">
        <f t="shared" si="2"/>
        <v>11.894951175184055</v>
      </c>
      <c r="I7">
        <f>AVERAGE(H5:H7)</f>
        <v>9.6755797020454839</v>
      </c>
      <c r="J7" s="3">
        <f>AVERAGE(C5:C7)</f>
        <v>2.2553828953099022</v>
      </c>
    </row>
    <row r="8" spans="1:10" x14ac:dyDescent="0.35">
      <c r="A8" t="str">
        <f t="shared" si="0"/>
        <v/>
      </c>
      <c r="B8" t="s">
        <v>26</v>
      </c>
      <c r="C8" s="3">
        <v>2.3026856270973006</v>
      </c>
      <c r="D8" s="5">
        <v>5.4</v>
      </c>
      <c r="E8" s="5">
        <v>11</v>
      </c>
      <c r="F8" s="6">
        <v>0.90723951770695677</v>
      </c>
      <c r="G8" s="6">
        <f t="shared" si="1"/>
        <v>9.2760482293043234E-2</v>
      </c>
      <c r="H8">
        <f t="shared" si="2"/>
        <v>10.480541299158958</v>
      </c>
      <c r="I8">
        <f t="shared" ref="I8:I71" si="3">AVERAGE(H6:H8)</f>
        <v>10.833370672221157</v>
      </c>
      <c r="J8" s="3">
        <f t="shared" ref="J8:J71" si="4">AVERAGE(C6:C8)</f>
        <v>2.4223316523998375</v>
      </c>
    </row>
    <row r="9" spans="1:10" x14ac:dyDescent="0.35">
      <c r="A9" t="str">
        <f t="shared" si="0"/>
        <v/>
      </c>
      <c r="B9" t="s">
        <v>27</v>
      </c>
      <c r="C9" s="3">
        <v>2.9824854208174267</v>
      </c>
      <c r="D9" s="5">
        <v>12.4</v>
      </c>
      <c r="E9" s="5">
        <v>7.5</v>
      </c>
      <c r="F9" s="6">
        <v>0.90732130996781279</v>
      </c>
      <c r="G9" s="6">
        <f t="shared" si="1"/>
        <v>9.2678690032187205E-2</v>
      </c>
      <c r="H9">
        <f t="shared" si="2"/>
        <v>7.954125581157717</v>
      </c>
      <c r="I9">
        <f t="shared" si="3"/>
        <v>10.109872685166911</v>
      </c>
      <c r="J9" s="3">
        <f t="shared" si="4"/>
        <v>2.2318625387218369</v>
      </c>
    </row>
    <row r="10" spans="1:10" x14ac:dyDescent="0.35">
      <c r="A10" t="str">
        <f t="shared" si="0"/>
        <v/>
      </c>
      <c r="B10" t="s">
        <v>28</v>
      </c>
      <c r="C10" s="3">
        <v>1.8425129242706673</v>
      </c>
      <c r="D10" s="5">
        <v>9.6999999999999993</v>
      </c>
      <c r="E10" s="5">
        <v>7.4</v>
      </c>
      <c r="F10" s="6">
        <v>0.90726316218751268</v>
      </c>
      <c r="G10" s="6">
        <f t="shared" si="1"/>
        <v>9.2736837812487316E-2</v>
      </c>
      <c r="H10">
        <f t="shared" si="2"/>
        <v>7.6132947269687206</v>
      </c>
      <c r="I10">
        <f t="shared" si="3"/>
        <v>8.682653869095132</v>
      </c>
      <c r="J10" s="3">
        <f t="shared" si="4"/>
        <v>2.3758946573951314</v>
      </c>
    </row>
    <row r="11" spans="1:10" x14ac:dyDescent="0.35">
      <c r="A11" t="str">
        <f t="shared" si="0"/>
        <v>2019</v>
      </c>
      <c r="B11" t="s">
        <v>29</v>
      </c>
      <c r="C11" s="3">
        <v>2.9205552021825065</v>
      </c>
      <c r="D11" s="5">
        <v>15.7</v>
      </c>
      <c r="E11" s="5">
        <v>9</v>
      </c>
      <c r="F11" s="6">
        <v>0.90735389874654082</v>
      </c>
      <c r="G11" s="6">
        <f t="shared" si="1"/>
        <v>9.2646101253459179E-2</v>
      </c>
      <c r="H11">
        <f t="shared" si="2"/>
        <v>9.620728878398177</v>
      </c>
      <c r="I11">
        <f t="shared" si="3"/>
        <v>8.3960497288415379</v>
      </c>
      <c r="J11" s="3">
        <f t="shared" si="4"/>
        <v>2.5818511824235335</v>
      </c>
    </row>
    <row r="12" spans="1:10" x14ac:dyDescent="0.35">
      <c r="A12" t="str">
        <f t="shared" si="0"/>
        <v/>
      </c>
      <c r="B12" t="s">
        <v>30</v>
      </c>
      <c r="C12" s="3">
        <v>2.7797352024176325</v>
      </c>
      <c r="D12" s="5">
        <v>5.5</v>
      </c>
      <c r="E12" s="5">
        <v>9.9</v>
      </c>
      <c r="F12" s="6">
        <v>0.90750459330240685</v>
      </c>
      <c r="G12" s="6">
        <f t="shared" si="1"/>
        <v>9.2495406697593152E-2</v>
      </c>
      <c r="H12">
        <f t="shared" si="2"/>
        <v>9.4930202105305916</v>
      </c>
      <c r="I12">
        <f t="shared" si="3"/>
        <v>8.9090146052991628</v>
      </c>
      <c r="J12" s="3">
        <f t="shared" si="4"/>
        <v>2.5142677762902688</v>
      </c>
    </row>
    <row r="13" spans="1:10" x14ac:dyDescent="0.35">
      <c r="A13" t="str">
        <f t="shared" si="0"/>
        <v/>
      </c>
      <c r="B13" t="s">
        <v>31</v>
      </c>
      <c r="C13" s="3">
        <v>1.2280152605835593</v>
      </c>
      <c r="D13" s="5">
        <v>17.399999999999999</v>
      </c>
      <c r="E13" s="5">
        <v>6.8</v>
      </c>
      <c r="F13" s="6">
        <v>0.90758329869945564</v>
      </c>
      <c r="G13" s="6">
        <f t="shared" si="1"/>
        <v>9.2416701300544357E-2</v>
      </c>
      <c r="H13">
        <f t="shared" si="2"/>
        <v>7.7796170337857706</v>
      </c>
      <c r="I13">
        <f t="shared" si="3"/>
        <v>8.9644553742381792</v>
      </c>
      <c r="J13" s="3">
        <f t="shared" si="4"/>
        <v>2.3094352217278993</v>
      </c>
    </row>
    <row r="14" spans="1:10" x14ac:dyDescent="0.35">
      <c r="A14" t="str">
        <f t="shared" si="0"/>
        <v/>
      </c>
      <c r="B14" t="s">
        <v>32</v>
      </c>
      <c r="C14" s="3">
        <v>0.17757310509163293</v>
      </c>
      <c r="D14" s="5">
        <v>10.1</v>
      </c>
      <c r="E14" s="5">
        <v>10.1</v>
      </c>
      <c r="F14" s="6">
        <v>0.90803794004985716</v>
      </c>
      <c r="G14" s="6">
        <f t="shared" si="1"/>
        <v>9.1962059950142838E-2</v>
      </c>
      <c r="H14">
        <f t="shared" si="2"/>
        <v>10.1</v>
      </c>
      <c r="I14">
        <f t="shared" si="3"/>
        <v>9.1242124147721224</v>
      </c>
      <c r="J14" s="3">
        <f t="shared" si="4"/>
        <v>1.3951078560309416</v>
      </c>
    </row>
    <row r="15" spans="1:10" x14ac:dyDescent="0.35">
      <c r="A15" t="str">
        <f t="shared" si="0"/>
        <v/>
      </c>
      <c r="B15" t="s">
        <v>33</v>
      </c>
      <c r="C15" s="3">
        <v>3.1764256015064829</v>
      </c>
      <c r="D15" s="5">
        <v>0.3</v>
      </c>
      <c r="E15" s="5">
        <v>7.9</v>
      </c>
      <c r="F15" s="6">
        <v>0.907963439882846</v>
      </c>
      <c r="G15" s="6">
        <f t="shared" si="1"/>
        <v>9.2036560117153998E-2</v>
      </c>
      <c r="H15">
        <f t="shared" si="2"/>
        <v>7.2005221431096302</v>
      </c>
      <c r="I15">
        <f t="shared" si="3"/>
        <v>8.3600463922984662</v>
      </c>
      <c r="J15" s="3">
        <f t="shared" si="4"/>
        <v>1.5273379890605583</v>
      </c>
    </row>
    <row r="16" spans="1:10" x14ac:dyDescent="0.35">
      <c r="A16" t="str">
        <f t="shared" si="0"/>
        <v/>
      </c>
      <c r="B16" t="s">
        <v>34</v>
      </c>
      <c r="C16" s="3">
        <v>0.64685176024876778</v>
      </c>
      <c r="D16" s="5">
        <v>4.5</v>
      </c>
      <c r="E16" s="5">
        <v>6.8</v>
      </c>
      <c r="F16" s="6">
        <v>0.90809480088383965</v>
      </c>
      <c r="G16" s="6">
        <f t="shared" si="1"/>
        <v>9.1905199116160352E-2</v>
      </c>
      <c r="H16">
        <f t="shared" si="2"/>
        <v>6.5886180420328309</v>
      </c>
      <c r="I16">
        <f t="shared" si="3"/>
        <v>7.9630467283808208</v>
      </c>
      <c r="J16" s="3">
        <f t="shared" si="4"/>
        <v>1.3336168222822946</v>
      </c>
    </row>
    <row r="17" spans="1:10" x14ac:dyDescent="0.35">
      <c r="A17" t="str">
        <f t="shared" si="0"/>
        <v/>
      </c>
      <c r="B17" t="s">
        <v>35</v>
      </c>
      <c r="C17" s="3">
        <v>3.5858974558553802</v>
      </c>
      <c r="D17" s="5">
        <v>1.6</v>
      </c>
      <c r="E17" s="5">
        <v>9</v>
      </c>
      <c r="F17" s="6">
        <v>0.90830195517789902</v>
      </c>
      <c r="G17" s="6">
        <f t="shared" si="1"/>
        <v>9.1698044822100977E-2</v>
      </c>
      <c r="H17">
        <f t="shared" si="2"/>
        <v>8.3214344683164523</v>
      </c>
      <c r="I17">
        <f t="shared" si="3"/>
        <v>7.3701915511529705</v>
      </c>
      <c r="J17" s="3">
        <f t="shared" si="4"/>
        <v>2.4697249392035436</v>
      </c>
    </row>
    <row r="18" spans="1:10" x14ac:dyDescent="0.35">
      <c r="A18" t="str">
        <f t="shared" si="0"/>
        <v/>
      </c>
      <c r="B18" t="s">
        <v>36</v>
      </c>
      <c r="C18" s="3">
        <v>1.5270554663936009</v>
      </c>
      <c r="D18" s="5">
        <v>-0.4</v>
      </c>
      <c r="E18" s="5">
        <v>6.8</v>
      </c>
      <c r="F18" s="6">
        <v>0.90847662141779795</v>
      </c>
      <c r="G18" s="6">
        <f t="shared" si="1"/>
        <v>9.1523378582202053E-2</v>
      </c>
      <c r="H18">
        <f t="shared" si="2"/>
        <v>6.1410316742081452</v>
      </c>
      <c r="I18">
        <f t="shared" si="3"/>
        <v>7.0170280615191425</v>
      </c>
      <c r="J18" s="3">
        <f t="shared" si="4"/>
        <v>1.9199348941659162</v>
      </c>
    </row>
    <row r="19" spans="1:10" x14ac:dyDescent="0.35">
      <c r="A19" t="str">
        <f t="shared" si="0"/>
        <v/>
      </c>
      <c r="B19" t="s">
        <v>37</v>
      </c>
      <c r="C19" s="3">
        <v>-5.6771102526263606</v>
      </c>
      <c r="D19" s="5">
        <v>-23</v>
      </c>
      <c r="E19" s="5">
        <v>-22.8</v>
      </c>
      <c r="F19" s="6">
        <v>0.90806154841579556</v>
      </c>
      <c r="G19" s="6">
        <f t="shared" si="1"/>
        <v>9.1938451584204439E-2</v>
      </c>
      <c r="H19">
        <f t="shared" si="2"/>
        <v>-22.81838769031684</v>
      </c>
      <c r="I19">
        <f t="shared" si="3"/>
        <v>-2.7853071825974141</v>
      </c>
      <c r="J19" s="3">
        <f t="shared" si="4"/>
        <v>-0.1880524434591265</v>
      </c>
    </row>
    <row r="20" spans="1:10" x14ac:dyDescent="0.35">
      <c r="A20" t="str">
        <f t="shared" si="0"/>
        <v/>
      </c>
      <c r="B20" t="s">
        <v>38</v>
      </c>
      <c r="C20" s="3">
        <v>-74.329032281685926</v>
      </c>
      <c r="D20" s="5">
        <v>-22.5</v>
      </c>
      <c r="E20" s="5">
        <v>-35</v>
      </c>
      <c r="F20" s="6">
        <v>0.90108859293572674</v>
      </c>
      <c r="G20" s="6">
        <f t="shared" si="1"/>
        <v>9.891140706427326E-2</v>
      </c>
      <c r="H20">
        <f t="shared" si="2"/>
        <v>-33.763607411696583</v>
      </c>
      <c r="I20">
        <f t="shared" si="3"/>
        <v>-16.813654475935092</v>
      </c>
      <c r="J20" s="3">
        <f t="shared" si="4"/>
        <v>-26.159695689306229</v>
      </c>
    </row>
    <row r="21" spans="1:10" x14ac:dyDescent="0.35">
      <c r="A21" t="str">
        <f t="shared" si="0"/>
        <v/>
      </c>
      <c r="B21" t="s">
        <v>39</v>
      </c>
      <c r="C21" s="3">
        <v>27.966144954618912</v>
      </c>
      <c r="D21" s="5">
        <v>-10.6</v>
      </c>
      <c r="E21" s="5">
        <v>-9.8000000000000007</v>
      </c>
      <c r="F21" s="6">
        <v>0.90390481317005333</v>
      </c>
      <c r="G21" s="6">
        <f t="shared" si="1"/>
        <v>9.6095186829946666E-2</v>
      </c>
      <c r="H21">
        <f t="shared" si="2"/>
        <v>-9.8768761494639588</v>
      </c>
      <c r="I21">
        <f t="shared" si="3"/>
        <v>-22.152957083825793</v>
      </c>
      <c r="J21" s="3">
        <f t="shared" si="4"/>
        <v>-17.346665859897794</v>
      </c>
    </row>
    <row r="22" spans="1:10" x14ac:dyDescent="0.35">
      <c r="A22" t="str">
        <f t="shared" si="0"/>
        <v/>
      </c>
      <c r="B22" t="s">
        <v>40</v>
      </c>
      <c r="C22" s="3">
        <v>26.005089493273161</v>
      </c>
      <c r="D22" s="5">
        <v>0.2</v>
      </c>
      <c r="E22" s="5">
        <v>-1.3</v>
      </c>
      <c r="F22" s="6">
        <v>0.90623192044449785</v>
      </c>
      <c r="G22" s="6">
        <f t="shared" si="1"/>
        <v>9.3768079555502148E-2</v>
      </c>
      <c r="H22">
        <f t="shared" si="2"/>
        <v>-1.159347880666747</v>
      </c>
      <c r="I22">
        <f t="shared" si="3"/>
        <v>-14.933277147275765</v>
      </c>
      <c r="J22" s="3">
        <f t="shared" si="4"/>
        <v>-6.7859326112646174</v>
      </c>
    </row>
    <row r="23" spans="1:10" x14ac:dyDescent="0.35">
      <c r="A23" t="str">
        <f t="shared" si="0"/>
        <v>2020</v>
      </c>
      <c r="B23" t="s">
        <v>41</v>
      </c>
      <c r="C23" s="3">
        <v>2.3051494123210725</v>
      </c>
      <c r="D23" s="5">
        <v>3.9</v>
      </c>
      <c r="E23" s="5">
        <v>-6.2</v>
      </c>
      <c r="F23" s="6">
        <v>0.90687710400909372</v>
      </c>
      <c r="G23" s="6">
        <f t="shared" si="1"/>
        <v>9.3122895990906285E-2</v>
      </c>
      <c r="H23">
        <f t="shared" si="2"/>
        <v>-5.2594587504918469</v>
      </c>
      <c r="I23">
        <f t="shared" si="3"/>
        <v>-5.4318942602075175</v>
      </c>
      <c r="J23" s="3">
        <f t="shared" si="4"/>
        <v>18.758794620071047</v>
      </c>
    </row>
    <row r="24" spans="1:10" x14ac:dyDescent="0.35">
      <c r="A24" t="str">
        <f t="shared" si="0"/>
        <v/>
      </c>
      <c r="B24" t="s">
        <v>42</v>
      </c>
      <c r="C24" s="3">
        <v>8.5187609232477932</v>
      </c>
      <c r="D24" s="5">
        <v>12</v>
      </c>
      <c r="E24" s="5">
        <v>0.1</v>
      </c>
      <c r="F24" s="6">
        <v>0.9074533959420038</v>
      </c>
      <c r="G24" s="6">
        <f t="shared" si="1"/>
        <v>9.2546604057996196E-2</v>
      </c>
      <c r="H24">
        <f t="shared" si="2"/>
        <v>1.2013045882901547</v>
      </c>
      <c r="I24">
        <f t="shared" si="3"/>
        <v>-1.7391673476228131</v>
      </c>
      <c r="J24" s="3">
        <f t="shared" si="4"/>
        <v>12.276333276280676</v>
      </c>
    </row>
    <row r="25" spans="1:10" x14ac:dyDescent="0.35">
      <c r="A25" t="str">
        <f t="shared" si="0"/>
        <v/>
      </c>
      <c r="B25" t="s">
        <v>43</v>
      </c>
      <c r="C25" s="3">
        <v>7.0977438422153094</v>
      </c>
      <c r="D25" s="5">
        <v>15.1</v>
      </c>
      <c r="E25" s="5">
        <v>3.7</v>
      </c>
      <c r="F25" s="6">
        <v>0.9080920691916532</v>
      </c>
      <c r="G25" s="6">
        <f t="shared" si="1"/>
        <v>9.1907930808346805E-2</v>
      </c>
      <c r="H25">
        <f t="shared" si="2"/>
        <v>4.7477504112151543</v>
      </c>
      <c r="I25">
        <f t="shared" si="3"/>
        <v>0.22986541633782073</v>
      </c>
      <c r="J25" s="3">
        <f t="shared" si="4"/>
        <v>5.9738847259280581</v>
      </c>
    </row>
    <row r="26" spans="1:10" x14ac:dyDescent="0.35">
      <c r="A26" t="str">
        <f t="shared" si="0"/>
        <v/>
      </c>
      <c r="B26" t="s">
        <v>44</v>
      </c>
      <c r="C26" s="3">
        <v>8.9616077296037275</v>
      </c>
      <c r="D26" s="5">
        <v>9.1999999999999993</v>
      </c>
      <c r="E26" s="5">
        <v>1.4</v>
      </c>
      <c r="F26" s="6">
        <v>0.90893733664817999</v>
      </c>
      <c r="G26" s="6">
        <f t="shared" si="1"/>
        <v>9.1062663351820006E-2</v>
      </c>
      <c r="H26">
        <f t="shared" si="2"/>
        <v>2.110288774144196</v>
      </c>
      <c r="I26">
        <f t="shared" si="3"/>
        <v>2.6864479245498352</v>
      </c>
      <c r="J26" s="3">
        <f t="shared" si="4"/>
        <v>8.1927041650222758</v>
      </c>
    </row>
    <row r="27" spans="1:10" x14ac:dyDescent="0.35">
      <c r="A27" t="str">
        <f t="shared" si="0"/>
        <v/>
      </c>
      <c r="B27" t="s">
        <v>45</v>
      </c>
      <c r="C27" s="3">
        <v>3.5800758092338736</v>
      </c>
      <c r="D27" s="5">
        <v>12.9</v>
      </c>
      <c r="E27" s="5">
        <v>1.7</v>
      </c>
      <c r="F27" s="6">
        <v>0.90920237617064459</v>
      </c>
      <c r="G27" s="6">
        <f t="shared" si="1"/>
        <v>9.0797623829355412E-2</v>
      </c>
      <c r="H27">
        <f t="shared" si="2"/>
        <v>2.7169333868887806</v>
      </c>
      <c r="I27">
        <f t="shared" si="3"/>
        <v>3.1916575240827108</v>
      </c>
      <c r="J27" s="3">
        <f t="shared" si="4"/>
        <v>6.5464757936843041</v>
      </c>
    </row>
    <row r="28" spans="1:10" x14ac:dyDescent="0.35">
      <c r="A28" t="str">
        <f t="shared" si="0"/>
        <v/>
      </c>
      <c r="B28" t="s">
        <v>46</v>
      </c>
      <c r="C28" s="3">
        <v>5.6474369462942375</v>
      </c>
      <c r="D28" s="5">
        <v>20.399999999999999</v>
      </c>
      <c r="E28" s="5">
        <v>6.7</v>
      </c>
      <c r="F28" s="6">
        <v>0.90936056969148726</v>
      </c>
      <c r="G28" s="6">
        <f t="shared" si="1"/>
        <v>9.0639430308512736E-2</v>
      </c>
      <c r="H28">
        <f t="shared" si="2"/>
        <v>7.9417601952266246</v>
      </c>
      <c r="I28">
        <f t="shared" si="3"/>
        <v>4.2563274520865333</v>
      </c>
      <c r="J28" s="3">
        <f t="shared" si="4"/>
        <v>6.0630401617106129</v>
      </c>
    </row>
    <row r="29" spans="1:10" x14ac:dyDescent="0.35">
      <c r="A29" t="str">
        <f t="shared" si="0"/>
        <v/>
      </c>
      <c r="B29" t="s">
        <v>47</v>
      </c>
      <c r="C29" s="3">
        <v>4.1669070704344335</v>
      </c>
      <c r="D29" s="5">
        <v>17.100000000000001</v>
      </c>
      <c r="E29" s="5">
        <v>1.4</v>
      </c>
      <c r="F29" s="6">
        <v>0.90966525223950967</v>
      </c>
      <c r="G29" s="6">
        <f t="shared" si="1"/>
        <v>9.033474776049033E-2</v>
      </c>
      <c r="H29">
        <f t="shared" si="2"/>
        <v>2.818255539839698</v>
      </c>
      <c r="I29">
        <f t="shared" si="3"/>
        <v>4.4923163739850338</v>
      </c>
      <c r="J29" s="3">
        <f t="shared" si="4"/>
        <v>4.4648066086541816</v>
      </c>
    </row>
    <row r="30" spans="1:10" x14ac:dyDescent="0.35">
      <c r="A30" t="str">
        <f t="shared" si="0"/>
        <v/>
      </c>
      <c r="B30" t="s">
        <v>48</v>
      </c>
      <c r="C30" s="3">
        <v>-3.4902449688670623</v>
      </c>
      <c r="D30" s="5">
        <v>13.8</v>
      </c>
      <c r="E30" s="5">
        <v>2.5</v>
      </c>
      <c r="F30" s="6">
        <v>0.90949779365412897</v>
      </c>
      <c r="G30" s="6">
        <f t="shared" si="1"/>
        <v>9.0502206345871028E-2</v>
      </c>
      <c r="H30">
        <f t="shared" si="2"/>
        <v>3.5226749317083428</v>
      </c>
      <c r="I30">
        <f t="shared" si="3"/>
        <v>4.7608968889248882</v>
      </c>
      <c r="J30" s="3">
        <f t="shared" si="4"/>
        <v>2.10803301595387</v>
      </c>
    </row>
    <row r="31" spans="1:10" x14ac:dyDescent="0.35">
      <c r="A31" t="str">
        <f t="shared" si="0"/>
        <v/>
      </c>
      <c r="B31" t="s">
        <v>49</v>
      </c>
      <c r="C31" s="3">
        <v>14.012691837145773</v>
      </c>
      <c r="D31" s="5">
        <v>18.899999999999999</v>
      </c>
      <c r="E31" s="5">
        <v>13.1</v>
      </c>
      <c r="F31" s="6">
        <v>0.90985716658362392</v>
      </c>
      <c r="G31" s="6">
        <f t="shared" si="1"/>
        <v>9.0142833416376078E-2</v>
      </c>
      <c r="H31">
        <f t="shared" si="2"/>
        <v>13.622828433814981</v>
      </c>
      <c r="I31">
        <f t="shared" si="3"/>
        <v>6.6545863017876741</v>
      </c>
      <c r="J31" s="3">
        <f t="shared" si="4"/>
        <v>4.8964513129043814</v>
      </c>
    </row>
    <row r="32" spans="1:10" x14ac:dyDescent="0.35">
      <c r="A32" t="str">
        <f t="shared" si="0"/>
        <v/>
      </c>
      <c r="B32" t="s">
        <v>50</v>
      </c>
      <c r="C32" s="3">
        <v>5.7845277740618428</v>
      </c>
      <c r="D32" s="5">
        <v>32</v>
      </c>
      <c r="E32" s="5">
        <v>16.3</v>
      </c>
      <c r="F32" s="6">
        <v>0.91050008272667105</v>
      </c>
      <c r="G32" s="6">
        <f t="shared" si="1"/>
        <v>8.9499917273328955E-2</v>
      </c>
      <c r="H32">
        <f t="shared" si="2"/>
        <v>17.705148701191263</v>
      </c>
      <c r="I32">
        <f t="shared" si="3"/>
        <v>11.616884022238196</v>
      </c>
      <c r="J32" s="3">
        <f t="shared" si="4"/>
        <v>5.435658214113519</v>
      </c>
    </row>
    <row r="33" spans="1:10" x14ac:dyDescent="0.35">
      <c r="A33" t="str">
        <f t="shared" si="0"/>
        <v/>
      </c>
      <c r="B33" t="s">
        <v>51</v>
      </c>
      <c r="C33" s="3">
        <v>5.6739784995758047</v>
      </c>
      <c r="D33" s="5">
        <v>22.9</v>
      </c>
      <c r="E33" s="5">
        <v>13.3</v>
      </c>
      <c r="F33" s="6">
        <v>0.91086087680184114</v>
      </c>
      <c r="G33" s="6">
        <f t="shared" si="1"/>
        <v>8.9139123198158865E-2</v>
      </c>
      <c r="H33">
        <f t="shared" si="2"/>
        <v>14.155735582702325</v>
      </c>
      <c r="I33">
        <f t="shared" si="3"/>
        <v>15.161237572569524</v>
      </c>
      <c r="J33" s="3">
        <f t="shared" si="4"/>
        <v>8.4903993702611391</v>
      </c>
    </row>
    <row r="34" spans="1:10" x14ac:dyDescent="0.35">
      <c r="A34" t="str">
        <f t="shared" si="0"/>
        <v/>
      </c>
      <c r="B34" t="s">
        <v>52</v>
      </c>
      <c r="C34" s="3">
        <v>5.8578735205216281</v>
      </c>
      <c r="D34" s="5">
        <v>24</v>
      </c>
      <c r="E34" s="5">
        <v>11.2</v>
      </c>
      <c r="F34" s="6">
        <v>0.91103511637403023</v>
      </c>
      <c r="G34" s="6">
        <f t="shared" si="1"/>
        <v>8.8964883625969771E-2</v>
      </c>
      <c r="H34">
        <f t="shared" si="2"/>
        <v>12.338750510412412</v>
      </c>
      <c r="I34">
        <f t="shared" si="3"/>
        <v>14.733211598102001</v>
      </c>
      <c r="J34" s="3">
        <f t="shared" si="4"/>
        <v>5.7721265980530916</v>
      </c>
    </row>
    <row r="35" spans="1:10" x14ac:dyDescent="0.35">
      <c r="A35" t="str">
        <f t="shared" si="0"/>
        <v>2021</v>
      </c>
      <c r="B35" t="s">
        <v>53</v>
      </c>
      <c r="C35" s="3">
        <v>11.355625567910854</v>
      </c>
      <c r="D35" s="5">
        <v>23.6</v>
      </c>
      <c r="E35" s="5">
        <v>13.2</v>
      </c>
      <c r="F35" s="6">
        <v>0.91129791867119059</v>
      </c>
      <c r="G35" s="6">
        <f t="shared" si="1"/>
        <v>8.8702081328809412E-2</v>
      </c>
      <c r="H35">
        <f t="shared" si="2"/>
        <v>14.122501645819618</v>
      </c>
      <c r="I35">
        <f t="shared" si="3"/>
        <v>13.538995912978118</v>
      </c>
      <c r="J35" s="3">
        <f t="shared" si="4"/>
        <v>7.6291591960027629</v>
      </c>
    </row>
    <row r="36" spans="1:10" x14ac:dyDescent="0.35">
      <c r="A36" t="str">
        <f t="shared" si="0"/>
        <v/>
      </c>
      <c r="B36" t="s">
        <v>54</v>
      </c>
      <c r="C36" s="3">
        <v>2.0098171699297396</v>
      </c>
      <c r="D36" s="5">
        <v>22.2</v>
      </c>
      <c r="E36" s="5">
        <v>17.5</v>
      </c>
      <c r="F36" s="6">
        <v>0.91129422681244199</v>
      </c>
      <c r="G36" s="6">
        <f t="shared" si="1"/>
        <v>8.8705773187558012E-2</v>
      </c>
      <c r="H36">
        <f t="shared" si="2"/>
        <v>17.916917133981521</v>
      </c>
      <c r="I36">
        <f t="shared" si="3"/>
        <v>14.79272309673785</v>
      </c>
      <c r="J36" s="3">
        <f t="shared" si="4"/>
        <v>6.4077720861207403</v>
      </c>
    </row>
    <row r="37" spans="1:10" x14ac:dyDescent="0.35">
      <c r="A37" t="str">
        <f t="shared" si="0"/>
        <v/>
      </c>
      <c r="B37" t="s">
        <v>55</v>
      </c>
      <c r="C37" s="3">
        <v>5.5373563816200511</v>
      </c>
      <c r="D37" s="5">
        <v>25.9</v>
      </c>
      <c r="E37" s="5">
        <v>9.3000000000000007</v>
      </c>
      <c r="F37" s="6">
        <v>0.91159249997489278</v>
      </c>
      <c r="G37" s="6">
        <f t="shared" si="1"/>
        <v>8.8407500025107222E-2</v>
      </c>
      <c r="H37">
        <f t="shared" si="2"/>
        <v>10.767564500416782</v>
      </c>
      <c r="I37">
        <f t="shared" si="3"/>
        <v>14.268994426739306</v>
      </c>
      <c r="J37" s="3">
        <f t="shared" si="4"/>
        <v>6.3009330398202152</v>
      </c>
    </row>
    <row r="38" spans="1:10" x14ac:dyDescent="0.35">
      <c r="A38" t="str">
        <f t="shared" si="0"/>
        <v/>
      </c>
      <c r="B38" t="s">
        <v>56</v>
      </c>
      <c r="C38" s="3">
        <v>13.193102995647088</v>
      </c>
      <c r="D38" s="5">
        <v>28</v>
      </c>
      <c r="E38" s="5">
        <v>14.5</v>
      </c>
      <c r="F38" s="6">
        <v>0.9118235678760378</v>
      </c>
      <c r="G38" s="6">
        <f t="shared" si="1"/>
        <v>8.8176432123962201E-2</v>
      </c>
      <c r="H38">
        <f t="shared" si="2"/>
        <v>15.69038183367349</v>
      </c>
      <c r="I38">
        <f t="shared" si="3"/>
        <v>14.791621156023931</v>
      </c>
      <c r="J38" s="3">
        <f t="shared" si="4"/>
        <v>6.9134255157322926</v>
      </c>
    </row>
    <row r="39" spans="1:10" x14ac:dyDescent="0.35">
      <c r="A39" t="str">
        <f t="shared" si="0"/>
        <v/>
      </c>
      <c r="B39" t="s">
        <v>57</v>
      </c>
      <c r="C39" s="3">
        <v>4.3080221170208155</v>
      </c>
      <c r="D39" s="5">
        <v>28.8</v>
      </c>
      <c r="E39" s="5">
        <v>12.9</v>
      </c>
      <c r="F39" s="6">
        <v>0.91176267474324946</v>
      </c>
      <c r="G39" s="6">
        <f t="shared" si="1"/>
        <v>8.8237325256750543E-2</v>
      </c>
      <c r="H39">
        <f t="shared" si="2"/>
        <v>14.302973471582334</v>
      </c>
      <c r="I39">
        <f t="shared" si="3"/>
        <v>13.586973268557536</v>
      </c>
      <c r="J39" s="3">
        <f t="shared" si="4"/>
        <v>7.6794938314293182</v>
      </c>
    </row>
    <row r="40" spans="1:10" x14ac:dyDescent="0.35">
      <c r="A40" t="str">
        <f t="shared" si="0"/>
        <v/>
      </c>
      <c r="B40" t="s">
        <v>58</v>
      </c>
      <c r="C40" s="3">
        <v>6.5828604827367743</v>
      </c>
      <c r="D40" s="5">
        <v>30.9</v>
      </c>
      <c r="E40" s="5">
        <v>11.1</v>
      </c>
      <c r="F40" s="6">
        <v>0.91187855861859446</v>
      </c>
      <c r="G40" s="6">
        <f t="shared" si="1"/>
        <v>8.8121441381405541E-2</v>
      </c>
      <c r="H40">
        <f t="shared" si="2"/>
        <v>12.844804539351831</v>
      </c>
      <c r="I40">
        <f t="shared" si="3"/>
        <v>14.279386614869219</v>
      </c>
      <c r="J40" s="3">
        <f t="shared" si="4"/>
        <v>8.0279951984682256</v>
      </c>
    </row>
    <row r="41" spans="1:10" x14ac:dyDescent="0.35">
      <c r="A41" t="str">
        <f t="shared" si="0"/>
        <v/>
      </c>
      <c r="B41" t="s">
        <v>59</v>
      </c>
      <c r="C41" s="3">
        <v>1.2842569661407177</v>
      </c>
      <c r="D41" s="5">
        <v>28</v>
      </c>
      <c r="E41" s="5">
        <v>8.4</v>
      </c>
      <c r="F41" s="6">
        <v>0.91180533106062833</v>
      </c>
      <c r="G41" s="6">
        <f t="shared" si="1"/>
        <v>8.8194668939371668E-2</v>
      </c>
      <c r="H41">
        <f t="shared" si="2"/>
        <v>10.128615511211684</v>
      </c>
      <c r="I41">
        <f t="shared" si="3"/>
        <v>12.425464507381951</v>
      </c>
      <c r="J41" s="3">
        <f t="shared" si="4"/>
        <v>4.0583798552994352</v>
      </c>
    </row>
    <row r="42" spans="1:10" x14ac:dyDescent="0.35">
      <c r="A42" t="str">
        <f t="shared" si="0"/>
        <v/>
      </c>
      <c r="B42" t="s">
        <v>60</v>
      </c>
      <c r="C42" s="3">
        <v>9.5878104027732789</v>
      </c>
      <c r="D42" s="5">
        <v>19</v>
      </c>
      <c r="E42" s="5">
        <v>14.6</v>
      </c>
      <c r="F42" s="6">
        <v>0.91192002100615599</v>
      </c>
      <c r="G42" s="6">
        <f t="shared" si="1"/>
        <v>8.807997899384401E-2</v>
      </c>
      <c r="H42">
        <f t="shared" si="2"/>
        <v>14.987551907572913</v>
      </c>
      <c r="I42">
        <f t="shared" si="3"/>
        <v>12.653657319378809</v>
      </c>
      <c r="J42" s="3">
        <f t="shared" si="4"/>
        <v>5.8183092838835906</v>
      </c>
    </row>
    <row r="43" spans="1:10" x14ac:dyDescent="0.35">
      <c r="A43" t="str">
        <f t="shared" si="0"/>
        <v/>
      </c>
      <c r="B43" t="s">
        <v>61</v>
      </c>
      <c r="C43" s="3">
        <v>4.0211094996856822</v>
      </c>
      <c r="D43" s="5">
        <v>25.7</v>
      </c>
      <c r="E43" s="5">
        <v>15</v>
      </c>
      <c r="F43" s="6">
        <v>0.91158380069547362</v>
      </c>
      <c r="G43" s="6">
        <f t="shared" si="1"/>
        <v>8.8416199304526377E-2</v>
      </c>
      <c r="H43">
        <f t="shared" si="2"/>
        <v>15.946053332558433</v>
      </c>
      <c r="I43">
        <f t="shared" si="3"/>
        <v>13.687406917114345</v>
      </c>
      <c r="J43" s="3">
        <f t="shared" si="4"/>
        <v>4.964392289533226</v>
      </c>
    </row>
    <row r="44" spans="1:10" x14ac:dyDescent="0.35">
      <c r="A44" t="str">
        <f t="shared" si="0"/>
        <v/>
      </c>
      <c r="B44" t="s">
        <v>62</v>
      </c>
      <c r="C44" s="3">
        <v>9.3121075835927094</v>
      </c>
      <c r="D44" s="5">
        <v>24.9</v>
      </c>
      <c r="E44" s="5">
        <v>14.4</v>
      </c>
      <c r="F44" s="6">
        <v>0.91157018437698267</v>
      </c>
      <c r="G44" s="6">
        <f t="shared" si="1"/>
        <v>8.8429815623017327E-2</v>
      </c>
      <c r="H44">
        <f t="shared" si="2"/>
        <v>15.328513064041681</v>
      </c>
      <c r="I44">
        <f t="shared" si="3"/>
        <v>15.42070610139101</v>
      </c>
      <c r="J44" s="3">
        <f t="shared" si="4"/>
        <v>7.6403424953505565</v>
      </c>
    </row>
    <row r="45" spans="1:10" x14ac:dyDescent="0.35">
      <c r="A45" t="str">
        <f t="shared" si="0"/>
        <v/>
      </c>
      <c r="B45" t="s">
        <v>63</v>
      </c>
      <c r="C45" s="3">
        <v>3.5336317106413606</v>
      </c>
      <c r="D45" s="5">
        <v>20.399999999999999</v>
      </c>
      <c r="E45" s="5">
        <v>8.1999999999999993</v>
      </c>
      <c r="F45" s="6">
        <v>0.91150179640718565</v>
      </c>
      <c r="G45" s="6">
        <f t="shared" si="1"/>
        <v>8.8498203592814351E-2</v>
      </c>
      <c r="H45">
        <f t="shared" si="2"/>
        <v>9.2796780838323336</v>
      </c>
      <c r="I45">
        <f t="shared" si="3"/>
        <v>13.518081493477482</v>
      </c>
      <c r="J45" s="3">
        <f t="shared" si="4"/>
        <v>5.6222829313065832</v>
      </c>
    </row>
    <row r="46" spans="1:10" x14ac:dyDescent="0.35">
      <c r="A46" t="str">
        <f t="shared" si="0"/>
        <v/>
      </c>
      <c r="B46" t="s">
        <v>64</v>
      </c>
      <c r="C46" s="3">
        <v>1.3626824363746515</v>
      </c>
      <c r="D46" s="5">
        <v>15.3</v>
      </c>
      <c r="E46" s="5">
        <v>7.4</v>
      </c>
      <c r="F46" s="6">
        <v>0.91138925570802476</v>
      </c>
      <c r="G46" s="6">
        <f t="shared" si="1"/>
        <v>8.8610744291975241E-2</v>
      </c>
      <c r="H46">
        <f t="shared" si="2"/>
        <v>8.1000248799066039</v>
      </c>
      <c r="I46">
        <f t="shared" si="3"/>
        <v>10.902738675926875</v>
      </c>
      <c r="J46" s="3">
        <f t="shared" si="4"/>
        <v>4.7361405768695741</v>
      </c>
    </row>
    <row r="47" spans="1:10" x14ac:dyDescent="0.35">
      <c r="A47" t="str">
        <f t="shared" si="0"/>
        <v>2022</v>
      </c>
      <c r="B47" t="s">
        <v>65</v>
      </c>
      <c r="C47" s="3">
        <v>10.781660595195453</v>
      </c>
      <c r="D47" s="5">
        <v>17.3</v>
      </c>
      <c r="E47" s="5">
        <v>14.4</v>
      </c>
      <c r="F47" s="6">
        <v>0.91158932549651606</v>
      </c>
      <c r="G47" s="6">
        <f t="shared" si="1"/>
        <v>8.8410674503483944E-2</v>
      </c>
      <c r="H47">
        <f t="shared" si="2"/>
        <v>14.656390956060104</v>
      </c>
      <c r="I47">
        <f t="shared" si="3"/>
        <v>10.678697973266347</v>
      </c>
      <c r="J47" s="3">
        <f t="shared" si="4"/>
        <v>5.2259915807371549</v>
      </c>
    </row>
    <row r="48" spans="1:10" x14ac:dyDescent="0.35">
      <c r="A48" t="str">
        <f t="shared" si="0"/>
        <v/>
      </c>
      <c r="B48" t="s">
        <v>66</v>
      </c>
      <c r="C48" s="3">
        <v>3.895888517902879</v>
      </c>
      <c r="D48" s="5">
        <v>15.3</v>
      </c>
      <c r="E48" s="5">
        <v>8.1999999999999993</v>
      </c>
      <c r="F48" s="6">
        <v>0.91163440921155792</v>
      </c>
      <c r="G48" s="6">
        <f t="shared" si="1"/>
        <v>8.8365590788442083E-2</v>
      </c>
      <c r="H48">
        <f t="shared" si="2"/>
        <v>8.8273956945979375</v>
      </c>
      <c r="I48">
        <f t="shared" si="3"/>
        <v>10.527937176854882</v>
      </c>
      <c r="J48" s="3">
        <f t="shared" si="4"/>
        <v>5.3467438498243283</v>
      </c>
    </row>
    <row r="49" spans="1:10" x14ac:dyDescent="0.35">
      <c r="A49" t="str">
        <f t="shared" si="0"/>
        <v/>
      </c>
      <c r="B49" t="s">
        <v>67</v>
      </c>
      <c r="C49" s="3">
        <v>4.7037632208154934</v>
      </c>
      <c r="D49" s="5">
        <v>14.2</v>
      </c>
      <c r="E49" s="5">
        <v>10.3</v>
      </c>
      <c r="F49" s="6">
        <v>0.91156840410810602</v>
      </c>
      <c r="G49" s="6">
        <f t="shared" si="1"/>
        <v>8.8431595891893977E-2</v>
      </c>
      <c r="H49">
        <f t="shared" si="2"/>
        <v>10.644883223978388</v>
      </c>
      <c r="I49">
        <f t="shared" si="3"/>
        <v>11.376223291545477</v>
      </c>
      <c r="J49" s="3">
        <f t="shared" si="4"/>
        <v>6.4604374446379422</v>
      </c>
    </row>
    <row r="50" spans="1:10" x14ac:dyDescent="0.35">
      <c r="A50" t="str">
        <f t="shared" si="0"/>
        <v/>
      </c>
      <c r="B50" t="s">
        <v>68</v>
      </c>
      <c r="C50" s="3">
        <v>1.3141676377439904</v>
      </c>
      <c r="D50" s="5">
        <v>16.5</v>
      </c>
      <c r="E50" s="5">
        <v>8.9</v>
      </c>
      <c r="F50" s="6">
        <v>0.91162021773231516</v>
      </c>
      <c r="G50" s="6">
        <f t="shared" si="1"/>
        <v>8.8379782267684837E-2</v>
      </c>
      <c r="H50">
        <f t="shared" si="2"/>
        <v>9.5716863452344043</v>
      </c>
      <c r="I50">
        <f t="shared" si="3"/>
        <v>9.6813217546035766</v>
      </c>
      <c r="J50" s="3">
        <f t="shared" si="4"/>
        <v>3.3046064588207873</v>
      </c>
    </row>
    <row r="51" spans="1:10" x14ac:dyDescent="0.35">
      <c r="A51" t="str">
        <f t="shared" si="0"/>
        <v/>
      </c>
      <c r="B51" t="s">
        <v>69</v>
      </c>
      <c r="C51" s="3">
        <v>2.0112686582356432</v>
      </c>
      <c r="D51" s="5">
        <v>5</v>
      </c>
      <c r="E51" s="5">
        <v>8</v>
      </c>
      <c r="F51" s="6">
        <v>0.91153247435248219</v>
      </c>
      <c r="G51" s="6">
        <f t="shared" si="1"/>
        <v>8.8467525647517808E-2</v>
      </c>
      <c r="H51">
        <f t="shared" si="2"/>
        <v>7.7345974230574468</v>
      </c>
      <c r="I51">
        <f t="shared" si="3"/>
        <v>9.3170556640900806</v>
      </c>
      <c r="J51" s="3">
        <f t="shared" si="4"/>
        <v>2.6763998389317094</v>
      </c>
    </row>
    <row r="52" spans="1:10" x14ac:dyDescent="0.35">
      <c r="A52" t="str">
        <f t="shared" si="0"/>
        <v/>
      </c>
      <c r="B52" t="s">
        <v>70</v>
      </c>
      <c r="C52" s="3">
        <v>1.6510087754237013</v>
      </c>
      <c r="D52" s="5">
        <v>13.4</v>
      </c>
      <c r="E52" s="5">
        <v>5.5</v>
      </c>
      <c r="F52" s="6">
        <v>0.91155653753253318</v>
      </c>
      <c r="G52" s="6">
        <f t="shared" si="1"/>
        <v>8.8443462467466816E-2</v>
      </c>
      <c r="H52">
        <f t="shared" si="2"/>
        <v>6.1987033534929878</v>
      </c>
      <c r="I52">
        <f t="shared" si="3"/>
        <v>7.834995707261613</v>
      </c>
      <c r="J52" s="3">
        <f t="shared" si="4"/>
        <v>1.6588150238011117</v>
      </c>
    </row>
    <row r="53" spans="1:10" x14ac:dyDescent="0.35">
      <c r="A53" t="str">
        <f t="shared" si="0"/>
        <v/>
      </c>
      <c r="B53" t="s">
        <v>71</v>
      </c>
      <c r="C53" s="3">
        <v>8.8699563060317566</v>
      </c>
      <c r="D53" s="5">
        <v>18.2</v>
      </c>
      <c r="E53" s="5">
        <v>10.4</v>
      </c>
      <c r="F53" s="6">
        <v>0.91179672308078785</v>
      </c>
      <c r="G53" s="6">
        <f t="shared" si="1"/>
        <v>8.8203276919212148E-2</v>
      </c>
      <c r="H53">
        <f t="shared" si="2"/>
        <v>11.087985559969855</v>
      </c>
      <c r="I53">
        <f t="shared" si="3"/>
        <v>8.3404287788400975</v>
      </c>
      <c r="J53" s="3">
        <f t="shared" si="4"/>
        <v>4.1774112465637003</v>
      </c>
    </row>
    <row r="54" spans="1:10" x14ac:dyDescent="0.35">
      <c r="A54" t="str">
        <f t="shared" si="0"/>
        <v/>
      </c>
      <c r="B54" t="s">
        <v>72</v>
      </c>
      <c r="C54" s="3">
        <v>2.3232484712065515</v>
      </c>
      <c r="D54" s="5">
        <v>-1.1000000000000001</v>
      </c>
      <c r="E54" s="5">
        <v>8.6</v>
      </c>
      <c r="F54" s="6">
        <v>0.91187127222728037</v>
      </c>
      <c r="G54" s="6">
        <f t="shared" si="1"/>
        <v>8.8128727772719628E-2</v>
      </c>
      <c r="H54">
        <f t="shared" si="2"/>
        <v>7.74515134060462</v>
      </c>
      <c r="I54">
        <f t="shared" si="3"/>
        <v>8.343946751355821</v>
      </c>
      <c r="J54" s="3">
        <f t="shared" si="4"/>
        <v>4.2814045175540025</v>
      </c>
    </row>
    <row r="55" spans="1:10" x14ac:dyDescent="0.35">
      <c r="A55" t="str">
        <f t="shared" si="0"/>
        <v/>
      </c>
      <c r="B55" t="s">
        <v>73</v>
      </c>
      <c r="C55" s="3">
        <v>3.3201879900920162</v>
      </c>
      <c r="D55" s="5">
        <v>10.5</v>
      </c>
      <c r="E55" s="5">
        <v>-1</v>
      </c>
      <c r="F55" s="6">
        <v>0.91189259853324311</v>
      </c>
      <c r="G55" s="6">
        <f t="shared" si="1"/>
        <v>8.8107401466756885E-2</v>
      </c>
      <c r="H55">
        <f t="shared" si="2"/>
        <v>1.3235116867704178E-2</v>
      </c>
      <c r="I55">
        <f t="shared" si="3"/>
        <v>6.2821240058140591</v>
      </c>
      <c r="J55" s="3">
        <f t="shared" si="4"/>
        <v>4.8377975891101075</v>
      </c>
    </row>
    <row r="56" spans="1:10" x14ac:dyDescent="0.35">
      <c r="A56" t="str">
        <f t="shared" si="0"/>
        <v/>
      </c>
      <c r="B56" t="s">
        <v>74</v>
      </c>
      <c r="C56" s="3">
        <v>0.50820425186468565</v>
      </c>
      <c r="D56" s="5">
        <v>8</v>
      </c>
      <c r="E56" s="5">
        <v>4.5</v>
      </c>
      <c r="F56" s="6">
        <v>0.91177043072046271</v>
      </c>
      <c r="G56" s="6">
        <f t="shared" si="1"/>
        <v>8.822956927953729E-2</v>
      </c>
      <c r="H56">
        <f t="shared" si="2"/>
        <v>4.8088034924783809</v>
      </c>
      <c r="I56">
        <f t="shared" si="3"/>
        <v>4.1890633166502349</v>
      </c>
      <c r="J56" s="3">
        <f t="shared" si="4"/>
        <v>2.0505469043877511</v>
      </c>
    </row>
    <row r="57" spans="1:10" x14ac:dyDescent="0.35">
      <c r="A57" t="str">
        <f t="shared" si="0"/>
        <v/>
      </c>
      <c r="B57" t="s">
        <v>75</v>
      </c>
      <c r="C57" s="3">
        <v>2.9274915111840771</v>
      </c>
      <c r="D57" s="5">
        <v>9.3000000000000007</v>
      </c>
      <c r="E57" s="5">
        <v>3.3</v>
      </c>
      <c r="F57" s="6">
        <v>0.91167925086979051</v>
      </c>
      <c r="G57" s="6">
        <f t="shared" si="1"/>
        <v>8.8320749130209486E-2</v>
      </c>
      <c r="H57">
        <f t="shared" si="2"/>
        <v>3.829924494781257</v>
      </c>
      <c r="I57">
        <f t="shared" si="3"/>
        <v>2.8839877013757804</v>
      </c>
      <c r="J57" s="3">
        <f t="shared" si="4"/>
        <v>2.2519612510469265</v>
      </c>
    </row>
    <row r="58" spans="1:10" x14ac:dyDescent="0.35">
      <c r="A58" t="str">
        <f t="shared" si="0"/>
        <v/>
      </c>
      <c r="B58" t="s">
        <v>76</v>
      </c>
      <c r="C58" s="3">
        <v>3.7794475465377175</v>
      </c>
      <c r="D58" s="5">
        <v>1.9</v>
      </c>
      <c r="E58" s="5">
        <v>8.3000000000000007</v>
      </c>
      <c r="F58" s="6">
        <v>0.91153111769100925</v>
      </c>
      <c r="G58" s="6">
        <f t="shared" si="1"/>
        <v>8.8468882308990748E-2</v>
      </c>
      <c r="H58">
        <f t="shared" si="2"/>
        <v>7.7337991532224599</v>
      </c>
      <c r="I58">
        <f t="shared" si="3"/>
        <v>5.4575090468273659</v>
      </c>
      <c r="J58" s="3">
        <f t="shared" si="4"/>
        <v>2.40504776986216</v>
      </c>
    </row>
    <row r="59" spans="1:10" x14ac:dyDescent="0.35">
      <c r="A59" t="str">
        <f t="shared" si="0"/>
        <v>2023</v>
      </c>
      <c r="B59" t="s">
        <v>77</v>
      </c>
      <c r="C59" s="3">
        <v>-2.5271077152779542</v>
      </c>
      <c r="D59" s="5">
        <v>9.5</v>
      </c>
      <c r="E59" s="5">
        <v>8.4</v>
      </c>
      <c r="F59" s="6">
        <v>0.91159021180645405</v>
      </c>
      <c r="G59" s="6">
        <f t="shared" si="1"/>
        <v>8.8409788193545946E-2</v>
      </c>
      <c r="H59">
        <f t="shared" si="2"/>
        <v>8.4972507670129005</v>
      </c>
      <c r="I59">
        <f t="shared" si="3"/>
        <v>6.6869914716722052</v>
      </c>
      <c r="J59" s="3">
        <f t="shared" si="4"/>
        <v>1.3932771141479467</v>
      </c>
    </row>
    <row r="60" spans="1:10" x14ac:dyDescent="0.35">
      <c r="A60" t="str">
        <f t="shared" si="0"/>
        <v/>
      </c>
      <c r="B60" t="s">
        <v>78</v>
      </c>
      <c r="C60" s="3">
        <v>3.0487885808132997</v>
      </c>
      <c r="D60" s="5">
        <v>3.8</v>
      </c>
      <c r="E60" s="5">
        <v>8.4</v>
      </c>
      <c r="F60" s="6">
        <v>0.91156173887371761</v>
      </c>
      <c r="G60" s="6">
        <f t="shared" si="1"/>
        <v>8.8438261126282391E-2</v>
      </c>
      <c r="H60">
        <f t="shared" si="2"/>
        <v>7.9931839988191014</v>
      </c>
      <c r="I60">
        <f t="shared" si="3"/>
        <v>8.0747446396848215</v>
      </c>
      <c r="J60" s="3">
        <f t="shared" si="4"/>
        <v>1.4337094706910209</v>
      </c>
    </row>
    <row r="61" spans="1:10" x14ac:dyDescent="0.35">
      <c r="A61" t="str">
        <f t="shared" si="0"/>
        <v/>
      </c>
      <c r="B61" t="s">
        <v>79</v>
      </c>
      <c r="C61" s="3">
        <v>2.7686930917568242</v>
      </c>
      <c r="D61" s="5">
        <v>13.1</v>
      </c>
      <c r="E61" s="5">
        <v>1.6</v>
      </c>
      <c r="F61" s="6">
        <v>0.91150817407322127</v>
      </c>
      <c r="G61" s="6">
        <f t="shared" si="1"/>
        <v>8.8491825926778733E-2</v>
      </c>
      <c r="H61">
        <f t="shared" si="2"/>
        <v>2.6176559981579555</v>
      </c>
      <c r="I61">
        <f t="shared" si="3"/>
        <v>6.3693635879966521</v>
      </c>
      <c r="J61" s="3">
        <f t="shared" si="4"/>
        <v>1.0967913190973899</v>
      </c>
    </row>
    <row r="62" spans="1:10" x14ac:dyDescent="0.35">
      <c r="A62" t="str">
        <f t="shared" si="0"/>
        <v/>
      </c>
      <c r="B62" t="s">
        <v>80</v>
      </c>
      <c r="C62" s="3">
        <v>0.51326916695892955</v>
      </c>
      <c r="D62" s="5">
        <v>5.9</v>
      </c>
      <c r="E62" s="5">
        <v>-0.9</v>
      </c>
      <c r="F62" s="6">
        <v>0.91181089346226962</v>
      </c>
      <c r="G62" s="6">
        <f t="shared" si="1"/>
        <v>8.8189106537730377E-2</v>
      </c>
      <c r="H62">
        <f t="shared" si="2"/>
        <v>-0.30031407554343348</v>
      </c>
      <c r="I62">
        <f t="shared" si="3"/>
        <v>3.4368419738112075</v>
      </c>
      <c r="J62" s="3">
        <f t="shared" si="4"/>
        <v>2.1102502798430178</v>
      </c>
    </row>
    <row r="63" spans="1:10" x14ac:dyDescent="0.35">
      <c r="A63" t="str">
        <f t="shared" si="0"/>
        <v/>
      </c>
      <c r="B63" t="s">
        <v>81</v>
      </c>
      <c r="C63" s="3">
        <v>0.84254546068438518</v>
      </c>
      <c r="D63" s="5">
        <v>3.9</v>
      </c>
      <c r="E63" s="5">
        <v>4.7</v>
      </c>
      <c r="F63" s="6">
        <v>0.91182357369764411</v>
      </c>
      <c r="G63" s="6">
        <f t="shared" si="1"/>
        <v>8.8176426302355893E-2</v>
      </c>
      <c r="H63">
        <f t="shared" si="2"/>
        <v>4.6294588589581149</v>
      </c>
      <c r="I63">
        <f t="shared" si="3"/>
        <v>2.3156002605242123</v>
      </c>
      <c r="J63" s="3">
        <f t="shared" si="4"/>
        <v>1.3748359064667131</v>
      </c>
    </row>
    <row r="64" spans="1:10" x14ac:dyDescent="0.35">
      <c r="A64" t="str">
        <f t="shared" si="0"/>
        <v/>
      </c>
      <c r="B64" t="s">
        <v>82</v>
      </c>
      <c r="C64" s="3">
        <v>2.3458630408409453</v>
      </c>
      <c r="D64" s="5">
        <v>-2.8</v>
      </c>
      <c r="E64" s="5">
        <v>3.2</v>
      </c>
      <c r="F64" s="6">
        <v>0.9117779224709518</v>
      </c>
      <c r="G64" s="6">
        <f t="shared" si="1"/>
        <v>8.8222077529048204E-2</v>
      </c>
      <c r="H64">
        <f t="shared" si="2"/>
        <v>2.6706675348257112</v>
      </c>
      <c r="I64">
        <f t="shared" si="3"/>
        <v>2.3332707727467974</v>
      </c>
      <c r="J64" s="3">
        <f t="shared" si="4"/>
        <v>1.23389255616142</v>
      </c>
    </row>
    <row r="65" spans="1:10" x14ac:dyDescent="0.35">
      <c r="A65" t="str">
        <f t="shared" si="0"/>
        <v/>
      </c>
      <c r="B65" t="s">
        <v>83</v>
      </c>
      <c r="C65" s="3">
        <v>3.3383869108620345</v>
      </c>
      <c r="D65" s="5">
        <v>-9.6999999999999993</v>
      </c>
      <c r="E65" s="5">
        <v>2.5</v>
      </c>
      <c r="F65" s="6">
        <v>0.91155578338398446</v>
      </c>
      <c r="G65" s="6">
        <f t="shared" si="1"/>
        <v>8.8444216616015536E-2</v>
      </c>
      <c r="H65">
        <f t="shared" si="2"/>
        <v>1.4209805572846104</v>
      </c>
      <c r="I65">
        <f t="shared" si="3"/>
        <v>2.907035650356145</v>
      </c>
      <c r="J65" s="3">
        <f t="shared" si="4"/>
        <v>2.1755984707957885</v>
      </c>
    </row>
    <row r="66" spans="1:10" x14ac:dyDescent="0.35">
      <c r="A66" t="str">
        <f t="shared" si="0"/>
        <v/>
      </c>
      <c r="B66" t="s">
        <v>84</v>
      </c>
      <c r="C66" s="3">
        <v>1.7587361167117566</v>
      </c>
      <c r="D66" s="5">
        <v>5.9</v>
      </c>
      <c r="E66" s="5">
        <v>3.8</v>
      </c>
      <c r="F66" s="6">
        <v>0.9114838214885691</v>
      </c>
      <c r="G66" s="6">
        <f t="shared" si="1"/>
        <v>8.8516178511430899E-2</v>
      </c>
      <c r="H66">
        <f t="shared" si="2"/>
        <v>3.9858839748740049</v>
      </c>
      <c r="I66">
        <f t="shared" si="3"/>
        <v>2.692510688994775</v>
      </c>
      <c r="J66" s="3">
        <f t="shared" si="4"/>
        <v>2.4809953561382456</v>
      </c>
    </row>
    <row r="67" spans="1:10" x14ac:dyDescent="0.35">
      <c r="A67" t="str">
        <f t="shared" si="0"/>
        <v/>
      </c>
      <c r="B67" t="s">
        <v>85</v>
      </c>
      <c r="C67" s="3">
        <v>1.7612758996069289</v>
      </c>
      <c r="D67" s="5">
        <v>1.5</v>
      </c>
      <c r="E67" s="5">
        <v>-1.2</v>
      </c>
      <c r="F67" s="6">
        <v>0.9118199729995986</v>
      </c>
      <c r="G67" s="6">
        <f t="shared" si="1"/>
        <v>8.8180027000401395E-2</v>
      </c>
      <c r="H67">
        <f t="shared" si="2"/>
        <v>-0.9619139270989161</v>
      </c>
      <c r="I67">
        <f t="shared" si="3"/>
        <v>1.4816502016865665</v>
      </c>
      <c r="J67" s="3">
        <f t="shared" si="4"/>
        <v>2.2861329757269067</v>
      </c>
    </row>
    <row r="68" spans="1:10" x14ac:dyDescent="0.35">
      <c r="A68" t="str">
        <f t="shared" si="0"/>
        <v/>
      </c>
      <c r="B68" t="s">
        <v>86</v>
      </c>
      <c r="C68" s="3">
        <v>1.1147732354055417</v>
      </c>
      <c r="D68" s="5">
        <v>-0.1</v>
      </c>
      <c r="E68" s="5">
        <v>-2.6</v>
      </c>
      <c r="F68" s="6">
        <v>0.9117775394069414</v>
      </c>
      <c r="G68" s="6">
        <f t="shared" si="1"/>
        <v>8.8222460593058605E-2</v>
      </c>
      <c r="H68">
        <f t="shared" si="2"/>
        <v>-2.3794438485173535</v>
      </c>
      <c r="I68">
        <f t="shared" si="3"/>
        <v>0.21484206641924519</v>
      </c>
      <c r="J68" s="3">
        <f t="shared" si="4"/>
        <v>1.5449284172414091</v>
      </c>
    </row>
    <row r="69" spans="1:10" x14ac:dyDescent="0.35">
      <c r="A69" t="str">
        <f t="shared" si="0"/>
        <v/>
      </c>
      <c r="B69" t="s">
        <v>87</v>
      </c>
      <c r="C69" s="3">
        <v>2.343961473072298</v>
      </c>
      <c r="D69" s="5">
        <v>-5.3</v>
      </c>
      <c r="E69" s="5">
        <v>3.9</v>
      </c>
      <c r="F69" s="6">
        <v>0.91147754983637175</v>
      </c>
      <c r="G69" s="6">
        <f t="shared" si="1"/>
        <v>8.8522450163628252E-2</v>
      </c>
      <c r="H69">
        <f t="shared" si="2"/>
        <v>3.0855934584946199</v>
      </c>
      <c r="I69">
        <f t="shared" si="3"/>
        <v>-8.5254772373883167E-2</v>
      </c>
      <c r="J69" s="3">
        <f t="shared" si="4"/>
        <v>1.7400035360282562</v>
      </c>
    </row>
    <row r="70" spans="1:10" x14ac:dyDescent="0.35">
      <c r="A70" t="str">
        <f t="shared" ref="A70:A76" si="5">IF(RIGHT(B70,1)="7",LEFT(B70,4),"")</f>
        <v/>
      </c>
      <c r="B70" t="s">
        <v>88</v>
      </c>
      <c r="C70" s="3">
        <v>-2.1458406273190511</v>
      </c>
      <c r="D70" s="5">
        <v>-2.9</v>
      </c>
      <c r="E70" s="5">
        <v>1.8</v>
      </c>
      <c r="F70" s="6">
        <v>0.91124158333182093</v>
      </c>
      <c r="G70" s="6">
        <f t="shared" ref="G70:G76" si="6">1-F70</f>
        <v>8.8758416668179074E-2</v>
      </c>
      <c r="H70">
        <f t="shared" ref="H70:H76" si="7">(D70*G70)+(E70*F70)</f>
        <v>1.3828354416595583</v>
      </c>
      <c r="I70">
        <f t="shared" si="3"/>
        <v>0.69632835054560827</v>
      </c>
      <c r="J70" s="3">
        <f t="shared" si="4"/>
        <v>0.43763136038626288</v>
      </c>
    </row>
    <row r="71" spans="1:10" x14ac:dyDescent="0.35">
      <c r="A71" t="str">
        <f t="shared" si="5"/>
        <v>2024</v>
      </c>
      <c r="B71" t="s">
        <v>89</v>
      </c>
      <c r="C71" s="3">
        <v>-1.9697110448534172</v>
      </c>
      <c r="D71" s="5">
        <v>7.1</v>
      </c>
      <c r="E71" s="5">
        <v>-0.2</v>
      </c>
      <c r="F71" s="6">
        <v>0.91125783246482783</v>
      </c>
      <c r="G71" s="6">
        <f t="shared" si="6"/>
        <v>8.8742167535172167E-2</v>
      </c>
      <c r="H71">
        <f t="shared" si="7"/>
        <v>0.44781782300675677</v>
      </c>
      <c r="I71">
        <f t="shared" si="3"/>
        <v>1.6387489077203117</v>
      </c>
      <c r="J71" s="3">
        <f t="shared" si="4"/>
        <v>-0.59053006636672345</v>
      </c>
    </row>
    <row r="72" spans="1:10" x14ac:dyDescent="0.35">
      <c r="A72" t="str">
        <f t="shared" si="5"/>
        <v/>
      </c>
      <c r="B72" t="s">
        <v>90</v>
      </c>
      <c r="C72" s="3">
        <v>7.3387349690700709</v>
      </c>
      <c r="D72" s="5">
        <v>-0.7</v>
      </c>
      <c r="E72" s="5">
        <v>0.6</v>
      </c>
      <c r="F72" s="6">
        <v>0.91129265471370735</v>
      </c>
      <c r="G72" s="6">
        <f t="shared" si="6"/>
        <v>8.8707345286292649E-2</v>
      </c>
      <c r="H72">
        <f t="shared" si="7"/>
        <v>0.48468045112781954</v>
      </c>
      <c r="I72">
        <f t="shared" ref="I72:I76" si="8">AVERAGE(H70:H72)</f>
        <v>0.77177790526471146</v>
      </c>
      <c r="J72" s="3">
        <f t="shared" ref="J72:J76" si="9">AVERAGE(C70:C72)</f>
        <v>1.0743944322992007</v>
      </c>
    </row>
    <row r="73" spans="1:10" x14ac:dyDescent="0.35">
      <c r="A73" t="str">
        <f t="shared" si="5"/>
        <v/>
      </c>
      <c r="B73" t="s">
        <v>91</v>
      </c>
      <c r="C73" s="3">
        <v>3.6617205488516547</v>
      </c>
      <c r="D73" s="5">
        <v>2.9</v>
      </c>
      <c r="E73" s="5">
        <v>2</v>
      </c>
      <c r="F73" s="6">
        <v>0.91139046589168249</v>
      </c>
      <c r="G73" s="6">
        <f t="shared" si="6"/>
        <v>8.8609534108317511E-2</v>
      </c>
      <c r="H73">
        <f t="shared" si="7"/>
        <v>2.0797485806974856</v>
      </c>
      <c r="I73">
        <f t="shared" si="8"/>
        <v>1.0040822849440205</v>
      </c>
      <c r="J73" s="3">
        <f t="shared" si="9"/>
        <v>3.010248157689436</v>
      </c>
    </row>
    <row r="74" spans="1:10" x14ac:dyDescent="0.35">
      <c r="A74" t="str">
        <f t="shared" si="5"/>
        <v/>
      </c>
      <c r="B74" t="s">
        <v>92</v>
      </c>
      <c r="C74" s="3">
        <v>7.8415998396463849E-2</v>
      </c>
      <c r="D74" s="5">
        <v>-5.0999999999999996</v>
      </c>
      <c r="E74" s="5">
        <v>-0.2</v>
      </c>
      <c r="F74" s="6">
        <v>0.91118023622757194</v>
      </c>
      <c r="G74" s="6">
        <f t="shared" si="6"/>
        <v>8.8819763772428062E-2</v>
      </c>
      <c r="H74">
        <f t="shared" si="7"/>
        <v>-0.6352168424848974</v>
      </c>
      <c r="I74">
        <f t="shared" si="8"/>
        <v>0.64307072978013591</v>
      </c>
      <c r="J74" s="3">
        <f t="shared" si="9"/>
        <v>3.692957172106063</v>
      </c>
    </row>
    <row r="75" spans="1:10" x14ac:dyDescent="0.35">
      <c r="A75" t="str">
        <f t="shared" si="5"/>
        <v/>
      </c>
      <c r="B75" t="s">
        <v>93</v>
      </c>
      <c r="C75" s="3">
        <v>0.8554096320773974</v>
      </c>
      <c r="D75" s="5">
        <v>4.9000000000000004</v>
      </c>
      <c r="E75" s="5">
        <v>5.0999999999999996</v>
      </c>
      <c r="F75" s="6">
        <v>0.91124969584456084</v>
      </c>
      <c r="G75" s="7">
        <f>1-F75</f>
        <v>8.8750304155439164E-2</v>
      </c>
      <c r="H75">
        <f t="shared" si="7"/>
        <v>5.0822499391689115</v>
      </c>
      <c r="I75">
        <f t="shared" si="8"/>
        <v>2.1755938924604998</v>
      </c>
      <c r="J75" s="3">
        <f t="shared" si="9"/>
        <v>1.5318487264418386</v>
      </c>
    </row>
    <row r="76" spans="1:10" x14ac:dyDescent="0.35">
      <c r="A76" t="str">
        <f t="shared" si="5"/>
        <v/>
      </c>
      <c r="B76" t="s">
        <v>94</v>
      </c>
      <c r="C76" s="3" t="e">
        <v>#N/A</v>
      </c>
      <c r="D76" s="5" t="e">
        <v>#N/A</v>
      </c>
      <c r="E76" s="5" t="e">
        <v>#N/A</v>
      </c>
      <c r="F76" s="6" t="e">
        <v>#N/A</v>
      </c>
      <c r="G76" s="6" t="e">
        <f t="shared" si="6"/>
        <v>#N/A</v>
      </c>
      <c r="H76" t="e">
        <f t="shared" si="7"/>
        <v>#N/A</v>
      </c>
      <c r="I76" t="e">
        <f t="shared" si="8"/>
        <v>#N/A</v>
      </c>
      <c r="J76" s="3" t="e">
        <f t="shared" si="9"/>
        <v>#N/A</v>
      </c>
    </row>
    <row r="77" spans="1:10" x14ac:dyDescent="0.35">
      <c r="E77" s="3"/>
    </row>
    <row r="78" spans="1:10" x14ac:dyDescent="0.35">
      <c r="E78" s="3"/>
    </row>
    <row r="79" spans="1:10" x14ac:dyDescent="0.35">
      <c r="E79" s="3"/>
    </row>
    <row r="80" spans="1:10" x14ac:dyDescent="0.35">
      <c r="E80" s="3"/>
    </row>
    <row r="81" spans="5:5" x14ac:dyDescent="0.35">
      <c r="E81" s="3"/>
    </row>
    <row r="82" spans="5:5" x14ac:dyDescent="0.35">
      <c r="E82" s="3"/>
    </row>
    <row r="83" spans="5:5" x14ac:dyDescent="0.35">
      <c r="E83" s="3"/>
    </row>
    <row r="84" spans="5:5" x14ac:dyDescent="0.35">
      <c r="E84" s="3"/>
    </row>
    <row r="85" spans="5:5" x14ac:dyDescent="0.35">
      <c r="E85" s="3"/>
    </row>
    <row r="86" spans="5:5" x14ac:dyDescent="0.35">
      <c r="E86" s="3"/>
    </row>
    <row r="87" spans="5:5" x14ac:dyDescent="0.35">
      <c r="E87" s="3"/>
    </row>
    <row r="88" spans="5:5" x14ac:dyDescent="0.35">
      <c r="E88" s="3"/>
    </row>
    <row r="89" spans="5:5" x14ac:dyDescent="0.35">
      <c r="E89" s="3"/>
    </row>
    <row r="90" spans="5:5" x14ac:dyDescent="0.35">
      <c r="E90" s="3"/>
    </row>
    <row r="91" spans="5:5" x14ac:dyDescent="0.35">
      <c r="E91" s="3"/>
    </row>
    <row r="92" spans="5:5" x14ac:dyDescent="0.35">
      <c r="E92" s="3"/>
    </row>
    <row r="93" spans="5:5" x14ac:dyDescent="0.35">
      <c r="E93" s="3"/>
    </row>
    <row r="94" spans="5:5" x14ac:dyDescent="0.35">
      <c r="E94" s="3"/>
    </row>
    <row r="95" spans="5:5" x14ac:dyDescent="0.35">
      <c r="E95" s="3"/>
    </row>
    <row r="96" spans="5:5" x14ac:dyDescent="0.35">
      <c r="E96" s="3"/>
    </row>
    <row r="97" spans="5:5" x14ac:dyDescent="0.35">
      <c r="E97" s="3"/>
    </row>
    <row r="98" spans="5:5" x14ac:dyDescent="0.35">
      <c r="E98" s="3"/>
    </row>
    <row r="99" spans="5:5" x14ac:dyDescent="0.35">
      <c r="E99" s="3"/>
    </row>
    <row r="100" spans="5:5" x14ac:dyDescent="0.35">
      <c r="E100" s="3"/>
    </row>
    <row r="101" spans="5:5" x14ac:dyDescent="0.35">
      <c r="E101" s="3"/>
    </row>
    <row r="102" spans="5:5" x14ac:dyDescent="0.35">
      <c r="E102" s="3"/>
    </row>
    <row r="103" spans="5:5" x14ac:dyDescent="0.35">
      <c r="E103" s="3"/>
    </row>
    <row r="104" spans="5:5" x14ac:dyDescent="0.35">
      <c r="E104" s="3"/>
    </row>
    <row r="105" spans="5:5" x14ac:dyDescent="0.35">
      <c r="E105" s="3"/>
    </row>
    <row r="106" spans="5:5" x14ac:dyDescent="0.35">
      <c r="E106" s="3"/>
    </row>
    <row r="107" spans="5:5" x14ac:dyDescent="0.35">
      <c r="E107" s="3"/>
    </row>
    <row r="108" spans="5:5" x14ac:dyDescent="0.35">
      <c r="E108" s="3"/>
    </row>
    <row r="109" spans="5:5" x14ac:dyDescent="0.35">
      <c r="E109" s="3"/>
    </row>
    <row r="110" spans="5:5" x14ac:dyDescent="0.35">
      <c r="E110" s="3"/>
    </row>
    <row r="111" spans="5:5" x14ac:dyDescent="0.35">
      <c r="E111" s="3"/>
    </row>
    <row r="112" spans="5:5" x14ac:dyDescent="0.35">
      <c r="E112" s="3"/>
    </row>
    <row r="113" spans="5:5" x14ac:dyDescent="0.35">
      <c r="E113" s="3"/>
    </row>
    <row r="114" spans="5:5" x14ac:dyDescent="0.35">
      <c r="E114" s="3"/>
    </row>
    <row r="115" spans="5:5" x14ac:dyDescent="0.35">
      <c r="E115" s="3"/>
    </row>
    <row r="116" spans="5:5" x14ac:dyDescent="0.35">
      <c r="E116" s="3"/>
    </row>
    <row r="117" spans="5:5" x14ac:dyDescent="0.35">
      <c r="E117" s="3"/>
    </row>
    <row r="118" spans="5:5" x14ac:dyDescent="0.35">
      <c r="E118" s="3"/>
    </row>
    <row r="119" spans="5:5" x14ac:dyDescent="0.35">
      <c r="E119" s="3"/>
    </row>
    <row r="120" spans="5:5" x14ac:dyDescent="0.35">
      <c r="E120" s="3"/>
    </row>
    <row r="121" spans="5:5" x14ac:dyDescent="0.35">
      <c r="E121" s="3"/>
    </row>
    <row r="122" spans="5:5" x14ac:dyDescent="0.35">
      <c r="E122" s="3"/>
    </row>
    <row r="123" spans="5:5" x14ac:dyDescent="0.35">
      <c r="E123" s="3"/>
    </row>
    <row r="124" spans="5:5" x14ac:dyDescent="0.35">
      <c r="E124" s="3"/>
    </row>
    <row r="125" spans="5:5" x14ac:dyDescent="0.35">
      <c r="E125" s="3"/>
    </row>
    <row r="126" spans="5:5" x14ac:dyDescent="0.35">
      <c r="E126" s="3"/>
    </row>
    <row r="127" spans="5:5" x14ac:dyDescent="0.35">
      <c r="E127" s="3"/>
    </row>
    <row r="128" spans="5:5" x14ac:dyDescent="0.35">
      <c r="E128" s="3"/>
    </row>
    <row r="129" spans="5:5" x14ac:dyDescent="0.35">
      <c r="E129" s="3"/>
    </row>
    <row r="130" spans="5:5" x14ac:dyDescent="0.35">
      <c r="E130" s="3"/>
    </row>
    <row r="131" spans="5:5" x14ac:dyDescent="0.35">
      <c r="E131" s="3"/>
    </row>
    <row r="132" spans="5:5" x14ac:dyDescent="0.35">
      <c r="E132" s="3"/>
    </row>
    <row r="133" spans="5:5" x14ac:dyDescent="0.35">
      <c r="E133" s="3"/>
    </row>
    <row r="134" spans="5:5" x14ac:dyDescent="0.35">
      <c r="E134" s="3"/>
    </row>
    <row r="135" spans="5:5" x14ac:dyDescent="0.35">
      <c r="E135" s="3"/>
    </row>
    <row r="136" spans="5:5" x14ac:dyDescent="0.35">
      <c r="E136" s="3"/>
    </row>
    <row r="137" spans="5:5" x14ac:dyDescent="0.35">
      <c r="E137" s="3"/>
    </row>
    <row r="138" spans="5:5" x14ac:dyDescent="0.35">
      <c r="E138" s="3"/>
    </row>
    <row r="139" spans="5:5" x14ac:dyDescent="0.35">
      <c r="E139" s="3"/>
    </row>
    <row r="140" spans="5:5" x14ac:dyDescent="0.35">
      <c r="E140" s="3"/>
    </row>
    <row r="141" spans="5:5" x14ac:dyDescent="0.35">
      <c r="E141" s="3"/>
    </row>
    <row r="142" spans="5:5" x14ac:dyDescent="0.35">
      <c r="E142" s="3"/>
    </row>
    <row r="143" spans="5:5" x14ac:dyDescent="0.35">
      <c r="E143" s="3"/>
    </row>
    <row r="144" spans="5:5" x14ac:dyDescent="0.35">
      <c r="E144" s="3"/>
    </row>
    <row r="145" spans="5:5" x14ac:dyDescent="0.35">
      <c r="E145" s="3"/>
    </row>
    <row r="146" spans="5:5" x14ac:dyDescent="0.35">
      <c r="E146" s="3"/>
    </row>
    <row r="147" spans="5:5" x14ac:dyDescent="0.35">
      <c r="E147" s="3"/>
    </row>
    <row r="148" spans="5:5" x14ac:dyDescent="0.35">
      <c r="E148" s="3"/>
    </row>
    <row r="149" spans="5:5" x14ac:dyDescent="0.35">
      <c r="E149" s="3"/>
    </row>
    <row r="150" spans="5:5" x14ac:dyDescent="0.35">
      <c r="E150" s="3"/>
    </row>
    <row r="151" spans="5:5" x14ac:dyDescent="0.35">
      <c r="E151" s="3"/>
    </row>
    <row r="152" spans="5:5" x14ac:dyDescent="0.35">
      <c r="E152" s="3"/>
    </row>
    <row r="153" spans="5:5" x14ac:dyDescent="0.35">
      <c r="E153" s="3"/>
    </row>
    <row r="154" spans="5:5" x14ac:dyDescent="0.35">
      <c r="E154" s="3"/>
    </row>
    <row r="155" spans="5:5" x14ac:dyDescent="0.35">
      <c r="E155" s="3"/>
    </row>
    <row r="156" spans="5:5" x14ac:dyDescent="0.35">
      <c r="E156" s="3"/>
    </row>
    <row r="157" spans="5:5" x14ac:dyDescent="0.35">
      <c r="E157" s="3"/>
    </row>
    <row r="158" spans="5:5" x14ac:dyDescent="0.35">
      <c r="E158" s="3"/>
    </row>
    <row r="159" spans="5:5" x14ac:dyDescent="0.35">
      <c r="E159" s="3"/>
    </row>
    <row r="160" spans="5:5" x14ac:dyDescent="0.35">
      <c r="E160" s="3"/>
    </row>
    <row r="161" spans="5:5" x14ac:dyDescent="0.35">
      <c r="E161" s="3"/>
    </row>
    <row r="162" spans="5:5" x14ac:dyDescent="0.35">
      <c r="E162" s="3"/>
    </row>
    <row r="163" spans="5:5" x14ac:dyDescent="0.35">
      <c r="E163" s="3"/>
    </row>
    <row r="164" spans="5:5" x14ac:dyDescent="0.35">
      <c r="E164" s="3"/>
    </row>
    <row r="165" spans="5:5" x14ac:dyDescent="0.35">
      <c r="E165" s="3"/>
    </row>
    <row r="166" spans="5:5" x14ac:dyDescent="0.35">
      <c r="E166" s="3"/>
    </row>
    <row r="167" spans="5:5" x14ac:dyDescent="0.35">
      <c r="E167" s="3"/>
    </row>
    <row r="168" spans="5:5" x14ac:dyDescent="0.35">
      <c r="E168" s="3"/>
    </row>
    <row r="169" spans="5:5" x14ac:dyDescent="0.35">
      <c r="E169" s="3"/>
    </row>
    <row r="170" spans="5:5" x14ac:dyDescent="0.35">
      <c r="E170" s="3"/>
    </row>
    <row r="171" spans="5:5" x14ac:dyDescent="0.35">
      <c r="E171" s="3"/>
    </row>
    <row r="172" spans="5:5" x14ac:dyDescent="0.35">
      <c r="E172" s="3"/>
    </row>
    <row r="173" spans="5:5" x14ac:dyDescent="0.35">
      <c r="E173" s="3"/>
    </row>
    <row r="174" spans="5:5" x14ac:dyDescent="0.35">
      <c r="E174" s="3"/>
    </row>
    <row r="175" spans="5:5" x14ac:dyDescent="0.35">
      <c r="E175" s="3"/>
    </row>
    <row r="176" spans="5:5" x14ac:dyDescent="0.35">
      <c r="E176" s="3"/>
    </row>
    <row r="177" spans="5:5" x14ac:dyDescent="0.35">
      <c r="E177" s="3"/>
    </row>
    <row r="178" spans="5:5" x14ac:dyDescent="0.35">
      <c r="E178" s="3"/>
    </row>
    <row r="179" spans="5:5" x14ac:dyDescent="0.35">
      <c r="E179" s="3"/>
    </row>
    <row r="180" spans="5:5" x14ac:dyDescent="0.35">
      <c r="E180" s="3"/>
    </row>
    <row r="181" spans="5:5" x14ac:dyDescent="0.35">
      <c r="E181" s="3"/>
    </row>
    <row r="182" spans="5:5" x14ac:dyDescent="0.35">
      <c r="E182" s="3"/>
    </row>
    <row r="183" spans="5:5" x14ac:dyDescent="0.35">
      <c r="E183" s="3"/>
    </row>
    <row r="184" spans="5:5" x14ac:dyDescent="0.35">
      <c r="E184" s="3"/>
    </row>
    <row r="185" spans="5:5" x14ac:dyDescent="0.35">
      <c r="E185" s="3"/>
    </row>
    <row r="186" spans="5:5" x14ac:dyDescent="0.35">
      <c r="E186" s="3"/>
    </row>
    <row r="187" spans="5:5" x14ac:dyDescent="0.35">
      <c r="E187" s="3"/>
    </row>
    <row r="188" spans="5:5" x14ac:dyDescent="0.35">
      <c r="E188" s="3"/>
    </row>
    <row r="189" spans="5:5" x14ac:dyDescent="0.35">
      <c r="E189" s="3"/>
    </row>
    <row r="190" spans="5:5" x14ac:dyDescent="0.35">
      <c r="E190" s="3"/>
    </row>
    <row r="191" spans="5:5" x14ac:dyDescent="0.35">
      <c r="E191" s="3"/>
    </row>
    <row r="192" spans="5:5" x14ac:dyDescent="0.35">
      <c r="E192" s="3"/>
    </row>
    <row r="193" spans="5:5" x14ac:dyDescent="0.35">
      <c r="E193" s="3"/>
    </row>
    <row r="194" spans="5:5" x14ac:dyDescent="0.35">
      <c r="E194" s="3"/>
    </row>
    <row r="195" spans="5:5" x14ac:dyDescent="0.35">
      <c r="E195" s="3"/>
    </row>
    <row r="196" spans="5:5" x14ac:dyDescent="0.35">
      <c r="E196" s="3"/>
    </row>
    <row r="197" spans="5:5" x14ac:dyDescent="0.35">
      <c r="E197" s="3"/>
    </row>
    <row r="198" spans="5:5" x14ac:dyDescent="0.35">
      <c r="E198" s="3"/>
    </row>
    <row r="199" spans="5:5" x14ac:dyDescent="0.35">
      <c r="E199" s="3"/>
    </row>
    <row r="200" spans="5:5" x14ac:dyDescent="0.35">
      <c r="E200" s="3"/>
    </row>
    <row r="201" spans="5:5" x14ac:dyDescent="0.35">
      <c r="E201" s="3"/>
    </row>
    <row r="202" spans="5:5" x14ac:dyDescent="0.35">
      <c r="E202" s="3"/>
    </row>
    <row r="203" spans="5:5" x14ac:dyDescent="0.35">
      <c r="E203" s="3"/>
    </row>
    <row r="204" spans="5:5" x14ac:dyDescent="0.35">
      <c r="E204" s="3"/>
    </row>
    <row r="205" spans="5:5" x14ac:dyDescent="0.35">
      <c r="E205" s="3"/>
    </row>
    <row r="206" spans="5:5" x14ac:dyDescent="0.35">
      <c r="E206" s="3"/>
    </row>
    <row r="207" spans="5:5" x14ac:dyDescent="0.35">
      <c r="E207" s="3"/>
    </row>
    <row r="208" spans="5:5" x14ac:dyDescent="0.35">
      <c r="E208" s="3"/>
    </row>
    <row r="209" spans="5:5" x14ac:dyDescent="0.35">
      <c r="E209" s="3"/>
    </row>
    <row r="210" spans="5:5" x14ac:dyDescent="0.35">
      <c r="E210" s="3"/>
    </row>
    <row r="211" spans="5:5" x14ac:dyDescent="0.35">
      <c r="E211" s="3"/>
    </row>
    <row r="212" spans="5:5" x14ac:dyDescent="0.35">
      <c r="E212" s="3"/>
    </row>
    <row r="213" spans="5:5" x14ac:dyDescent="0.35">
      <c r="E213" s="3"/>
    </row>
    <row r="214" spans="5:5" x14ac:dyDescent="0.35">
      <c r="E214" s="3"/>
    </row>
    <row r="215" spans="5:5" x14ac:dyDescent="0.35">
      <c r="E215" s="3"/>
    </row>
    <row r="216" spans="5:5" x14ac:dyDescent="0.35">
      <c r="E216" s="3"/>
    </row>
    <row r="217" spans="5:5" x14ac:dyDescent="0.35">
      <c r="E217" s="3"/>
    </row>
    <row r="218" spans="5:5" x14ac:dyDescent="0.35">
      <c r="E218" s="3"/>
    </row>
    <row r="219" spans="5:5" x14ac:dyDescent="0.35">
      <c r="E219" s="3"/>
    </row>
    <row r="220" spans="5:5" x14ac:dyDescent="0.35">
      <c r="E220" s="3"/>
    </row>
    <row r="221" spans="5:5" x14ac:dyDescent="0.35">
      <c r="E221" s="3"/>
    </row>
    <row r="222" spans="5:5" x14ac:dyDescent="0.35">
      <c r="E222" s="3"/>
    </row>
    <row r="223" spans="5:5" x14ac:dyDescent="0.35">
      <c r="E223" s="3"/>
    </row>
    <row r="224" spans="5:5" x14ac:dyDescent="0.35">
      <c r="E224" s="3"/>
    </row>
    <row r="225" spans="5:5" x14ac:dyDescent="0.35">
      <c r="E225" s="3"/>
    </row>
    <row r="226" spans="5:5" x14ac:dyDescent="0.35">
      <c r="E226" s="3"/>
    </row>
    <row r="227" spans="5:5" x14ac:dyDescent="0.35">
      <c r="E227" s="3"/>
    </row>
    <row r="228" spans="5:5" x14ac:dyDescent="0.35">
      <c r="E228" s="3"/>
    </row>
    <row r="229" spans="5:5" x14ac:dyDescent="0.35">
      <c r="E229" s="3"/>
    </row>
    <row r="230" spans="5:5" x14ac:dyDescent="0.35">
      <c r="E230" s="3"/>
    </row>
    <row r="231" spans="5:5" x14ac:dyDescent="0.35">
      <c r="E231" s="3"/>
    </row>
    <row r="232" spans="5:5" x14ac:dyDescent="0.35">
      <c r="E232" s="3"/>
    </row>
    <row r="233" spans="5:5" x14ac:dyDescent="0.35">
      <c r="E233" s="3"/>
    </row>
    <row r="234" spans="5:5" x14ac:dyDescent="0.35">
      <c r="E234" s="3"/>
    </row>
    <row r="235" spans="5:5" x14ac:dyDescent="0.35">
      <c r="E235" s="3"/>
    </row>
    <row r="236" spans="5:5" x14ac:dyDescent="0.35">
      <c r="E236" s="3"/>
    </row>
    <row r="237" spans="5:5" x14ac:dyDescent="0.35">
      <c r="E237" s="3"/>
    </row>
    <row r="238" spans="5:5" x14ac:dyDescent="0.35">
      <c r="E238" s="3"/>
    </row>
    <row r="239" spans="5:5" x14ac:dyDescent="0.35">
      <c r="E239" s="3"/>
    </row>
    <row r="240" spans="5:5" x14ac:dyDescent="0.35">
      <c r="E240" s="3"/>
    </row>
    <row r="241" spans="5:5" x14ac:dyDescent="0.35">
      <c r="E241" s="3"/>
    </row>
    <row r="242" spans="5:5" x14ac:dyDescent="0.35">
      <c r="E242" s="3"/>
    </row>
    <row r="243" spans="5:5" x14ac:dyDescent="0.35">
      <c r="E243" s="3"/>
    </row>
    <row r="244" spans="5:5" x14ac:dyDescent="0.35">
      <c r="E244" s="3"/>
    </row>
    <row r="245" spans="5:5" x14ac:dyDescent="0.35">
      <c r="E245" s="3"/>
    </row>
    <row r="246" spans="5:5" x14ac:dyDescent="0.35">
      <c r="E246" s="3"/>
    </row>
    <row r="247" spans="5:5" x14ac:dyDescent="0.35">
      <c r="E247" s="3"/>
    </row>
    <row r="248" spans="5:5" x14ac:dyDescent="0.35">
      <c r="E248" s="3"/>
    </row>
    <row r="249" spans="5:5" x14ac:dyDescent="0.35">
      <c r="E249" s="3"/>
    </row>
    <row r="250" spans="5:5" x14ac:dyDescent="0.35">
      <c r="E250" s="3"/>
    </row>
    <row r="251" spans="5:5" x14ac:dyDescent="0.35">
      <c r="E251" s="3"/>
    </row>
    <row r="252" spans="5:5" x14ac:dyDescent="0.35">
      <c r="E252" s="3"/>
    </row>
    <row r="253" spans="5:5" x14ac:dyDescent="0.35">
      <c r="E253" s="3"/>
    </row>
    <row r="254" spans="5:5" x14ac:dyDescent="0.35">
      <c r="E254" s="3"/>
    </row>
    <row r="255" spans="5:5" x14ac:dyDescent="0.35">
      <c r="E255" s="3"/>
    </row>
    <row r="256" spans="5:5" x14ac:dyDescent="0.35">
      <c r="E256" s="3"/>
    </row>
    <row r="257" spans="5:5" x14ac:dyDescent="0.35">
      <c r="E257" s="3"/>
    </row>
    <row r="258" spans="5:5" x14ac:dyDescent="0.35">
      <c r="E258" s="3"/>
    </row>
    <row r="259" spans="5:5" x14ac:dyDescent="0.35">
      <c r="E259" s="3"/>
    </row>
    <row r="260" spans="5:5" x14ac:dyDescent="0.35">
      <c r="E260" s="3"/>
    </row>
    <row r="261" spans="5:5" x14ac:dyDescent="0.35">
      <c r="E261" s="3"/>
    </row>
    <row r="262" spans="5:5" x14ac:dyDescent="0.35">
      <c r="E262" s="3"/>
    </row>
    <row r="263" spans="5:5" x14ac:dyDescent="0.35">
      <c r="E263" s="3"/>
    </row>
    <row r="264" spans="5:5" x14ac:dyDescent="0.35">
      <c r="E264" s="3"/>
    </row>
    <row r="265" spans="5:5" x14ac:dyDescent="0.35">
      <c r="E265" s="3"/>
    </row>
    <row r="266" spans="5:5" x14ac:dyDescent="0.35">
      <c r="E266" s="3"/>
    </row>
    <row r="267" spans="5:5" x14ac:dyDescent="0.35">
      <c r="E267" s="3"/>
    </row>
    <row r="268" spans="5:5" x14ac:dyDescent="0.35">
      <c r="E268" s="3"/>
    </row>
    <row r="269" spans="5:5" x14ac:dyDescent="0.35">
      <c r="E269" s="3"/>
    </row>
    <row r="270" spans="5:5" x14ac:dyDescent="0.35">
      <c r="E270" s="3"/>
    </row>
    <row r="271" spans="5:5" x14ac:dyDescent="0.35">
      <c r="E271" s="3"/>
    </row>
    <row r="272" spans="5:5" x14ac:dyDescent="0.35">
      <c r="E272" s="3"/>
    </row>
    <row r="273" spans="5:5" x14ac:dyDescent="0.35">
      <c r="E273" s="3"/>
    </row>
    <row r="274" spans="5:5" x14ac:dyDescent="0.35">
      <c r="E274" s="3"/>
    </row>
    <row r="275" spans="5:5" x14ac:dyDescent="0.35">
      <c r="E275" s="3"/>
    </row>
    <row r="276" spans="5:5" x14ac:dyDescent="0.35">
      <c r="E276" s="3"/>
    </row>
    <row r="277" spans="5:5" x14ac:dyDescent="0.35">
      <c r="E277" s="3"/>
    </row>
    <row r="278" spans="5:5" x14ac:dyDescent="0.35">
      <c r="E278" s="3"/>
    </row>
    <row r="279" spans="5:5" x14ac:dyDescent="0.35">
      <c r="E279" s="3"/>
    </row>
    <row r="280" spans="5:5" x14ac:dyDescent="0.35">
      <c r="E280" s="3"/>
    </row>
    <row r="281" spans="5:5" x14ac:dyDescent="0.35">
      <c r="E281" s="3"/>
    </row>
    <row r="282" spans="5:5" x14ac:dyDescent="0.35">
      <c r="E282" s="3"/>
    </row>
    <row r="283" spans="5:5" x14ac:dyDescent="0.35">
      <c r="E283" s="3"/>
    </row>
    <row r="284" spans="5:5" x14ac:dyDescent="0.35">
      <c r="E284" s="3"/>
    </row>
    <row r="285" spans="5:5" x14ac:dyDescent="0.35">
      <c r="E285" s="3"/>
    </row>
    <row r="286" spans="5:5" x14ac:dyDescent="0.35">
      <c r="E286" s="3"/>
    </row>
    <row r="287" spans="5:5" x14ac:dyDescent="0.35">
      <c r="E287" s="3"/>
    </row>
    <row r="288" spans="5:5" x14ac:dyDescent="0.35">
      <c r="E288" s="3"/>
    </row>
    <row r="289" spans="5:5" x14ac:dyDescent="0.35">
      <c r="E289" s="3"/>
    </row>
    <row r="290" spans="5:5" x14ac:dyDescent="0.35">
      <c r="E290" s="3"/>
    </row>
    <row r="291" spans="5:5" x14ac:dyDescent="0.35">
      <c r="E291" s="3"/>
    </row>
    <row r="292" spans="5:5" x14ac:dyDescent="0.35">
      <c r="E292" s="3"/>
    </row>
    <row r="293" spans="5:5" x14ac:dyDescent="0.35">
      <c r="E293" s="3"/>
    </row>
    <row r="294" spans="5:5" x14ac:dyDescent="0.35">
      <c r="E294" s="3"/>
    </row>
    <row r="295" spans="5:5" x14ac:dyDescent="0.35">
      <c r="E295" s="3"/>
    </row>
    <row r="296" spans="5:5" x14ac:dyDescent="0.35">
      <c r="E296" s="3"/>
    </row>
    <row r="297" spans="5:5" x14ac:dyDescent="0.35">
      <c r="E297" s="3"/>
    </row>
    <row r="298" spans="5:5" x14ac:dyDescent="0.35">
      <c r="E298" s="3"/>
    </row>
    <row r="299" spans="5:5" x14ac:dyDescent="0.35">
      <c r="E299" s="3"/>
    </row>
    <row r="300" spans="5:5" x14ac:dyDescent="0.35">
      <c r="E300" s="3"/>
    </row>
    <row r="301" spans="5:5" x14ac:dyDescent="0.35">
      <c r="E301" s="3"/>
    </row>
    <row r="302" spans="5:5" x14ac:dyDescent="0.35">
      <c r="E302" s="3"/>
    </row>
    <row r="303" spans="5:5" x14ac:dyDescent="0.35">
      <c r="E303" s="3"/>
    </row>
    <row r="304" spans="5:5" x14ac:dyDescent="0.35">
      <c r="E304" s="3"/>
    </row>
    <row r="305" spans="5:5" x14ac:dyDescent="0.35">
      <c r="E305" s="3"/>
    </row>
    <row r="306" spans="5:5" x14ac:dyDescent="0.35">
      <c r="E306" s="3"/>
    </row>
    <row r="307" spans="5:5" x14ac:dyDescent="0.35">
      <c r="E307" s="3"/>
    </row>
    <row r="308" spans="5:5" x14ac:dyDescent="0.35">
      <c r="E308" s="3"/>
    </row>
    <row r="309" spans="5:5" x14ac:dyDescent="0.35">
      <c r="E309" s="3"/>
    </row>
    <row r="310" spans="5:5" x14ac:dyDescent="0.35">
      <c r="E310" s="3"/>
    </row>
    <row r="311" spans="5:5" x14ac:dyDescent="0.35">
      <c r="E311" s="3"/>
    </row>
    <row r="312" spans="5:5" x14ac:dyDescent="0.35">
      <c r="E312" s="3"/>
    </row>
    <row r="313" spans="5:5" x14ac:dyDescent="0.35">
      <c r="E313" s="3"/>
    </row>
    <row r="314" spans="5:5" x14ac:dyDescent="0.35">
      <c r="E314" s="3"/>
    </row>
    <row r="315" spans="5:5" x14ac:dyDescent="0.35">
      <c r="E315" s="3"/>
    </row>
    <row r="316" spans="5:5" x14ac:dyDescent="0.35">
      <c r="E316" s="3"/>
    </row>
    <row r="317" spans="5:5" x14ac:dyDescent="0.35">
      <c r="E317" s="3"/>
    </row>
    <row r="318" spans="5:5" x14ac:dyDescent="0.35">
      <c r="E318" s="3"/>
    </row>
    <row r="319" spans="5:5" x14ac:dyDescent="0.35">
      <c r="E319" s="3"/>
    </row>
    <row r="320" spans="5:5" x14ac:dyDescent="0.35">
      <c r="E320" s="3"/>
    </row>
    <row r="321" spans="5:5" x14ac:dyDescent="0.35">
      <c r="E321" s="3"/>
    </row>
    <row r="322" spans="5:5" x14ac:dyDescent="0.35">
      <c r="E322" s="3"/>
    </row>
    <row r="323" spans="5:5" x14ac:dyDescent="0.35">
      <c r="E323" s="3"/>
    </row>
    <row r="324" spans="5:5" x14ac:dyDescent="0.35">
      <c r="E324" s="3"/>
    </row>
    <row r="325" spans="5:5" x14ac:dyDescent="0.35">
      <c r="E325" s="3"/>
    </row>
    <row r="326" spans="5:5" x14ac:dyDescent="0.35">
      <c r="E326" s="3"/>
    </row>
    <row r="327" spans="5:5" x14ac:dyDescent="0.35">
      <c r="E327" s="3"/>
    </row>
    <row r="328" spans="5:5" x14ac:dyDescent="0.35">
      <c r="E328" s="3"/>
    </row>
    <row r="329" spans="5:5" x14ac:dyDescent="0.35">
      <c r="E329" s="3"/>
    </row>
    <row r="330" spans="5:5" x14ac:dyDescent="0.35">
      <c r="E330" s="3"/>
    </row>
    <row r="331" spans="5:5" x14ac:dyDescent="0.35">
      <c r="E331" s="3"/>
    </row>
    <row r="332" spans="5:5" x14ac:dyDescent="0.35">
      <c r="E332" s="3"/>
    </row>
    <row r="333" spans="5:5" x14ac:dyDescent="0.35">
      <c r="E333" s="3"/>
    </row>
    <row r="334" spans="5:5" x14ac:dyDescent="0.35">
      <c r="E334" s="3"/>
    </row>
    <row r="335" spans="5:5" x14ac:dyDescent="0.35">
      <c r="E335" s="3"/>
    </row>
    <row r="336" spans="5:5" x14ac:dyDescent="0.35">
      <c r="E336" s="3"/>
    </row>
    <row r="337" spans="5:5" x14ac:dyDescent="0.35">
      <c r="E337" s="3"/>
    </row>
    <row r="338" spans="5:5" x14ac:dyDescent="0.35">
      <c r="E338" s="3"/>
    </row>
    <row r="339" spans="5:5" x14ac:dyDescent="0.35">
      <c r="E339" s="3"/>
    </row>
    <row r="340" spans="5:5" x14ac:dyDescent="0.35">
      <c r="E340" s="3"/>
    </row>
    <row r="341" spans="5:5" x14ac:dyDescent="0.35">
      <c r="E341" s="3"/>
    </row>
    <row r="342" spans="5:5" x14ac:dyDescent="0.35">
      <c r="E342" s="3"/>
    </row>
    <row r="343" spans="5:5" x14ac:dyDescent="0.35">
      <c r="E343" s="3"/>
    </row>
    <row r="344" spans="5:5" x14ac:dyDescent="0.35">
      <c r="E344" s="3"/>
    </row>
    <row r="345" spans="5:5" x14ac:dyDescent="0.35">
      <c r="E345" s="3"/>
    </row>
    <row r="346" spans="5:5" x14ac:dyDescent="0.35">
      <c r="E346" s="3"/>
    </row>
    <row r="347" spans="5:5" x14ac:dyDescent="0.35">
      <c r="E347" s="3"/>
    </row>
    <row r="348" spans="5:5" x14ac:dyDescent="0.35">
      <c r="E348" s="3"/>
    </row>
    <row r="349" spans="5:5" x14ac:dyDescent="0.35">
      <c r="E349" s="3"/>
    </row>
    <row r="350" spans="5:5" x14ac:dyDescent="0.35">
      <c r="E350" s="3"/>
    </row>
    <row r="351" spans="5:5" x14ac:dyDescent="0.35">
      <c r="E351" s="3"/>
    </row>
    <row r="352" spans="5:5" x14ac:dyDescent="0.35">
      <c r="E352" s="3"/>
    </row>
    <row r="353" spans="5:5" x14ac:dyDescent="0.35">
      <c r="E353" s="3"/>
    </row>
    <row r="354" spans="5:5" x14ac:dyDescent="0.35">
      <c r="E354" s="3"/>
    </row>
    <row r="355" spans="5:5" x14ac:dyDescent="0.35">
      <c r="E355" s="3"/>
    </row>
    <row r="356" spans="5:5" x14ac:dyDescent="0.35">
      <c r="E356" s="3"/>
    </row>
    <row r="357" spans="5:5" x14ac:dyDescent="0.35">
      <c r="E357" s="3"/>
    </row>
    <row r="358" spans="5:5" x14ac:dyDescent="0.35">
      <c r="E358" s="3"/>
    </row>
    <row r="359" spans="5:5" x14ac:dyDescent="0.35">
      <c r="E359" s="3"/>
    </row>
    <row r="360" spans="5:5" x14ac:dyDescent="0.35">
      <c r="E360" s="3"/>
    </row>
    <row r="361" spans="5:5" x14ac:dyDescent="0.35">
      <c r="E361" s="3"/>
    </row>
    <row r="362" spans="5:5" x14ac:dyDescent="0.35">
      <c r="E362" s="3"/>
    </row>
    <row r="363" spans="5:5" x14ac:dyDescent="0.35">
      <c r="E363" s="3"/>
    </row>
    <row r="364" spans="5:5" x14ac:dyDescent="0.35">
      <c r="E364" s="3"/>
    </row>
    <row r="365" spans="5:5" x14ac:dyDescent="0.35">
      <c r="E365" s="3"/>
    </row>
    <row r="366" spans="5:5" x14ac:dyDescent="0.35">
      <c r="E366" s="3"/>
    </row>
    <row r="367" spans="5:5" x14ac:dyDescent="0.35">
      <c r="E367" s="3"/>
    </row>
    <row r="368" spans="5:5" x14ac:dyDescent="0.35">
      <c r="E368" s="3"/>
    </row>
    <row r="369" spans="5:5" x14ac:dyDescent="0.35">
      <c r="E369" s="3"/>
    </row>
    <row r="370" spans="5:5" x14ac:dyDescent="0.35">
      <c r="E370" s="3"/>
    </row>
    <row r="371" spans="5:5" x14ac:dyDescent="0.35">
      <c r="E371" s="3"/>
    </row>
    <row r="372" spans="5:5" x14ac:dyDescent="0.35">
      <c r="E372" s="3"/>
    </row>
    <row r="373" spans="5:5" x14ac:dyDescent="0.35">
      <c r="E373" s="3"/>
    </row>
    <row r="374" spans="5:5" x14ac:dyDescent="0.35">
      <c r="E374" s="3"/>
    </row>
    <row r="375" spans="5:5" x14ac:dyDescent="0.35">
      <c r="E375" s="3"/>
    </row>
    <row r="376" spans="5:5" x14ac:dyDescent="0.35">
      <c r="E376" s="3"/>
    </row>
    <row r="377" spans="5:5" x14ac:dyDescent="0.35">
      <c r="E377" s="3"/>
    </row>
    <row r="378" spans="5:5" x14ac:dyDescent="0.35">
      <c r="E378" s="3"/>
    </row>
    <row r="379" spans="5:5" x14ac:dyDescent="0.35">
      <c r="E379" s="3"/>
    </row>
    <row r="380" spans="5:5" x14ac:dyDescent="0.35">
      <c r="E380" s="3"/>
    </row>
    <row r="381" spans="5:5" x14ac:dyDescent="0.35">
      <c r="E381" s="3"/>
    </row>
    <row r="382" spans="5:5" x14ac:dyDescent="0.35">
      <c r="E382" s="3"/>
    </row>
    <row r="383" spans="5:5" x14ac:dyDescent="0.35">
      <c r="E383" s="3"/>
    </row>
    <row r="384" spans="5:5" x14ac:dyDescent="0.35">
      <c r="E384" s="3"/>
    </row>
    <row r="385" spans="5:5" x14ac:dyDescent="0.35">
      <c r="E385" s="3"/>
    </row>
    <row r="386" spans="5:5" x14ac:dyDescent="0.35">
      <c r="E386" s="3"/>
    </row>
    <row r="387" spans="5:5" x14ac:dyDescent="0.35">
      <c r="E387" s="3"/>
    </row>
    <row r="388" spans="5:5" x14ac:dyDescent="0.35">
      <c r="E388" s="3"/>
    </row>
    <row r="389" spans="5:5" x14ac:dyDescent="0.35">
      <c r="E389" s="3"/>
    </row>
    <row r="390" spans="5:5" x14ac:dyDescent="0.35">
      <c r="E390" s="3"/>
    </row>
    <row r="391" spans="5:5" x14ac:dyDescent="0.35">
      <c r="E391" s="3"/>
    </row>
    <row r="392" spans="5:5" x14ac:dyDescent="0.35">
      <c r="E392" s="3"/>
    </row>
    <row r="393" spans="5:5" x14ac:dyDescent="0.35">
      <c r="E393" s="3"/>
    </row>
    <row r="394" spans="5:5" x14ac:dyDescent="0.35">
      <c r="E394" s="3"/>
    </row>
    <row r="395" spans="5:5" x14ac:dyDescent="0.35">
      <c r="E395" s="3"/>
    </row>
    <row r="396" spans="5:5" x14ac:dyDescent="0.35">
      <c r="E396" s="3"/>
    </row>
    <row r="397" spans="5:5" x14ac:dyDescent="0.35">
      <c r="E397" s="3"/>
    </row>
    <row r="398" spans="5:5" x14ac:dyDescent="0.35">
      <c r="E398" s="3"/>
    </row>
    <row r="399" spans="5:5" x14ac:dyDescent="0.35">
      <c r="E399" s="3"/>
    </row>
    <row r="400" spans="5:5" x14ac:dyDescent="0.35">
      <c r="E400" s="3"/>
    </row>
    <row r="401" spans="5:5" x14ac:dyDescent="0.35">
      <c r="E401" s="3"/>
    </row>
    <row r="402" spans="5:5" x14ac:dyDescent="0.35">
      <c r="E402" s="3"/>
    </row>
    <row r="403" spans="5:5" x14ac:dyDescent="0.35">
      <c r="E403" s="3"/>
    </row>
    <row r="404" spans="5:5" x14ac:dyDescent="0.35">
      <c r="E404" s="3"/>
    </row>
    <row r="405" spans="5:5" x14ac:dyDescent="0.35">
      <c r="E405" s="3"/>
    </row>
    <row r="406" spans="5:5" x14ac:dyDescent="0.35">
      <c r="E406" s="3"/>
    </row>
    <row r="407" spans="5:5" x14ac:dyDescent="0.35">
      <c r="E407" s="3"/>
    </row>
    <row r="408" spans="5:5" x14ac:dyDescent="0.35">
      <c r="E408" s="3"/>
    </row>
    <row r="409" spans="5:5" x14ac:dyDescent="0.35">
      <c r="E409" s="3"/>
    </row>
    <row r="410" spans="5:5" x14ac:dyDescent="0.35">
      <c r="E410" s="3"/>
    </row>
    <row r="411" spans="5:5" x14ac:dyDescent="0.35">
      <c r="E411" s="3"/>
    </row>
    <row r="412" spans="5:5" x14ac:dyDescent="0.35">
      <c r="E412" s="3"/>
    </row>
    <row r="413" spans="5:5" x14ac:dyDescent="0.35">
      <c r="E413" s="3"/>
    </row>
    <row r="414" spans="5:5" x14ac:dyDescent="0.35">
      <c r="E414" s="3"/>
    </row>
    <row r="415" spans="5:5" x14ac:dyDescent="0.35">
      <c r="E415" s="3"/>
    </row>
    <row r="416" spans="5:5" x14ac:dyDescent="0.35">
      <c r="E416" s="3"/>
    </row>
    <row r="417" spans="5:5" x14ac:dyDescent="0.35">
      <c r="E417" s="3"/>
    </row>
    <row r="418" spans="5:5" x14ac:dyDescent="0.35">
      <c r="E418" s="3"/>
    </row>
    <row r="419" spans="5:5" x14ac:dyDescent="0.35">
      <c r="E419" s="3"/>
    </row>
    <row r="420" spans="5:5" x14ac:dyDescent="0.35">
      <c r="E420" s="3"/>
    </row>
    <row r="421" spans="5:5" x14ac:dyDescent="0.35">
      <c r="E421" s="3"/>
    </row>
    <row r="422" spans="5:5" x14ac:dyDescent="0.35">
      <c r="E422" s="3"/>
    </row>
    <row r="423" spans="5:5" x14ac:dyDescent="0.35">
      <c r="E423" s="3"/>
    </row>
    <row r="424" spans="5:5" x14ac:dyDescent="0.35">
      <c r="E424" s="3"/>
    </row>
    <row r="425" spans="5:5" x14ac:dyDescent="0.35">
      <c r="E425" s="3"/>
    </row>
    <row r="426" spans="5:5" x14ac:dyDescent="0.35">
      <c r="E426" s="3"/>
    </row>
    <row r="427" spans="5:5" x14ac:dyDescent="0.35">
      <c r="E427" s="3"/>
    </row>
    <row r="428" spans="5:5" x14ac:dyDescent="0.35">
      <c r="E428" s="3"/>
    </row>
    <row r="429" spans="5:5" x14ac:dyDescent="0.35">
      <c r="E429" s="3"/>
    </row>
    <row r="430" spans="5:5" x14ac:dyDescent="0.35">
      <c r="E430" s="3"/>
    </row>
    <row r="431" spans="5:5" x14ac:dyDescent="0.35">
      <c r="E431" s="3"/>
    </row>
    <row r="432" spans="5:5" x14ac:dyDescent="0.35">
      <c r="E432" s="3"/>
    </row>
    <row r="433" spans="5:5" x14ac:dyDescent="0.35">
      <c r="E433" s="3"/>
    </row>
    <row r="434" spans="5:5" x14ac:dyDescent="0.35">
      <c r="E434" s="3"/>
    </row>
    <row r="435" spans="5:5" x14ac:dyDescent="0.35">
      <c r="E435" s="3"/>
    </row>
    <row r="436" spans="5:5" x14ac:dyDescent="0.35">
      <c r="E436" s="3"/>
    </row>
    <row r="437" spans="5:5" x14ac:dyDescent="0.35">
      <c r="E437" s="3"/>
    </row>
    <row r="438" spans="5:5" x14ac:dyDescent="0.35">
      <c r="E438" s="3"/>
    </row>
    <row r="439" spans="5:5" x14ac:dyDescent="0.35">
      <c r="E439" s="3"/>
    </row>
    <row r="440" spans="5:5" x14ac:dyDescent="0.35">
      <c r="E440" s="3"/>
    </row>
    <row r="441" spans="5:5" x14ac:dyDescent="0.35">
      <c r="E441" s="3"/>
    </row>
    <row r="442" spans="5:5" x14ac:dyDescent="0.35">
      <c r="E442" s="3"/>
    </row>
    <row r="443" spans="5:5" x14ac:dyDescent="0.35">
      <c r="E443" s="3"/>
    </row>
    <row r="444" spans="5:5" x14ac:dyDescent="0.35">
      <c r="E444" s="3"/>
    </row>
    <row r="445" spans="5:5" x14ac:dyDescent="0.35">
      <c r="E445" s="3"/>
    </row>
    <row r="446" spans="5:5" x14ac:dyDescent="0.35">
      <c r="E446" s="3"/>
    </row>
    <row r="447" spans="5:5" x14ac:dyDescent="0.35">
      <c r="E447" s="3"/>
    </row>
    <row r="448" spans="5:5" x14ac:dyDescent="0.35">
      <c r="E448" s="3"/>
    </row>
    <row r="449" spans="5:5" x14ac:dyDescent="0.35">
      <c r="E449" s="3"/>
    </row>
    <row r="450" spans="5:5" x14ac:dyDescent="0.35">
      <c r="E450" s="3"/>
    </row>
    <row r="451" spans="5:5" x14ac:dyDescent="0.35">
      <c r="E451" s="3"/>
    </row>
    <row r="452" spans="5:5" x14ac:dyDescent="0.35">
      <c r="E452" s="3"/>
    </row>
    <row r="453" spans="5:5" x14ac:dyDescent="0.35">
      <c r="E453" s="3"/>
    </row>
    <row r="454" spans="5:5" x14ac:dyDescent="0.35">
      <c r="E454" s="3"/>
    </row>
    <row r="455" spans="5:5" x14ac:dyDescent="0.35">
      <c r="E455" s="3"/>
    </row>
    <row r="456" spans="5:5" x14ac:dyDescent="0.35">
      <c r="E456" s="3"/>
    </row>
    <row r="457" spans="5:5" x14ac:dyDescent="0.35">
      <c r="E457" s="3"/>
    </row>
    <row r="458" spans="5:5" x14ac:dyDescent="0.35">
      <c r="E458" s="3"/>
    </row>
    <row r="459" spans="5:5" x14ac:dyDescent="0.35">
      <c r="E459" s="3"/>
    </row>
    <row r="460" spans="5:5" x14ac:dyDescent="0.35">
      <c r="E460" s="3"/>
    </row>
    <row r="461" spans="5:5" x14ac:dyDescent="0.35">
      <c r="E461" s="3"/>
    </row>
    <row r="462" spans="5:5" x14ac:dyDescent="0.35">
      <c r="E462" s="3"/>
    </row>
    <row r="463" spans="5:5" x14ac:dyDescent="0.35">
      <c r="E463" s="3"/>
    </row>
    <row r="464" spans="5:5" x14ac:dyDescent="0.35">
      <c r="E464" s="3"/>
    </row>
    <row r="465" spans="5:5" x14ac:dyDescent="0.35">
      <c r="E465" s="3"/>
    </row>
    <row r="466" spans="5:5" x14ac:dyDescent="0.35">
      <c r="E466" s="3"/>
    </row>
    <row r="467" spans="5:5" x14ac:dyDescent="0.35">
      <c r="E467" s="3"/>
    </row>
    <row r="468" spans="5:5" x14ac:dyDescent="0.35">
      <c r="E468" s="3"/>
    </row>
    <row r="469" spans="5:5" x14ac:dyDescent="0.35">
      <c r="E469" s="3"/>
    </row>
    <row r="470" spans="5:5" x14ac:dyDescent="0.35">
      <c r="E470" s="3"/>
    </row>
    <row r="471" spans="5:5" x14ac:dyDescent="0.35">
      <c r="E471" s="3"/>
    </row>
    <row r="472" spans="5:5" x14ac:dyDescent="0.35">
      <c r="E472" s="3"/>
    </row>
    <row r="473" spans="5:5" x14ac:dyDescent="0.35">
      <c r="E473" s="3"/>
    </row>
    <row r="474" spans="5:5" x14ac:dyDescent="0.35">
      <c r="E474" s="3"/>
    </row>
    <row r="475" spans="5:5" x14ac:dyDescent="0.35">
      <c r="E475" s="3"/>
    </row>
    <row r="476" spans="5:5" x14ac:dyDescent="0.35">
      <c r="E476" s="3"/>
    </row>
    <row r="477" spans="5:5" x14ac:dyDescent="0.35">
      <c r="E477" s="3"/>
    </row>
    <row r="478" spans="5:5" x14ac:dyDescent="0.35">
      <c r="E478" s="3"/>
    </row>
    <row r="479" spans="5:5" x14ac:dyDescent="0.35">
      <c r="E479" s="3"/>
    </row>
    <row r="480" spans="5:5" x14ac:dyDescent="0.35">
      <c r="E480" s="3"/>
    </row>
    <row r="481" spans="5:5" x14ac:dyDescent="0.35">
      <c r="E481" s="3"/>
    </row>
    <row r="482" spans="5:5" x14ac:dyDescent="0.35">
      <c r="E482" s="3"/>
    </row>
    <row r="483" spans="5:5" x14ac:dyDescent="0.35">
      <c r="E483" s="3"/>
    </row>
    <row r="484" spans="5:5" x14ac:dyDescent="0.35">
      <c r="E484" s="3"/>
    </row>
    <row r="485" spans="5:5" x14ac:dyDescent="0.35">
      <c r="E485" s="3"/>
    </row>
    <row r="486" spans="5:5" x14ac:dyDescent="0.35">
      <c r="E486" s="3"/>
    </row>
    <row r="487" spans="5:5" x14ac:dyDescent="0.35">
      <c r="E487" s="3"/>
    </row>
    <row r="488" spans="5:5" x14ac:dyDescent="0.35">
      <c r="E488" s="3"/>
    </row>
    <row r="489" spans="5:5" x14ac:dyDescent="0.35">
      <c r="E489" s="3"/>
    </row>
    <row r="490" spans="5:5" x14ac:dyDescent="0.35">
      <c r="E490" s="3"/>
    </row>
    <row r="491" spans="5:5" x14ac:dyDescent="0.35">
      <c r="E491" s="3"/>
    </row>
    <row r="492" spans="5:5" x14ac:dyDescent="0.35">
      <c r="E492" s="3"/>
    </row>
    <row r="493" spans="5:5" x14ac:dyDescent="0.35">
      <c r="E493" s="3"/>
    </row>
    <row r="494" spans="5:5" x14ac:dyDescent="0.35">
      <c r="E494" s="3"/>
    </row>
    <row r="495" spans="5:5" x14ac:dyDescent="0.35">
      <c r="E495" s="3"/>
    </row>
    <row r="496" spans="5:5" x14ac:dyDescent="0.35">
      <c r="E496" s="3"/>
    </row>
    <row r="497" spans="5:5" x14ac:dyDescent="0.35">
      <c r="E497" s="3"/>
    </row>
    <row r="498" spans="5:5" x14ac:dyDescent="0.35">
      <c r="E498" s="3"/>
    </row>
    <row r="499" spans="5:5" x14ac:dyDescent="0.35">
      <c r="E499" s="3"/>
    </row>
    <row r="500" spans="5:5" x14ac:dyDescent="0.35">
      <c r="E500" s="3"/>
    </row>
    <row r="501" spans="5:5" x14ac:dyDescent="0.35">
      <c r="E501" s="3"/>
    </row>
    <row r="502" spans="5:5" x14ac:dyDescent="0.35">
      <c r="E502" s="3"/>
    </row>
    <row r="503" spans="5:5" x14ac:dyDescent="0.35">
      <c r="E503" s="3"/>
    </row>
    <row r="504" spans="5:5" x14ac:dyDescent="0.35">
      <c r="E504" s="3"/>
    </row>
    <row r="505" spans="5:5" x14ac:dyDescent="0.35">
      <c r="E505" s="3"/>
    </row>
    <row r="506" spans="5:5" x14ac:dyDescent="0.35">
      <c r="E506" s="3"/>
    </row>
    <row r="507" spans="5:5" x14ac:dyDescent="0.35">
      <c r="E507" s="3"/>
    </row>
    <row r="508" spans="5:5" x14ac:dyDescent="0.35">
      <c r="E508" s="3"/>
    </row>
    <row r="509" spans="5:5" x14ac:dyDescent="0.35">
      <c r="E509" s="3"/>
    </row>
    <row r="510" spans="5:5" x14ac:dyDescent="0.35">
      <c r="E510" s="3"/>
    </row>
    <row r="511" spans="5:5" x14ac:dyDescent="0.35">
      <c r="E511" s="3"/>
    </row>
    <row r="512" spans="5:5" x14ac:dyDescent="0.35">
      <c r="E512" s="3"/>
    </row>
    <row r="513" spans="5:5" x14ac:dyDescent="0.35">
      <c r="E513" s="3"/>
    </row>
    <row r="514" spans="5:5" x14ac:dyDescent="0.35">
      <c r="E514" s="3"/>
    </row>
    <row r="515" spans="5:5" x14ac:dyDescent="0.35">
      <c r="E515" s="3"/>
    </row>
    <row r="516" spans="5:5" x14ac:dyDescent="0.35">
      <c r="E516" s="3"/>
    </row>
    <row r="517" spans="5:5" x14ac:dyDescent="0.35">
      <c r="E517" s="3"/>
    </row>
    <row r="518" spans="5:5" x14ac:dyDescent="0.35">
      <c r="E518" s="3"/>
    </row>
    <row r="519" spans="5:5" x14ac:dyDescent="0.35">
      <c r="E519" s="3"/>
    </row>
    <row r="520" spans="5:5" x14ac:dyDescent="0.35">
      <c r="E520" s="3"/>
    </row>
    <row r="521" spans="5:5" x14ac:dyDescent="0.35">
      <c r="E521" s="3"/>
    </row>
    <row r="522" spans="5:5" x14ac:dyDescent="0.35">
      <c r="E522" s="3"/>
    </row>
    <row r="523" spans="5:5" x14ac:dyDescent="0.35">
      <c r="E523" s="3"/>
    </row>
    <row r="524" spans="5:5" x14ac:dyDescent="0.35">
      <c r="E524" s="3"/>
    </row>
    <row r="525" spans="5:5" x14ac:dyDescent="0.35">
      <c r="E525" s="3"/>
    </row>
    <row r="526" spans="5:5" x14ac:dyDescent="0.35">
      <c r="E526" s="3"/>
    </row>
    <row r="527" spans="5:5" x14ac:dyDescent="0.35">
      <c r="E527" s="3"/>
    </row>
    <row r="528" spans="5:5" x14ac:dyDescent="0.35">
      <c r="E528" s="3"/>
    </row>
    <row r="529" spans="5:5" x14ac:dyDescent="0.35">
      <c r="E529" s="3"/>
    </row>
    <row r="530" spans="5:5" x14ac:dyDescent="0.35">
      <c r="E530" s="3"/>
    </row>
    <row r="531" spans="5:5" x14ac:dyDescent="0.35">
      <c r="E531" s="3"/>
    </row>
    <row r="532" spans="5:5" x14ac:dyDescent="0.35">
      <c r="E532" s="3"/>
    </row>
    <row r="533" spans="5:5" x14ac:dyDescent="0.35">
      <c r="E533" s="3"/>
    </row>
    <row r="534" spans="5:5" x14ac:dyDescent="0.35">
      <c r="E534" s="3"/>
    </row>
    <row r="535" spans="5:5" x14ac:dyDescent="0.35">
      <c r="E535" s="3"/>
    </row>
    <row r="536" spans="5:5" x14ac:dyDescent="0.35">
      <c r="E536" s="3"/>
    </row>
    <row r="537" spans="5:5" x14ac:dyDescent="0.35">
      <c r="E537" s="3"/>
    </row>
    <row r="538" spans="5:5" x14ac:dyDescent="0.35">
      <c r="E538" s="3"/>
    </row>
    <row r="539" spans="5:5" x14ac:dyDescent="0.35">
      <c r="E539" s="3"/>
    </row>
    <row r="540" spans="5:5" x14ac:dyDescent="0.35">
      <c r="E540" s="3"/>
    </row>
    <row r="541" spans="5:5" x14ac:dyDescent="0.35">
      <c r="E541" s="3"/>
    </row>
    <row r="542" spans="5:5" x14ac:dyDescent="0.35">
      <c r="E542" s="3"/>
    </row>
    <row r="543" spans="5:5" x14ac:dyDescent="0.35">
      <c r="E543" s="3"/>
    </row>
    <row r="544" spans="5:5" x14ac:dyDescent="0.35">
      <c r="E544" s="3"/>
    </row>
    <row r="545" spans="5:5" x14ac:dyDescent="0.35">
      <c r="E545" s="3"/>
    </row>
    <row r="546" spans="5:5" x14ac:dyDescent="0.35">
      <c r="E546" s="3"/>
    </row>
    <row r="547" spans="5:5" x14ac:dyDescent="0.35">
      <c r="E547" s="3"/>
    </row>
    <row r="548" spans="5:5" x14ac:dyDescent="0.35">
      <c r="E548" s="3"/>
    </row>
    <row r="549" spans="5:5" x14ac:dyDescent="0.35">
      <c r="E549" s="3"/>
    </row>
    <row r="550" spans="5:5" x14ac:dyDescent="0.35">
      <c r="E550" s="3"/>
    </row>
    <row r="551" spans="5:5" x14ac:dyDescent="0.35">
      <c r="E551" s="3"/>
    </row>
    <row r="552" spans="5:5" x14ac:dyDescent="0.35">
      <c r="E552" s="3"/>
    </row>
    <row r="553" spans="5:5" x14ac:dyDescent="0.35">
      <c r="E553" s="3"/>
    </row>
    <row r="554" spans="5:5" x14ac:dyDescent="0.35">
      <c r="E554" s="3"/>
    </row>
    <row r="555" spans="5:5" x14ac:dyDescent="0.35">
      <c r="E555" s="3"/>
    </row>
    <row r="556" spans="5:5" x14ac:dyDescent="0.35">
      <c r="E556" s="3"/>
    </row>
    <row r="557" spans="5:5" x14ac:dyDescent="0.35">
      <c r="E557" s="3"/>
    </row>
    <row r="558" spans="5:5" x14ac:dyDescent="0.35">
      <c r="E558" s="3"/>
    </row>
    <row r="559" spans="5:5" x14ac:dyDescent="0.35">
      <c r="E559" s="3"/>
    </row>
    <row r="560" spans="5:5" x14ac:dyDescent="0.35">
      <c r="E560" s="3"/>
    </row>
    <row r="561" spans="5:5" x14ac:dyDescent="0.35">
      <c r="E561" s="3"/>
    </row>
    <row r="562" spans="5:5" x14ac:dyDescent="0.35">
      <c r="E562" s="3"/>
    </row>
    <row r="563" spans="5:5" x14ac:dyDescent="0.35">
      <c r="E563" s="3"/>
    </row>
    <row r="564" spans="5:5" x14ac:dyDescent="0.35">
      <c r="E564" s="3"/>
    </row>
    <row r="565" spans="5:5" x14ac:dyDescent="0.35">
      <c r="E565" s="3"/>
    </row>
    <row r="566" spans="5:5" x14ac:dyDescent="0.35">
      <c r="E566" s="3"/>
    </row>
    <row r="567" spans="5:5" x14ac:dyDescent="0.35">
      <c r="E567" s="3"/>
    </row>
    <row r="568" spans="5:5" x14ac:dyDescent="0.35">
      <c r="E568" s="3"/>
    </row>
    <row r="569" spans="5:5" x14ac:dyDescent="0.35">
      <c r="E569" s="3"/>
    </row>
    <row r="570" spans="5:5" x14ac:dyDescent="0.35">
      <c r="E570" s="3"/>
    </row>
    <row r="571" spans="5:5" x14ac:dyDescent="0.35">
      <c r="E571" s="3"/>
    </row>
    <row r="572" spans="5:5" x14ac:dyDescent="0.35">
      <c r="E572" s="3"/>
    </row>
    <row r="573" spans="5:5" x14ac:dyDescent="0.35">
      <c r="E573" s="3"/>
    </row>
    <row r="574" spans="5:5" x14ac:dyDescent="0.35">
      <c r="E574" s="3"/>
    </row>
    <row r="575" spans="5:5" x14ac:dyDescent="0.35">
      <c r="E575" s="3"/>
    </row>
    <row r="576" spans="5:5" x14ac:dyDescent="0.35">
      <c r="E576" s="3"/>
    </row>
    <row r="577" spans="5:5" x14ac:dyDescent="0.35">
      <c r="E577" s="3"/>
    </row>
    <row r="578" spans="5:5" x14ac:dyDescent="0.35">
      <c r="E578" s="3"/>
    </row>
    <row r="579" spans="5:5" x14ac:dyDescent="0.35">
      <c r="E579" s="3"/>
    </row>
    <row r="580" spans="5:5" x14ac:dyDescent="0.35">
      <c r="E580" s="3"/>
    </row>
    <row r="581" spans="5:5" x14ac:dyDescent="0.35">
      <c r="E581" s="3"/>
    </row>
    <row r="582" spans="5:5" x14ac:dyDescent="0.35">
      <c r="E582" s="3"/>
    </row>
    <row r="583" spans="5:5" x14ac:dyDescent="0.35">
      <c r="E583" s="3"/>
    </row>
    <row r="584" spans="5:5" x14ac:dyDescent="0.35">
      <c r="E584" s="3"/>
    </row>
    <row r="585" spans="5:5" x14ac:dyDescent="0.35">
      <c r="E585" s="3"/>
    </row>
    <row r="586" spans="5:5" x14ac:dyDescent="0.35">
      <c r="E586" s="3"/>
    </row>
    <row r="587" spans="5:5" x14ac:dyDescent="0.35">
      <c r="E587" s="3"/>
    </row>
    <row r="588" spans="5:5" x14ac:dyDescent="0.35">
      <c r="E588" s="3"/>
    </row>
    <row r="589" spans="5:5" x14ac:dyDescent="0.35">
      <c r="E589" s="3"/>
    </row>
    <row r="590" spans="5:5" x14ac:dyDescent="0.35">
      <c r="E590" s="3"/>
    </row>
    <row r="591" spans="5:5" x14ac:dyDescent="0.35">
      <c r="E591" s="3"/>
    </row>
    <row r="592" spans="5:5" x14ac:dyDescent="0.35">
      <c r="E592" s="3"/>
    </row>
    <row r="593" spans="5:5" x14ac:dyDescent="0.35">
      <c r="E593" s="3"/>
    </row>
    <row r="594" spans="5:5" x14ac:dyDescent="0.35">
      <c r="E594" s="3"/>
    </row>
    <row r="595" spans="5:5" x14ac:dyDescent="0.35">
      <c r="E595" s="3"/>
    </row>
    <row r="596" spans="5:5" x14ac:dyDescent="0.35">
      <c r="E596" s="3"/>
    </row>
    <row r="597" spans="5:5" x14ac:dyDescent="0.35">
      <c r="E597" s="3"/>
    </row>
    <row r="598" spans="5:5" x14ac:dyDescent="0.35">
      <c r="E598" s="3"/>
    </row>
    <row r="599" spans="5:5" x14ac:dyDescent="0.35">
      <c r="E599" s="3"/>
    </row>
    <row r="600" spans="5:5" x14ac:dyDescent="0.35">
      <c r="E600" s="3"/>
    </row>
    <row r="601" spans="5:5" x14ac:dyDescent="0.35">
      <c r="E601" s="3"/>
    </row>
    <row r="602" spans="5:5" x14ac:dyDescent="0.35">
      <c r="E602" s="3"/>
    </row>
    <row r="603" spans="5:5" x14ac:dyDescent="0.35">
      <c r="E603" s="3"/>
    </row>
    <row r="604" spans="5:5" x14ac:dyDescent="0.35">
      <c r="E604" s="3"/>
    </row>
    <row r="605" spans="5:5" x14ac:dyDescent="0.35">
      <c r="E605" s="3"/>
    </row>
    <row r="606" spans="5:5" x14ac:dyDescent="0.35">
      <c r="E606" s="3"/>
    </row>
    <row r="607" spans="5:5" x14ac:dyDescent="0.35">
      <c r="E607" s="3"/>
    </row>
    <row r="608" spans="5:5" x14ac:dyDescent="0.35">
      <c r="E608" s="3"/>
    </row>
    <row r="609" spans="5:5" x14ac:dyDescent="0.35">
      <c r="E609" s="3"/>
    </row>
    <row r="610" spans="5:5" x14ac:dyDescent="0.35">
      <c r="E610" s="3"/>
    </row>
    <row r="611" spans="5:5" x14ac:dyDescent="0.35">
      <c r="E611" s="3"/>
    </row>
    <row r="612" spans="5:5" x14ac:dyDescent="0.35">
      <c r="E612" s="3"/>
    </row>
    <row r="613" spans="5:5" x14ac:dyDescent="0.35">
      <c r="E613" s="3"/>
    </row>
    <row r="614" spans="5:5" x14ac:dyDescent="0.35">
      <c r="E614" s="3"/>
    </row>
    <row r="615" spans="5:5" x14ac:dyDescent="0.35">
      <c r="E615" s="3"/>
    </row>
    <row r="616" spans="5:5" x14ac:dyDescent="0.35">
      <c r="E616" s="3"/>
    </row>
    <row r="617" spans="5:5" x14ac:dyDescent="0.35">
      <c r="E617" s="3"/>
    </row>
    <row r="618" spans="5:5" x14ac:dyDescent="0.35">
      <c r="E618" s="3"/>
    </row>
    <row r="619" spans="5:5" x14ac:dyDescent="0.35">
      <c r="E619" s="3"/>
    </row>
    <row r="620" spans="5:5" x14ac:dyDescent="0.35">
      <c r="E620" s="3"/>
    </row>
    <row r="621" spans="5:5" x14ac:dyDescent="0.35">
      <c r="E621" s="3"/>
    </row>
    <row r="622" spans="5:5" x14ac:dyDescent="0.35">
      <c r="E622" s="3"/>
    </row>
    <row r="623" spans="5:5" x14ac:dyDescent="0.35">
      <c r="E623" s="3"/>
    </row>
    <row r="624" spans="5:5" x14ac:dyDescent="0.35">
      <c r="E624" s="3"/>
    </row>
    <row r="625" spans="5:5" x14ac:dyDescent="0.35">
      <c r="E625" s="3"/>
    </row>
    <row r="626" spans="5:5" x14ac:dyDescent="0.35">
      <c r="E626" s="3"/>
    </row>
    <row r="627" spans="5:5" x14ac:dyDescent="0.35">
      <c r="E627" s="3"/>
    </row>
    <row r="628" spans="5:5" x14ac:dyDescent="0.35">
      <c r="E628" s="3"/>
    </row>
    <row r="629" spans="5:5" x14ac:dyDescent="0.35">
      <c r="E629" s="3"/>
    </row>
    <row r="630" spans="5:5" x14ac:dyDescent="0.35">
      <c r="E630" s="3"/>
    </row>
    <row r="631" spans="5:5" x14ac:dyDescent="0.35">
      <c r="E631" s="3"/>
    </row>
    <row r="632" spans="5:5" x14ac:dyDescent="0.35">
      <c r="E632" s="3"/>
    </row>
    <row r="633" spans="5:5" x14ac:dyDescent="0.35">
      <c r="E633" s="3"/>
    </row>
    <row r="634" spans="5:5" x14ac:dyDescent="0.35">
      <c r="E634" s="3"/>
    </row>
    <row r="635" spans="5:5" x14ac:dyDescent="0.35">
      <c r="E635" s="3"/>
    </row>
    <row r="636" spans="5:5" x14ac:dyDescent="0.35">
      <c r="E636" s="3"/>
    </row>
    <row r="637" spans="5:5" x14ac:dyDescent="0.35">
      <c r="E637" s="3"/>
    </row>
    <row r="638" spans="5:5" x14ac:dyDescent="0.35">
      <c r="E638" s="3"/>
    </row>
    <row r="639" spans="5:5" x14ac:dyDescent="0.35">
      <c r="E639" s="3"/>
    </row>
    <row r="640" spans="5:5" x14ac:dyDescent="0.35">
      <c r="E640" s="3"/>
    </row>
    <row r="641" spans="5:5" x14ac:dyDescent="0.35">
      <c r="E641" s="3"/>
    </row>
    <row r="642" spans="5:5" x14ac:dyDescent="0.35">
      <c r="E642" s="3"/>
    </row>
    <row r="643" spans="5:5" x14ac:dyDescent="0.35">
      <c r="E643" s="3"/>
    </row>
    <row r="644" spans="5:5" x14ac:dyDescent="0.35">
      <c r="E644" s="3"/>
    </row>
    <row r="645" spans="5:5" x14ac:dyDescent="0.35">
      <c r="E645" s="3"/>
    </row>
    <row r="646" spans="5:5" x14ac:dyDescent="0.35">
      <c r="E646" s="3"/>
    </row>
    <row r="647" spans="5:5" x14ac:dyDescent="0.35">
      <c r="E647" s="3"/>
    </row>
    <row r="648" spans="5:5" x14ac:dyDescent="0.35">
      <c r="E648" s="3"/>
    </row>
    <row r="649" spans="5:5" x14ac:dyDescent="0.35">
      <c r="E649" s="3"/>
    </row>
    <row r="650" spans="5:5" x14ac:dyDescent="0.35">
      <c r="E650" s="3"/>
    </row>
    <row r="651" spans="5:5" x14ac:dyDescent="0.35">
      <c r="E651" s="3"/>
    </row>
    <row r="652" spans="5:5" x14ac:dyDescent="0.35">
      <c r="E652" s="3"/>
    </row>
    <row r="653" spans="5:5" x14ac:dyDescent="0.35">
      <c r="E653" s="3"/>
    </row>
    <row r="654" spans="5:5" x14ac:dyDescent="0.35">
      <c r="E654" s="3"/>
    </row>
    <row r="655" spans="5:5" x14ac:dyDescent="0.35">
      <c r="E655" s="3"/>
    </row>
    <row r="656" spans="5:5" x14ac:dyDescent="0.35">
      <c r="E656" s="3"/>
    </row>
    <row r="657" spans="5:5" x14ac:dyDescent="0.35">
      <c r="E657" s="3"/>
    </row>
    <row r="658" spans="5:5" x14ac:dyDescent="0.35">
      <c r="E658" s="3"/>
    </row>
    <row r="659" spans="5:5" x14ac:dyDescent="0.35">
      <c r="E659" s="3"/>
    </row>
    <row r="660" spans="5:5" x14ac:dyDescent="0.35">
      <c r="E660" s="3"/>
    </row>
    <row r="661" spans="5:5" x14ac:dyDescent="0.35">
      <c r="E661" s="3"/>
    </row>
    <row r="662" spans="5:5" x14ac:dyDescent="0.35">
      <c r="E662" s="3"/>
    </row>
    <row r="663" spans="5:5" x14ac:dyDescent="0.35">
      <c r="E663" s="3"/>
    </row>
    <row r="664" spans="5:5" x14ac:dyDescent="0.35">
      <c r="E664" s="3"/>
    </row>
    <row r="665" spans="5:5" x14ac:dyDescent="0.35">
      <c r="E665" s="3"/>
    </row>
  </sheetData>
  <pageMargins left="0.7" right="0.7" top="0.75" bottom="0.75" header="0.3" footer="0.3"/>
  <pageSetup orientation="portrait" horizontalDpi="1200" verticalDpi="1200" r:id="rId1"/>
  <headerFooter>
    <oddHeader>&amp;L&amp;"Calibri"&amp;11&amp;K000000 INTERNAL FR/OFFICIAL USE // FRSONLY&amp;1#_x000D_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DD225-ADFA-4445-8402-616A9B03FF48}">
  <sheetPr codeName="Sheet5">
    <tabColor theme="9" tint="-0.249977111117893"/>
  </sheetPr>
  <dimension ref="A1:AM77"/>
  <sheetViews>
    <sheetView topLeftCell="H1" zoomScale="89" workbookViewId="0">
      <selection activeCell="V3" sqref="V3"/>
    </sheetView>
  </sheetViews>
  <sheetFormatPr defaultRowHeight="14.5" x14ac:dyDescent="0.35"/>
  <cols>
    <col min="2" max="2" width="17.453125" customWidth="1"/>
    <col min="3" max="3" width="12.54296875" customWidth="1"/>
    <col min="5" max="5" width="15.81640625" customWidth="1"/>
    <col min="6" max="6" width="15.7265625" customWidth="1"/>
    <col min="7" max="7" width="14.81640625" customWidth="1"/>
    <col min="8" max="8" width="19.54296875" customWidth="1"/>
    <col min="9" max="9" width="13.26953125" customWidth="1"/>
    <col min="10" max="10" width="14" customWidth="1"/>
    <col min="11" max="11" width="13.81640625" customWidth="1"/>
    <col min="12" max="12" width="15.1796875" customWidth="1"/>
    <col min="13" max="13" width="14.54296875" customWidth="1"/>
    <col min="14" max="14" width="14.453125" customWidth="1"/>
    <col min="15" max="15" width="15.81640625" customWidth="1"/>
    <col min="16" max="16" width="16.81640625" customWidth="1"/>
    <col min="17" max="17" width="17.54296875" customWidth="1"/>
    <col min="19" max="19" width="15.54296875" customWidth="1"/>
    <col min="20" max="20" width="14.7265625" customWidth="1"/>
    <col min="36" max="36" width="9.1796875" customWidth="1"/>
    <col min="37" max="37" width="11.453125" customWidth="1"/>
  </cols>
  <sheetData>
    <row r="1" spans="1:39" x14ac:dyDescent="0.35">
      <c r="V1" t="s">
        <v>95</v>
      </c>
      <c r="AB1" t="s">
        <v>96</v>
      </c>
      <c r="AC1" t="s">
        <v>97</v>
      </c>
      <c r="AF1" t="s">
        <v>98</v>
      </c>
      <c r="AG1" t="s">
        <v>99</v>
      </c>
      <c r="AH1" t="s">
        <v>100</v>
      </c>
      <c r="AI1" t="s">
        <v>101</v>
      </c>
      <c r="AJ1" t="s">
        <v>102</v>
      </c>
      <c r="AL1" t="s">
        <v>103</v>
      </c>
      <c r="AM1" t="s">
        <v>104</v>
      </c>
    </row>
    <row r="2" spans="1:39" x14ac:dyDescent="0.35">
      <c r="C2" t="s">
        <v>105</v>
      </c>
      <c r="D2" t="s">
        <v>106</v>
      </c>
      <c r="E2" s="1" t="s">
        <v>107</v>
      </c>
      <c r="F2" t="s">
        <v>108</v>
      </c>
      <c r="G2" t="s">
        <v>109</v>
      </c>
      <c r="H2" s="1" t="s">
        <v>110</v>
      </c>
      <c r="I2" t="s">
        <v>111</v>
      </c>
      <c r="J2" t="s">
        <v>112</v>
      </c>
      <c r="K2" s="1" t="s">
        <v>113</v>
      </c>
      <c r="L2" t="s">
        <v>114</v>
      </c>
      <c r="M2" t="s">
        <v>115</v>
      </c>
      <c r="N2" s="1" t="s">
        <v>116</v>
      </c>
      <c r="O2" t="s">
        <v>117</v>
      </c>
      <c r="P2" t="s">
        <v>118</v>
      </c>
      <c r="Q2" s="1" t="s">
        <v>119</v>
      </c>
      <c r="S2" t="s">
        <v>120</v>
      </c>
      <c r="T2" t="s">
        <v>121</v>
      </c>
      <c r="V2" s="8" t="s">
        <v>107</v>
      </c>
      <c r="W2" s="8" t="s">
        <v>122</v>
      </c>
      <c r="X2" s="8" t="s">
        <v>123</v>
      </c>
      <c r="Y2" s="8" t="s">
        <v>124</v>
      </c>
      <c r="Z2" s="8" t="s">
        <v>119</v>
      </c>
      <c r="AE2" s="2" t="s">
        <v>125</v>
      </c>
      <c r="AF2" t="s">
        <v>126</v>
      </c>
      <c r="AG2" t="s">
        <v>127</v>
      </c>
      <c r="AH2" t="s">
        <v>128</v>
      </c>
      <c r="AI2" t="s">
        <v>129</v>
      </c>
      <c r="AJ2" t="s">
        <v>130</v>
      </c>
    </row>
    <row r="3" spans="1:39" x14ac:dyDescent="0.35">
      <c r="B3" s="2" t="s">
        <v>8</v>
      </c>
      <c r="C3" t="s">
        <v>131</v>
      </c>
      <c r="D3" t="s">
        <v>132</v>
      </c>
      <c r="F3" t="s">
        <v>133</v>
      </c>
      <c r="G3" t="s">
        <v>134</v>
      </c>
      <c r="I3" t="s">
        <v>135</v>
      </c>
      <c r="J3" t="s">
        <v>136</v>
      </c>
      <c r="L3" t="s">
        <v>137</v>
      </c>
      <c r="M3" t="s">
        <v>138</v>
      </c>
      <c r="O3" t="s">
        <v>139</v>
      </c>
      <c r="P3" t="s">
        <v>140</v>
      </c>
      <c r="AE3" t="s">
        <v>13</v>
      </c>
      <c r="AF3" t="s">
        <v>141</v>
      </c>
      <c r="AG3" t="s">
        <v>141</v>
      </c>
      <c r="AH3" t="s">
        <v>141</v>
      </c>
      <c r="AI3" t="s">
        <v>141</v>
      </c>
      <c r="AJ3" t="s">
        <v>141</v>
      </c>
    </row>
    <row r="4" spans="1:39" x14ac:dyDescent="0.35">
      <c r="B4" t="s">
        <v>13</v>
      </c>
      <c r="C4" t="s">
        <v>16</v>
      </c>
      <c r="D4" t="s">
        <v>15</v>
      </c>
      <c r="F4" t="s">
        <v>16</v>
      </c>
      <c r="G4" t="s">
        <v>15</v>
      </c>
      <c r="I4" t="s">
        <v>16</v>
      </c>
      <c r="J4" t="s">
        <v>15</v>
      </c>
      <c r="L4" t="s">
        <v>16</v>
      </c>
      <c r="M4" t="s">
        <v>15</v>
      </c>
      <c r="O4" t="s">
        <v>16</v>
      </c>
      <c r="P4" t="s">
        <v>15</v>
      </c>
      <c r="AE4" t="s">
        <v>18</v>
      </c>
      <c r="AF4" t="s">
        <v>142</v>
      </c>
      <c r="AG4" t="s">
        <v>142</v>
      </c>
      <c r="AH4" t="s">
        <v>142</v>
      </c>
      <c r="AI4" t="s">
        <v>142</v>
      </c>
      <c r="AJ4" t="s">
        <v>142</v>
      </c>
    </row>
    <row r="5" spans="1:39" x14ac:dyDescent="0.35">
      <c r="B5" t="s">
        <v>18</v>
      </c>
      <c r="C5" t="s">
        <v>21</v>
      </c>
      <c r="D5" t="s">
        <v>20</v>
      </c>
      <c r="F5" t="s">
        <v>21</v>
      </c>
      <c r="G5" t="s">
        <v>20</v>
      </c>
      <c r="I5" t="s">
        <v>21</v>
      </c>
      <c r="J5" t="s">
        <v>20</v>
      </c>
      <c r="L5" t="s">
        <v>21</v>
      </c>
      <c r="M5" t="s">
        <v>20</v>
      </c>
      <c r="O5" t="s">
        <v>21</v>
      </c>
      <c r="P5" t="s">
        <v>20</v>
      </c>
      <c r="AE5" t="s">
        <v>143</v>
      </c>
      <c r="AF5" s="9">
        <v>211551.75</v>
      </c>
      <c r="AG5" s="9">
        <v>1671523.5</v>
      </c>
      <c r="AH5" s="9">
        <v>8615</v>
      </c>
      <c r="AI5" s="9">
        <v>144023</v>
      </c>
      <c r="AJ5" s="9">
        <v>97654.5</v>
      </c>
      <c r="AL5">
        <f>AF5/(AG5-AH5-AI5-AJ5)</f>
        <v>0.14885106643466123</v>
      </c>
      <c r="AM5">
        <f>1-AL5</f>
        <v>0.85114893356533883</v>
      </c>
    </row>
    <row r="6" spans="1:39" x14ac:dyDescent="0.35">
      <c r="A6" t="str">
        <f>IF(RIGHT(B6,1)="7",LEFT(B6,4),"")</f>
        <v/>
      </c>
      <c r="B6" t="s">
        <v>23</v>
      </c>
      <c r="C6" s="5">
        <v>37.5</v>
      </c>
      <c r="D6" s="5">
        <v>53.2</v>
      </c>
      <c r="E6">
        <f t="shared" ref="E6:E69" si="0">(C6*T6)+(D6*S6)</f>
        <v>39.836961743024183</v>
      </c>
      <c r="F6" s="5">
        <v>23.5</v>
      </c>
      <c r="G6" s="5">
        <v>33.1</v>
      </c>
      <c r="H6">
        <f t="shared" ref="H6:H69" si="1">(F6*T6)+(G6*S6)</f>
        <v>24.928970237772752</v>
      </c>
      <c r="I6" s="5">
        <v>-4.3</v>
      </c>
      <c r="J6" s="5">
        <v>9.1999999999999993</v>
      </c>
      <c r="K6">
        <f t="shared" ref="K6:K69" si="2">(I6*T6)+(J6*S6)</f>
        <v>-2.2905106031320734</v>
      </c>
      <c r="L6" s="5">
        <v>2.2000000000000002</v>
      </c>
      <c r="M6" s="5">
        <v>5.3</v>
      </c>
      <c r="N6">
        <f>(L6*T6)+(M6*S6)</f>
        <v>2.66143830594745</v>
      </c>
      <c r="O6" s="5">
        <v>16.875110368703911</v>
      </c>
      <c r="P6" s="5">
        <v>12.587717511066144</v>
      </c>
      <c r="Q6">
        <f>(O6*T6)+(P6*S6)</f>
        <v>16.236927369620183</v>
      </c>
      <c r="S6">
        <v>0.14885106643466123</v>
      </c>
      <c r="T6">
        <v>0.85114893356533883</v>
      </c>
      <c r="AE6" t="s">
        <v>144</v>
      </c>
      <c r="AF6" s="9">
        <v>185334.5</v>
      </c>
      <c r="AG6" s="9">
        <v>1597013.75</v>
      </c>
      <c r="AH6" s="9">
        <v>8371.5</v>
      </c>
      <c r="AI6" s="9">
        <v>87071</v>
      </c>
      <c r="AJ6" s="9">
        <v>97893.25</v>
      </c>
      <c r="AL6">
        <f t="shared" ref="AL6:AL9" si="3">AF6/(AG6-AH6-AI6-AJ6)</f>
        <v>0.13203491114058921</v>
      </c>
      <c r="AM6">
        <f>1-AL6</f>
        <v>0.86796508885941082</v>
      </c>
    </row>
    <row r="7" spans="1:39" x14ac:dyDescent="0.35">
      <c r="A7" t="str">
        <f t="shared" ref="A7:A70" si="4">IF(RIGHT(B7,1)="7",LEFT(B7,4),"")</f>
        <v/>
      </c>
      <c r="B7" t="s">
        <v>24</v>
      </c>
      <c r="C7" s="5">
        <v>38.700000000000003</v>
      </c>
      <c r="D7" s="5">
        <v>43.5</v>
      </c>
      <c r="E7">
        <f t="shared" si="0"/>
        <v>39.414485118886383</v>
      </c>
      <c r="F7" s="5">
        <v>26.8</v>
      </c>
      <c r="G7" s="5">
        <v>23.9</v>
      </c>
      <c r="H7">
        <f t="shared" si="1"/>
        <v>26.368331907339481</v>
      </c>
      <c r="I7" s="5">
        <v>7.8</v>
      </c>
      <c r="J7" s="5">
        <v>14.4</v>
      </c>
      <c r="K7">
        <f t="shared" si="2"/>
        <v>8.7824170384687648</v>
      </c>
      <c r="L7" s="5">
        <v>6.1</v>
      </c>
      <c r="M7" s="5">
        <v>12.1</v>
      </c>
      <c r="N7">
        <f t="shared" ref="N7:N70" si="5">(L7*T7)+(M7*S7)</f>
        <v>6.993106398607968</v>
      </c>
      <c r="O7" s="5">
        <v>10.541022462628463</v>
      </c>
      <c r="P7" s="5">
        <v>8.8204954034308507</v>
      </c>
      <c r="Q7">
        <f t="shared" ref="Q7:Q70" si="6">(O7*T7)+(P7*S7)</f>
        <v>10.284920175037207</v>
      </c>
      <c r="S7">
        <v>0.14885106643466123</v>
      </c>
      <c r="T7">
        <v>0.85114893356533883</v>
      </c>
      <c r="AE7" t="s">
        <v>145</v>
      </c>
      <c r="AF7" s="9">
        <v>224081.5</v>
      </c>
      <c r="AG7" s="9">
        <v>1876516.25</v>
      </c>
      <c r="AH7" s="9">
        <v>12288</v>
      </c>
      <c r="AI7" s="9">
        <v>159889.25</v>
      </c>
      <c r="AJ7" s="9">
        <v>101213</v>
      </c>
      <c r="AL7">
        <f t="shared" si="3"/>
        <v>0.13977784653233744</v>
      </c>
      <c r="AM7">
        <f>1-AL7</f>
        <v>0.86022215346766262</v>
      </c>
    </row>
    <row r="8" spans="1:39" x14ac:dyDescent="0.35">
      <c r="A8" t="str">
        <f t="shared" si="4"/>
        <v/>
      </c>
      <c r="B8" t="s">
        <v>25</v>
      </c>
      <c r="C8" s="5">
        <v>42.6</v>
      </c>
      <c r="D8" s="5">
        <v>51.4</v>
      </c>
      <c r="E8">
        <f t="shared" si="0"/>
        <v>43.909889384625018</v>
      </c>
      <c r="F8" s="5">
        <v>21.9</v>
      </c>
      <c r="G8" s="5">
        <v>35.5</v>
      </c>
      <c r="H8">
        <f t="shared" si="1"/>
        <v>23.924374503511395</v>
      </c>
      <c r="I8" s="5">
        <v>4.3</v>
      </c>
      <c r="J8" s="5">
        <v>18.399999999999999</v>
      </c>
      <c r="K8">
        <f t="shared" si="2"/>
        <v>6.3988000367287228</v>
      </c>
      <c r="L8" s="5">
        <v>0.2</v>
      </c>
      <c r="M8" s="5">
        <v>3.2</v>
      </c>
      <c r="N8">
        <f t="shared" si="5"/>
        <v>0.64655319930398369</v>
      </c>
      <c r="O8" s="5">
        <v>12.889860443436804</v>
      </c>
      <c r="P8" s="5">
        <v>4.8317580197566778</v>
      </c>
      <c r="Q8">
        <f t="shared" si="6"/>
        <v>11.690403304232289</v>
      </c>
      <c r="S8">
        <v>0.14885106643466123</v>
      </c>
      <c r="T8">
        <v>0.85114893356533883</v>
      </c>
      <c r="V8">
        <f t="shared" ref="V8:V71" si="7">AVERAGE(E6:E8)</f>
        <v>41.053778748845197</v>
      </c>
      <c r="W8">
        <f t="shared" ref="W8:W71" si="8">AVERAGE(H6:H8)</f>
        <v>25.073892216207877</v>
      </c>
      <c r="X8">
        <f t="shared" ref="X8:X71" si="9">AVERAGE(K6:K8)</f>
        <v>4.296902157355138</v>
      </c>
      <c r="Y8">
        <f>AVERAGE(N6:N8)</f>
        <v>3.4336993012864672</v>
      </c>
      <c r="Z8">
        <f>AVERAGE(Q6:Q8)</f>
        <v>12.737416949629894</v>
      </c>
      <c r="AE8" t="s">
        <v>146</v>
      </c>
      <c r="AF8" s="9">
        <v>275379.5</v>
      </c>
      <c r="AG8" s="9">
        <v>2213839.5</v>
      </c>
      <c r="AH8" s="9">
        <v>17112.5</v>
      </c>
      <c r="AI8" s="9">
        <v>232518</v>
      </c>
      <c r="AJ8" s="9">
        <v>113998</v>
      </c>
      <c r="AL8">
        <f t="shared" si="3"/>
        <v>0.14883680834239987</v>
      </c>
      <c r="AM8">
        <f>1-AL8</f>
        <v>0.85116319165760013</v>
      </c>
    </row>
    <row r="9" spans="1:39" x14ac:dyDescent="0.35">
      <c r="A9" t="str">
        <f t="shared" si="4"/>
        <v/>
      </c>
      <c r="B9" t="s">
        <v>26</v>
      </c>
      <c r="C9" s="5">
        <v>40</v>
      </c>
      <c r="D9" s="5">
        <v>41.1</v>
      </c>
      <c r="E9">
        <f t="shared" si="0"/>
        <v>40.163736173078135</v>
      </c>
      <c r="F9" s="5">
        <v>23.3</v>
      </c>
      <c r="G9" s="5">
        <v>26.4</v>
      </c>
      <c r="H9">
        <f t="shared" si="1"/>
        <v>23.761438305947451</v>
      </c>
      <c r="I9" s="5">
        <v>12.5</v>
      </c>
      <c r="J9" s="5">
        <v>18.100000000000001</v>
      </c>
      <c r="K9">
        <f t="shared" si="2"/>
        <v>13.333565972034105</v>
      </c>
      <c r="L9" s="5">
        <v>5.2</v>
      </c>
      <c r="M9" s="5">
        <v>5.9</v>
      </c>
      <c r="N9">
        <f t="shared" si="5"/>
        <v>5.3041957465042637</v>
      </c>
      <c r="O9" s="5">
        <v>12.453680698576287</v>
      </c>
      <c r="P9" s="5">
        <v>3.0033776218703796</v>
      </c>
      <c r="Q9">
        <f t="shared" si="6"/>
        <v>11.046993007477852</v>
      </c>
      <c r="S9">
        <v>0.14885106643466123</v>
      </c>
      <c r="T9">
        <v>0.85114893356533883</v>
      </c>
      <c r="V9">
        <f t="shared" si="7"/>
        <v>41.162703558863178</v>
      </c>
      <c r="W9">
        <f t="shared" si="8"/>
        <v>24.684714905599446</v>
      </c>
      <c r="X9">
        <f t="shared" si="9"/>
        <v>9.5049276824105302</v>
      </c>
      <c r="Y9">
        <f t="shared" ref="Y9:Y72" si="10">AVERAGE(N7:N9)</f>
        <v>4.3146184481387388</v>
      </c>
      <c r="Z9">
        <f t="shared" ref="Z9:Z72" si="11">AVERAGE(Q7:Q9)</f>
        <v>11.007438828915783</v>
      </c>
      <c r="AE9" t="s">
        <v>147</v>
      </c>
      <c r="AF9" s="9">
        <v>292645.25</v>
      </c>
      <c r="AG9" s="9">
        <v>2347693.25</v>
      </c>
      <c r="AH9" s="9">
        <v>19574</v>
      </c>
      <c r="AI9" s="9">
        <v>203404.5</v>
      </c>
      <c r="AJ9" s="9">
        <v>126534.25</v>
      </c>
      <c r="AL9">
        <f t="shared" si="3"/>
        <v>0.14645586322156581</v>
      </c>
      <c r="AM9">
        <f>1-AL9</f>
        <v>0.85354413677843421</v>
      </c>
    </row>
    <row r="10" spans="1:39" x14ac:dyDescent="0.35">
      <c r="A10" t="str">
        <f t="shared" si="4"/>
        <v/>
      </c>
      <c r="B10" t="s">
        <v>27</v>
      </c>
      <c r="C10" s="5">
        <v>26.6</v>
      </c>
      <c r="D10" s="5">
        <v>36.5</v>
      </c>
      <c r="E10">
        <f t="shared" si="0"/>
        <v>28.073625557703149</v>
      </c>
      <c r="F10" s="5">
        <v>15.7</v>
      </c>
      <c r="G10" s="5">
        <v>22.4</v>
      </c>
      <c r="H10">
        <f t="shared" si="1"/>
        <v>16.697302145112232</v>
      </c>
      <c r="I10" s="5">
        <v>0.9</v>
      </c>
      <c r="J10" s="5">
        <v>9</v>
      </c>
      <c r="K10">
        <f t="shared" si="2"/>
        <v>2.1056936381207558</v>
      </c>
      <c r="L10" s="5">
        <v>-1.7</v>
      </c>
      <c r="M10" s="5">
        <v>-1.5</v>
      </c>
      <c r="N10">
        <f t="shared" si="5"/>
        <v>-1.6702297867130678</v>
      </c>
      <c r="O10" s="5">
        <v>16.711315092585846</v>
      </c>
      <c r="P10" s="5">
        <v>14.793723853603796</v>
      </c>
      <c r="Q10">
        <f t="shared" si="6"/>
        <v>16.425879591677607</v>
      </c>
      <c r="S10">
        <v>0.14885106643466123</v>
      </c>
      <c r="T10">
        <v>0.85114893356533883</v>
      </c>
      <c r="V10">
        <f t="shared" si="7"/>
        <v>37.382417038468766</v>
      </c>
      <c r="W10">
        <f t="shared" si="8"/>
        <v>21.461038318190361</v>
      </c>
      <c r="X10">
        <f t="shared" si="9"/>
        <v>7.2793532156278609</v>
      </c>
      <c r="Y10">
        <f t="shared" si="10"/>
        <v>1.4268397196983933</v>
      </c>
      <c r="Z10">
        <f t="shared" si="11"/>
        <v>13.05442530112925</v>
      </c>
    </row>
    <row r="11" spans="1:39" x14ac:dyDescent="0.35">
      <c r="A11" t="str">
        <f t="shared" si="4"/>
        <v/>
      </c>
      <c r="B11" t="s">
        <v>28</v>
      </c>
      <c r="C11" s="5">
        <v>38.1</v>
      </c>
      <c r="D11" s="5">
        <v>24.2</v>
      </c>
      <c r="E11">
        <f t="shared" si="0"/>
        <v>36.030970176558213</v>
      </c>
      <c r="F11" s="5">
        <v>22.7</v>
      </c>
      <c r="G11" s="5">
        <v>22.1</v>
      </c>
      <c r="H11">
        <f t="shared" si="1"/>
        <v>22.610689360139204</v>
      </c>
      <c r="I11" s="5">
        <v>7.6</v>
      </c>
      <c r="J11" s="5">
        <v>-3.6</v>
      </c>
      <c r="K11">
        <f t="shared" si="2"/>
        <v>5.9328680559317943</v>
      </c>
      <c r="L11" s="5">
        <v>4.5</v>
      </c>
      <c r="M11" s="5">
        <v>-5.9</v>
      </c>
      <c r="N11">
        <f t="shared" si="5"/>
        <v>2.9519489090795235</v>
      </c>
      <c r="O11" s="5">
        <v>16.548767026992422</v>
      </c>
      <c r="P11" s="5">
        <v>16.486912409491378</v>
      </c>
      <c r="Q11">
        <f t="shared" si="6"/>
        <v>16.539559901213487</v>
      </c>
      <c r="S11">
        <v>0.14885106643466123</v>
      </c>
      <c r="T11">
        <v>0.85114893356533883</v>
      </c>
      <c r="V11">
        <f t="shared" si="7"/>
        <v>34.756110635779834</v>
      </c>
      <c r="W11">
        <f t="shared" si="8"/>
        <v>21.023143270399629</v>
      </c>
      <c r="X11">
        <f t="shared" si="9"/>
        <v>7.1240425553622186</v>
      </c>
      <c r="Y11">
        <f t="shared" si="10"/>
        <v>2.1953049562902396</v>
      </c>
      <c r="Z11">
        <f t="shared" si="11"/>
        <v>14.670810833456315</v>
      </c>
    </row>
    <row r="12" spans="1:39" x14ac:dyDescent="0.35">
      <c r="A12" t="str">
        <f t="shared" si="4"/>
        <v>2019</v>
      </c>
      <c r="B12" t="s">
        <v>29</v>
      </c>
      <c r="C12" s="5">
        <v>40.200000000000003</v>
      </c>
      <c r="D12" s="5">
        <v>31.2</v>
      </c>
      <c r="E12">
        <f t="shared" si="0"/>
        <v>38.860340402088049</v>
      </c>
      <c r="F12" s="5">
        <v>20.399999999999999</v>
      </c>
      <c r="G12" s="5">
        <v>21.2</v>
      </c>
      <c r="H12">
        <f t="shared" si="1"/>
        <v>20.519080853147731</v>
      </c>
      <c r="I12" s="5">
        <v>9.3000000000000007</v>
      </c>
      <c r="J12" s="5">
        <v>4.8</v>
      </c>
      <c r="K12">
        <f t="shared" si="2"/>
        <v>8.6301702010440255</v>
      </c>
      <c r="L12" s="5">
        <v>3.7</v>
      </c>
      <c r="M12" s="5">
        <v>-0.7</v>
      </c>
      <c r="N12">
        <f t="shared" si="5"/>
        <v>3.0450553076874911</v>
      </c>
      <c r="O12" s="5">
        <v>14.284305114215043</v>
      </c>
      <c r="P12" s="5">
        <v>7.9465625341442205</v>
      </c>
      <c r="Q12">
        <f t="shared" si="6"/>
        <v>13.34092537238314</v>
      </c>
      <c r="S12">
        <v>0.14885106643466123</v>
      </c>
      <c r="T12">
        <v>0.85114893356533883</v>
      </c>
      <c r="V12">
        <f t="shared" si="7"/>
        <v>34.321645378783138</v>
      </c>
      <c r="W12">
        <f t="shared" si="8"/>
        <v>19.942357452799722</v>
      </c>
      <c r="X12">
        <f t="shared" si="9"/>
        <v>5.5562439650321922</v>
      </c>
      <c r="Y12">
        <f t="shared" si="10"/>
        <v>1.4422581433513155</v>
      </c>
      <c r="Z12">
        <f t="shared" si="11"/>
        <v>15.43545495509141</v>
      </c>
    </row>
    <row r="13" spans="1:39" x14ac:dyDescent="0.35">
      <c r="A13" t="str">
        <f t="shared" si="4"/>
        <v/>
      </c>
      <c r="B13" t="s">
        <v>30</v>
      </c>
      <c r="C13" s="5">
        <v>29</v>
      </c>
      <c r="D13" s="5">
        <v>24.8</v>
      </c>
      <c r="E13">
        <f t="shared" si="0"/>
        <v>28.374825520974426</v>
      </c>
      <c r="F13" s="5">
        <v>18.7</v>
      </c>
      <c r="G13" s="5">
        <v>17.100000000000001</v>
      </c>
      <c r="H13">
        <f t="shared" si="1"/>
        <v>18.461838293704542</v>
      </c>
      <c r="I13" s="5">
        <v>-5.8</v>
      </c>
      <c r="J13" s="5">
        <v>0.6</v>
      </c>
      <c r="K13">
        <f t="shared" si="2"/>
        <v>-4.8473531748181689</v>
      </c>
      <c r="L13" s="5">
        <v>-3</v>
      </c>
      <c r="M13" s="5">
        <v>4.5</v>
      </c>
      <c r="N13">
        <f t="shared" si="5"/>
        <v>-1.8836170017400407</v>
      </c>
      <c r="O13" s="5">
        <v>17.871736246963856</v>
      </c>
      <c r="P13" s="5">
        <v>18.143081671364587</v>
      </c>
      <c r="Q13">
        <f t="shared" si="6"/>
        <v>17.912126302758072</v>
      </c>
      <c r="S13">
        <v>0.14885106643466123</v>
      </c>
      <c r="T13">
        <v>0.85114893356533883</v>
      </c>
      <c r="V13">
        <f t="shared" si="7"/>
        <v>34.422045366540225</v>
      </c>
      <c r="W13">
        <f t="shared" si="8"/>
        <v>20.530536168997159</v>
      </c>
      <c r="X13">
        <f t="shared" si="9"/>
        <v>3.2385616940525499</v>
      </c>
      <c r="Y13">
        <f t="shared" si="10"/>
        <v>1.3711290716756579</v>
      </c>
      <c r="Z13">
        <f t="shared" si="11"/>
        <v>15.930870525451567</v>
      </c>
    </row>
    <row r="14" spans="1:39" x14ac:dyDescent="0.35">
      <c r="A14" t="str">
        <f t="shared" si="4"/>
        <v/>
      </c>
      <c r="B14" t="s">
        <v>31</v>
      </c>
      <c r="C14" s="5">
        <v>31.5</v>
      </c>
      <c r="D14" s="5">
        <v>24.9</v>
      </c>
      <c r="E14">
        <f t="shared" si="0"/>
        <v>30.517582961531236</v>
      </c>
      <c r="F14" s="5">
        <v>20.5</v>
      </c>
      <c r="G14" s="5">
        <v>22.1</v>
      </c>
      <c r="H14">
        <f t="shared" si="1"/>
        <v>20.738161706295458</v>
      </c>
      <c r="I14" s="5">
        <v>5.8</v>
      </c>
      <c r="J14" s="5">
        <v>-7.4</v>
      </c>
      <c r="K14">
        <f t="shared" si="2"/>
        <v>3.8351659230624726</v>
      </c>
      <c r="L14" s="5">
        <v>4.2</v>
      </c>
      <c r="M14" s="5">
        <v>7.6</v>
      </c>
      <c r="N14">
        <f t="shared" si="5"/>
        <v>4.7060936258778483</v>
      </c>
      <c r="O14" s="5">
        <v>16.909682623315796</v>
      </c>
      <c r="P14" s="5">
        <v>13.683355473850868</v>
      </c>
      <c r="Q14">
        <f t="shared" si="6"/>
        <v>16.429440386450842</v>
      </c>
      <c r="S14">
        <v>0.14885106643466123</v>
      </c>
      <c r="T14">
        <v>0.85114893356533883</v>
      </c>
      <c r="V14">
        <f t="shared" si="7"/>
        <v>32.584249628197902</v>
      </c>
      <c r="W14">
        <f t="shared" si="8"/>
        <v>19.906360284382576</v>
      </c>
      <c r="X14">
        <f t="shared" si="9"/>
        <v>2.5393276497627766</v>
      </c>
      <c r="Y14">
        <f t="shared" si="10"/>
        <v>1.9558439772750997</v>
      </c>
      <c r="Z14">
        <f t="shared" si="11"/>
        <v>15.894164020530686</v>
      </c>
    </row>
    <row r="15" spans="1:39" x14ac:dyDescent="0.35">
      <c r="A15" t="str">
        <f t="shared" si="4"/>
        <v/>
      </c>
      <c r="B15" t="s">
        <v>32</v>
      </c>
      <c r="C15" s="5">
        <v>37.4</v>
      </c>
      <c r="D15" s="5">
        <v>28.3</v>
      </c>
      <c r="E15">
        <f t="shared" si="0"/>
        <v>36.045455295444583</v>
      </c>
      <c r="F15" s="5">
        <v>21.9</v>
      </c>
      <c r="G15" s="5">
        <v>22.6</v>
      </c>
      <c r="H15">
        <f t="shared" si="1"/>
        <v>22.004195746504262</v>
      </c>
      <c r="I15" s="5">
        <v>1.1000000000000001</v>
      </c>
      <c r="J15" s="5">
        <v>1.4</v>
      </c>
      <c r="K15">
        <f t="shared" si="2"/>
        <v>1.1446553199303986</v>
      </c>
      <c r="L15" s="5">
        <v>10.7</v>
      </c>
      <c r="M15" s="5">
        <v>8.6</v>
      </c>
      <c r="N15">
        <f t="shared" si="5"/>
        <v>10.38741276048721</v>
      </c>
      <c r="O15" s="5">
        <v>17.999137739574159</v>
      </c>
      <c r="P15" s="5">
        <v>13.722637960858339</v>
      </c>
      <c r="Q15">
        <f t="shared" si="6"/>
        <v>17.362576186904718</v>
      </c>
      <c r="S15">
        <v>0.14885106643466123</v>
      </c>
      <c r="T15">
        <v>0.85114893356533883</v>
      </c>
      <c r="V15">
        <f t="shared" si="7"/>
        <v>31.645954592650082</v>
      </c>
      <c r="W15">
        <f t="shared" si="8"/>
        <v>20.401398582168088</v>
      </c>
      <c r="X15">
        <f t="shared" si="9"/>
        <v>4.4156022724900788E-2</v>
      </c>
      <c r="Y15">
        <f t="shared" si="10"/>
        <v>4.4032964615416725</v>
      </c>
      <c r="Z15">
        <f t="shared" si="11"/>
        <v>17.234714292037879</v>
      </c>
    </row>
    <row r="16" spans="1:39" x14ac:dyDescent="0.35">
      <c r="A16" t="str">
        <f t="shared" si="4"/>
        <v/>
      </c>
      <c r="B16" t="s">
        <v>33</v>
      </c>
      <c r="C16" s="5">
        <v>37.1</v>
      </c>
      <c r="D16" s="5">
        <v>30.6</v>
      </c>
      <c r="E16">
        <f t="shared" si="0"/>
        <v>36.132468068174703</v>
      </c>
      <c r="F16" s="5">
        <v>23.8</v>
      </c>
      <c r="G16" s="5">
        <v>9.5</v>
      </c>
      <c r="H16">
        <f t="shared" si="1"/>
        <v>21.671429749984348</v>
      </c>
      <c r="I16" s="5">
        <v>9.5</v>
      </c>
      <c r="J16" s="5">
        <v>6.8</v>
      </c>
      <c r="K16">
        <f t="shared" si="2"/>
        <v>9.0981021206264145</v>
      </c>
      <c r="L16" s="5">
        <v>10.8</v>
      </c>
      <c r="M16" s="5">
        <v>-1.6</v>
      </c>
      <c r="N16">
        <f t="shared" si="5"/>
        <v>8.9542467762102032</v>
      </c>
      <c r="O16" s="5">
        <v>9.3130112089438235</v>
      </c>
      <c r="P16" s="5">
        <v>18.582136009826499</v>
      </c>
      <c r="Q16">
        <f t="shared" si="6"/>
        <v>10.692730320471178</v>
      </c>
      <c r="S16">
        <v>0.14885106643466123</v>
      </c>
      <c r="T16">
        <v>0.85114893356533883</v>
      </c>
      <c r="V16">
        <f t="shared" si="7"/>
        <v>34.231835441716839</v>
      </c>
      <c r="W16">
        <f t="shared" si="8"/>
        <v>21.471262400928026</v>
      </c>
      <c r="X16">
        <f t="shared" si="9"/>
        <v>4.692641121206429</v>
      </c>
      <c r="Y16">
        <f t="shared" si="10"/>
        <v>8.01591772085842</v>
      </c>
      <c r="Z16">
        <f t="shared" si="11"/>
        <v>14.828248964608912</v>
      </c>
    </row>
    <row r="17" spans="1:26" x14ac:dyDescent="0.35">
      <c r="A17" t="str">
        <f t="shared" si="4"/>
        <v/>
      </c>
      <c r="B17" t="s">
        <v>34</v>
      </c>
      <c r="C17" s="5">
        <v>36.200000000000003</v>
      </c>
      <c r="D17" s="5">
        <v>36.9</v>
      </c>
      <c r="E17">
        <f t="shared" si="0"/>
        <v>36.304195746504256</v>
      </c>
      <c r="F17" s="5">
        <v>28.9</v>
      </c>
      <c r="G17" s="5">
        <v>20.2</v>
      </c>
      <c r="H17">
        <f t="shared" si="1"/>
        <v>27.604995722018444</v>
      </c>
      <c r="I17" s="5">
        <v>18.8</v>
      </c>
      <c r="J17" s="5">
        <v>5.6</v>
      </c>
      <c r="K17">
        <f t="shared" si="2"/>
        <v>16.835165923062473</v>
      </c>
      <c r="L17" s="5">
        <v>11.3</v>
      </c>
      <c r="M17" s="5">
        <v>0.1</v>
      </c>
      <c r="N17">
        <f t="shared" si="5"/>
        <v>9.6328680559317963</v>
      </c>
      <c r="O17" s="5">
        <v>4.6868667114889018</v>
      </c>
      <c r="P17" s="5">
        <v>11.040612810303305</v>
      </c>
      <c r="Q17">
        <f t="shared" si="6"/>
        <v>5.6326285941524921</v>
      </c>
      <c r="S17">
        <v>0.14885106643466101</v>
      </c>
      <c r="T17">
        <v>0.85114893356533883</v>
      </c>
      <c r="V17">
        <f t="shared" si="7"/>
        <v>36.160706370041176</v>
      </c>
      <c r="W17">
        <f t="shared" si="8"/>
        <v>23.760207072835684</v>
      </c>
      <c r="X17">
        <f t="shared" si="9"/>
        <v>9.025974454539762</v>
      </c>
      <c r="Y17">
        <f t="shared" si="10"/>
        <v>9.6581758642097366</v>
      </c>
      <c r="Z17">
        <f t="shared" si="11"/>
        <v>11.229311700509463</v>
      </c>
    </row>
    <row r="18" spans="1:26" x14ac:dyDescent="0.35">
      <c r="A18" t="str">
        <f t="shared" si="4"/>
        <v/>
      </c>
      <c r="B18" t="s">
        <v>35</v>
      </c>
      <c r="C18" s="5">
        <v>44.5</v>
      </c>
      <c r="D18" s="5">
        <v>38.700000000000003</v>
      </c>
      <c r="E18">
        <f t="shared" si="0"/>
        <v>43.734197515384587</v>
      </c>
      <c r="F18" s="5">
        <v>24.7</v>
      </c>
      <c r="G18" s="5">
        <v>27.4</v>
      </c>
      <c r="H18">
        <f t="shared" si="1"/>
        <v>25.056494260079589</v>
      </c>
      <c r="I18" s="5">
        <v>17.399999999999999</v>
      </c>
      <c r="J18" s="5">
        <v>5.8</v>
      </c>
      <c r="K18">
        <f t="shared" si="2"/>
        <v>15.868395030769165</v>
      </c>
      <c r="L18" s="5">
        <v>13</v>
      </c>
      <c r="M18" s="5">
        <v>1.4</v>
      </c>
      <c r="N18">
        <f t="shared" si="5"/>
        <v>11.468395030769164</v>
      </c>
      <c r="O18" s="5">
        <v>8.9954565607094672</v>
      </c>
      <c r="P18" s="5">
        <v>-0.68187243528639074</v>
      </c>
      <c r="Q18">
        <f t="shared" si="6"/>
        <v>7.7177112866449074</v>
      </c>
      <c r="S18">
        <v>0.13203491114058921</v>
      </c>
      <c r="T18">
        <v>0.86796508885941082</v>
      </c>
      <c r="V18">
        <f t="shared" si="7"/>
        <v>38.723620443354513</v>
      </c>
      <c r="W18">
        <f t="shared" si="8"/>
        <v>24.777639910694131</v>
      </c>
      <c r="X18">
        <f t="shared" si="9"/>
        <v>13.933887691486015</v>
      </c>
      <c r="Y18">
        <f t="shared" si="10"/>
        <v>10.018503287637055</v>
      </c>
      <c r="Z18">
        <f t="shared" si="11"/>
        <v>8.014356733756193</v>
      </c>
    </row>
    <row r="19" spans="1:26" x14ac:dyDescent="0.35">
      <c r="A19" t="str">
        <f t="shared" si="4"/>
        <v/>
      </c>
      <c r="B19" t="s">
        <v>36</v>
      </c>
      <c r="C19" s="5">
        <v>41.8</v>
      </c>
      <c r="D19" s="5">
        <v>34.200000000000003</v>
      </c>
      <c r="E19">
        <f t="shared" si="0"/>
        <v>40.796534675331522</v>
      </c>
      <c r="F19" s="5">
        <v>22.7</v>
      </c>
      <c r="G19" s="5">
        <v>20.7</v>
      </c>
      <c r="H19">
        <f t="shared" si="1"/>
        <v>22.43593017771882</v>
      </c>
      <c r="I19" s="5">
        <v>11.1</v>
      </c>
      <c r="J19" s="5">
        <v>15.7</v>
      </c>
      <c r="K19">
        <f t="shared" si="2"/>
        <v>11.707360591246712</v>
      </c>
      <c r="L19" s="5">
        <v>4.5999999999999996</v>
      </c>
      <c r="M19" s="5">
        <v>3</v>
      </c>
      <c r="N19">
        <f t="shared" si="5"/>
        <v>4.3887441421750575</v>
      </c>
      <c r="O19" s="5">
        <v>7.4789484336556553</v>
      </c>
      <c r="P19" s="5">
        <v>15.353187230213406</v>
      </c>
      <c r="Q19">
        <f t="shared" si="6"/>
        <v>8.5186228534589379</v>
      </c>
      <c r="S19">
        <v>0.13203491114058921</v>
      </c>
      <c r="T19">
        <v>0.86796508885941082</v>
      </c>
      <c r="V19">
        <f t="shared" si="7"/>
        <v>40.278309312406783</v>
      </c>
      <c r="W19">
        <f t="shared" si="8"/>
        <v>25.032473386605616</v>
      </c>
      <c r="X19">
        <f t="shared" si="9"/>
        <v>14.803640515026117</v>
      </c>
      <c r="Y19">
        <f t="shared" si="10"/>
        <v>8.4966690762920063</v>
      </c>
      <c r="Z19">
        <f t="shared" si="11"/>
        <v>7.2896542447521115</v>
      </c>
    </row>
    <row r="20" spans="1:26" x14ac:dyDescent="0.35">
      <c r="A20" t="str">
        <f t="shared" si="4"/>
        <v/>
      </c>
      <c r="B20" t="s">
        <v>37</v>
      </c>
      <c r="C20" s="5">
        <v>-49</v>
      </c>
      <c r="D20" s="5">
        <v>-18.600000000000001</v>
      </c>
      <c r="E20">
        <f t="shared" si="0"/>
        <v>-44.986138701326091</v>
      </c>
      <c r="F20" s="5">
        <v>-23.7</v>
      </c>
      <c r="G20" s="5">
        <v>-21</v>
      </c>
      <c r="H20">
        <f t="shared" si="1"/>
        <v>-23.34350573992041</v>
      </c>
      <c r="I20" s="5">
        <v>-58.6</v>
      </c>
      <c r="J20" s="5">
        <v>-40.1</v>
      </c>
      <c r="K20">
        <f t="shared" si="2"/>
        <v>-56.157354143899099</v>
      </c>
      <c r="L20" s="5">
        <v>-81.2</v>
      </c>
      <c r="M20" s="5">
        <v>-66.599999999999994</v>
      </c>
      <c r="N20">
        <f t="shared" si="5"/>
        <v>-79.272290297347396</v>
      </c>
      <c r="O20" s="5">
        <v>38.524593739095167</v>
      </c>
      <c r="P20" s="5">
        <v>64.581265602035458</v>
      </c>
      <c r="Q20">
        <f t="shared" si="6"/>
        <v>41.964984093137979</v>
      </c>
      <c r="S20">
        <v>0.13203491114058921</v>
      </c>
      <c r="T20">
        <v>0.86796508885941082</v>
      </c>
      <c r="V20">
        <f t="shared" si="7"/>
        <v>13.181531163130005</v>
      </c>
      <c r="W20">
        <f t="shared" si="8"/>
        <v>8.0496395659593318</v>
      </c>
      <c r="X20">
        <f t="shared" si="9"/>
        <v>-9.5271995072944069</v>
      </c>
      <c r="Y20">
        <f t="shared" si="10"/>
        <v>-21.138383708134391</v>
      </c>
      <c r="Z20">
        <f t="shared" si="11"/>
        <v>19.400439411080608</v>
      </c>
    </row>
    <row r="21" spans="1:26" x14ac:dyDescent="0.35">
      <c r="A21" t="str">
        <f t="shared" si="4"/>
        <v/>
      </c>
      <c r="B21" t="s">
        <v>38</v>
      </c>
      <c r="C21" s="5">
        <v>-23.1</v>
      </c>
      <c r="D21" s="5">
        <v>-13.2</v>
      </c>
      <c r="E21">
        <f t="shared" si="0"/>
        <v>-21.792854379708171</v>
      </c>
      <c r="F21" s="5">
        <v>-27.6</v>
      </c>
      <c r="G21" s="5">
        <v>-20.5</v>
      </c>
      <c r="H21">
        <f t="shared" si="1"/>
        <v>-26.662552130901819</v>
      </c>
      <c r="I21" s="5">
        <v>-33.6</v>
      </c>
      <c r="J21" s="5">
        <v>-43</v>
      </c>
      <c r="K21">
        <f t="shared" si="2"/>
        <v>-34.841128164721539</v>
      </c>
      <c r="L21" s="5">
        <v>-71.3</v>
      </c>
      <c r="M21" s="5">
        <v>-63.8</v>
      </c>
      <c r="N21">
        <f t="shared" si="5"/>
        <v>-70.309738166445584</v>
      </c>
      <c r="O21" s="5">
        <v>43.794551208934934</v>
      </c>
      <c r="P21" s="5">
        <v>51.217185628546957</v>
      </c>
      <c r="Q21">
        <f t="shared" si="6"/>
        <v>44.774598084957489</v>
      </c>
      <c r="S21">
        <v>0.13203491114058921</v>
      </c>
      <c r="T21">
        <v>0.86796508885941082</v>
      </c>
      <c r="V21">
        <f t="shared" si="7"/>
        <v>-8.6608194685675794</v>
      </c>
      <c r="W21">
        <f t="shared" si="8"/>
        <v>-9.1900425643678023</v>
      </c>
      <c r="X21">
        <f t="shared" si="9"/>
        <v>-26.43037390579131</v>
      </c>
      <c r="Y21">
        <f t="shared" si="10"/>
        <v>-48.397761440539306</v>
      </c>
      <c r="Z21">
        <f t="shared" si="11"/>
        <v>31.752735010518137</v>
      </c>
    </row>
    <row r="22" spans="1:26" x14ac:dyDescent="0.35">
      <c r="A22" t="str">
        <f t="shared" si="4"/>
        <v/>
      </c>
      <c r="B22" t="s">
        <v>39</v>
      </c>
      <c r="C22" s="5">
        <v>7.1</v>
      </c>
      <c r="D22" s="5">
        <v>30.2</v>
      </c>
      <c r="E22">
        <f t="shared" si="0"/>
        <v>10.150006447347611</v>
      </c>
      <c r="F22" s="5">
        <v>-8</v>
      </c>
      <c r="G22" s="5">
        <v>-7.8</v>
      </c>
      <c r="H22">
        <f t="shared" si="1"/>
        <v>-7.9735930177718828</v>
      </c>
      <c r="I22" s="5">
        <v>-9.3000000000000007</v>
      </c>
      <c r="J22" s="5">
        <v>-17.7</v>
      </c>
      <c r="K22">
        <f t="shared" si="2"/>
        <v>-10.40909325358095</v>
      </c>
      <c r="L22" s="5">
        <v>-29.4</v>
      </c>
      <c r="M22" s="5">
        <v>-33.9</v>
      </c>
      <c r="N22">
        <f t="shared" si="5"/>
        <v>-29.99415710013265</v>
      </c>
      <c r="O22" s="5">
        <v>23.795491175053662</v>
      </c>
      <c r="P22" s="5">
        <v>27.038339294369393</v>
      </c>
      <c r="Q22">
        <f t="shared" si="6"/>
        <v>24.223660338329942</v>
      </c>
      <c r="S22">
        <v>0.13203491114058921</v>
      </c>
      <c r="T22">
        <v>0.86796508885941082</v>
      </c>
      <c r="V22">
        <f t="shared" si="7"/>
        <v>-18.876328877895549</v>
      </c>
      <c r="W22">
        <f t="shared" si="8"/>
        <v>-19.32655029619804</v>
      </c>
      <c r="X22">
        <f t="shared" si="9"/>
        <v>-33.802525187400526</v>
      </c>
      <c r="Y22">
        <f t="shared" si="10"/>
        <v>-59.858728521308542</v>
      </c>
      <c r="Z22">
        <f t="shared" si="11"/>
        <v>36.987747505475141</v>
      </c>
    </row>
    <row r="23" spans="1:26" x14ac:dyDescent="0.35">
      <c r="A23" t="str">
        <f t="shared" si="4"/>
        <v/>
      </c>
      <c r="B23" t="s">
        <v>40</v>
      </c>
      <c r="C23" s="5">
        <v>35.1</v>
      </c>
      <c r="D23" s="5">
        <v>38.299999999999997</v>
      </c>
      <c r="E23">
        <f t="shared" si="0"/>
        <v>35.522511715649884</v>
      </c>
      <c r="F23" s="5">
        <v>5.7</v>
      </c>
      <c r="G23" s="5">
        <v>10.9</v>
      </c>
      <c r="H23">
        <f t="shared" si="1"/>
        <v>6.3865815379310646</v>
      </c>
      <c r="I23" s="5">
        <v>8</v>
      </c>
      <c r="J23" s="5">
        <v>20</v>
      </c>
      <c r="K23">
        <f t="shared" si="2"/>
        <v>9.5844189336870702</v>
      </c>
      <c r="L23" s="5">
        <v>3.7</v>
      </c>
      <c r="M23" s="5">
        <v>3.7</v>
      </c>
      <c r="N23">
        <f t="shared" si="5"/>
        <v>3.7</v>
      </c>
      <c r="O23" s="5">
        <v>3.6316011635940355</v>
      </c>
      <c r="P23" s="5">
        <v>4.2940049823220621</v>
      </c>
      <c r="Q23">
        <f t="shared" si="6"/>
        <v>3.7190615929389774</v>
      </c>
      <c r="S23">
        <v>0.13203491114058921</v>
      </c>
      <c r="T23">
        <v>0.86796508885941082</v>
      </c>
      <c r="V23">
        <f t="shared" si="7"/>
        <v>7.9598879277631083</v>
      </c>
      <c r="W23">
        <f t="shared" si="8"/>
        <v>-9.4165212035808796</v>
      </c>
      <c r="X23">
        <f t="shared" si="9"/>
        <v>-11.88860082820514</v>
      </c>
      <c r="Y23">
        <f t="shared" si="10"/>
        <v>-32.201298422192743</v>
      </c>
      <c r="Z23">
        <f t="shared" si="11"/>
        <v>24.239106672075469</v>
      </c>
    </row>
    <row r="24" spans="1:26" x14ac:dyDescent="0.35">
      <c r="A24" t="str">
        <f t="shared" si="4"/>
        <v>2020</v>
      </c>
      <c r="B24" t="s">
        <v>41</v>
      </c>
      <c r="C24" s="5">
        <v>18.399999999999999</v>
      </c>
      <c r="D24" s="5">
        <v>37.799999999999997</v>
      </c>
      <c r="E24">
        <f t="shared" si="0"/>
        <v>20.961477276127429</v>
      </c>
      <c r="F24" s="5">
        <v>2.8</v>
      </c>
      <c r="G24" s="5">
        <v>12</v>
      </c>
      <c r="H24">
        <f t="shared" si="1"/>
        <v>4.014721182493421</v>
      </c>
      <c r="I24" s="5">
        <v>-9.5</v>
      </c>
      <c r="J24" s="5">
        <v>11</v>
      </c>
      <c r="K24">
        <f t="shared" si="2"/>
        <v>-6.7932843216179206</v>
      </c>
      <c r="L24" s="5">
        <v>-14.9</v>
      </c>
      <c r="M24" s="5">
        <v>8</v>
      </c>
      <c r="N24">
        <f t="shared" si="5"/>
        <v>-11.876400534880508</v>
      </c>
      <c r="O24" s="5">
        <v>28.066231107555097</v>
      </c>
      <c r="P24" s="5">
        <v>19.492716784928415</v>
      </c>
      <c r="Q24">
        <f t="shared" si="6"/>
        <v>26.934227905804516</v>
      </c>
      <c r="S24">
        <v>0.13203491114058921</v>
      </c>
      <c r="T24">
        <v>0.86796508885941082</v>
      </c>
      <c r="V24">
        <f t="shared" si="7"/>
        <v>22.211331813041639</v>
      </c>
      <c r="W24">
        <f t="shared" si="8"/>
        <v>0.80923656755086759</v>
      </c>
      <c r="X24">
        <f t="shared" si="9"/>
        <v>-2.5393195471706003</v>
      </c>
      <c r="Y24">
        <f t="shared" si="10"/>
        <v>-12.723519211671054</v>
      </c>
      <c r="Z24">
        <f t="shared" si="11"/>
        <v>18.292316612357812</v>
      </c>
    </row>
    <row r="25" spans="1:26" x14ac:dyDescent="0.35">
      <c r="A25" t="str">
        <f t="shared" si="4"/>
        <v/>
      </c>
      <c r="B25" t="s">
        <v>42</v>
      </c>
      <c r="C25" s="5">
        <v>36.299999999999997</v>
      </c>
      <c r="D25" s="5">
        <v>44.3</v>
      </c>
      <c r="E25">
        <f t="shared" si="0"/>
        <v>37.356279289124714</v>
      </c>
      <c r="F25" s="5">
        <v>17.5</v>
      </c>
      <c r="G25" s="5">
        <v>14.8</v>
      </c>
      <c r="H25">
        <f t="shared" si="1"/>
        <v>17.14350573992041</v>
      </c>
      <c r="I25" s="5">
        <v>21.9</v>
      </c>
      <c r="J25" s="5">
        <v>21.8</v>
      </c>
      <c r="K25">
        <f t="shared" si="2"/>
        <v>21.88679650888594</v>
      </c>
      <c r="L25" s="5">
        <v>7.1</v>
      </c>
      <c r="M25" s="5">
        <v>18.3</v>
      </c>
      <c r="N25">
        <f t="shared" si="5"/>
        <v>8.5787910047745992</v>
      </c>
      <c r="O25" s="5">
        <v>4.2194991348844155</v>
      </c>
      <c r="P25" s="5">
        <v>8.6574624780908902</v>
      </c>
      <c r="Q25">
        <f t="shared" si="6"/>
        <v>4.8054652305498742</v>
      </c>
      <c r="S25">
        <v>0.13203491114058921</v>
      </c>
      <c r="T25">
        <v>0.86796508885941082</v>
      </c>
      <c r="V25">
        <f t="shared" si="7"/>
        <v>31.28008942696734</v>
      </c>
      <c r="W25">
        <f t="shared" si="8"/>
        <v>9.181602820114966</v>
      </c>
      <c r="X25">
        <f t="shared" si="9"/>
        <v>8.2259770403183641</v>
      </c>
      <c r="Y25">
        <f t="shared" si="10"/>
        <v>0.13413015663136404</v>
      </c>
      <c r="Z25">
        <f t="shared" si="11"/>
        <v>11.819584909764457</v>
      </c>
    </row>
    <row r="26" spans="1:26" x14ac:dyDescent="0.35">
      <c r="A26" t="str">
        <f t="shared" si="4"/>
        <v/>
      </c>
      <c r="B26" t="s">
        <v>43</v>
      </c>
      <c r="C26" s="5">
        <v>32.799999999999997</v>
      </c>
      <c r="D26" s="5">
        <v>48.5</v>
      </c>
      <c r="E26">
        <f t="shared" si="0"/>
        <v>34.872948104907245</v>
      </c>
      <c r="F26" s="5">
        <v>11.7</v>
      </c>
      <c r="G26" s="5">
        <v>25.1</v>
      </c>
      <c r="H26">
        <f t="shared" si="1"/>
        <v>13.469267809283895</v>
      </c>
      <c r="I26" s="5">
        <v>21.7</v>
      </c>
      <c r="J26" s="5">
        <v>30.3</v>
      </c>
      <c r="K26">
        <f t="shared" si="2"/>
        <v>22.835500235809068</v>
      </c>
      <c r="L26" s="5">
        <v>11.6</v>
      </c>
      <c r="M26" s="5">
        <v>17.600000000000001</v>
      </c>
      <c r="N26">
        <f t="shared" si="5"/>
        <v>12.392209466843536</v>
      </c>
      <c r="O26" s="5">
        <v>1.2352798525852942</v>
      </c>
      <c r="P26" s="5">
        <v>6.8040617985005269</v>
      </c>
      <c r="Q26">
        <f t="shared" si="6"/>
        <v>1.9705534819755295</v>
      </c>
      <c r="S26">
        <v>0.13203491114058921</v>
      </c>
      <c r="T26">
        <v>0.86796508885941082</v>
      </c>
      <c r="V26">
        <f t="shared" si="7"/>
        <v>31.063568223386465</v>
      </c>
      <c r="W26">
        <f t="shared" si="8"/>
        <v>11.542498243899241</v>
      </c>
      <c r="X26">
        <f t="shared" si="9"/>
        <v>12.643004141025694</v>
      </c>
      <c r="Y26">
        <f t="shared" si="10"/>
        <v>3.0315333122458754</v>
      </c>
      <c r="Z26">
        <f t="shared" si="11"/>
        <v>11.236748872776639</v>
      </c>
    </row>
    <row r="27" spans="1:26" x14ac:dyDescent="0.35">
      <c r="A27" t="str">
        <f t="shared" si="4"/>
        <v/>
      </c>
      <c r="B27" t="s">
        <v>44</v>
      </c>
      <c r="C27" s="5">
        <v>36.799999999999997</v>
      </c>
      <c r="D27" s="5">
        <v>47</v>
      </c>
      <c r="E27">
        <f t="shared" si="0"/>
        <v>38.146756093634011</v>
      </c>
      <c r="F27" s="5">
        <v>13.1</v>
      </c>
      <c r="G27" s="5">
        <v>20.9</v>
      </c>
      <c r="H27">
        <f t="shared" si="1"/>
        <v>14.129872306896596</v>
      </c>
      <c r="I27" s="5">
        <v>22.6</v>
      </c>
      <c r="J27" s="5">
        <v>30.1</v>
      </c>
      <c r="K27">
        <f t="shared" si="2"/>
        <v>23.590261833554422</v>
      </c>
      <c r="L27" s="5">
        <v>10.5</v>
      </c>
      <c r="M27" s="5">
        <v>20.399999999999999</v>
      </c>
      <c r="N27">
        <f t="shared" si="5"/>
        <v>11.807145620291834</v>
      </c>
      <c r="O27" s="5">
        <v>4.4182361893367768</v>
      </c>
      <c r="P27" s="5">
        <v>10.709205879025873</v>
      </c>
      <c r="Q27">
        <f t="shared" si="6"/>
        <v>5.248863813303017</v>
      </c>
      <c r="S27">
        <v>0.13203491114058921</v>
      </c>
      <c r="T27">
        <v>0.86796508885941082</v>
      </c>
      <c r="V27">
        <f t="shared" si="7"/>
        <v>36.791994495888659</v>
      </c>
      <c r="W27">
        <f t="shared" si="8"/>
        <v>14.914215285366966</v>
      </c>
      <c r="X27">
        <f t="shared" si="9"/>
        <v>22.770852859416475</v>
      </c>
      <c r="Y27">
        <f t="shared" si="10"/>
        <v>10.926048697303322</v>
      </c>
      <c r="Z27">
        <f t="shared" si="11"/>
        <v>4.0082941752761405</v>
      </c>
    </row>
    <row r="28" spans="1:26" x14ac:dyDescent="0.35">
      <c r="A28" t="str">
        <f t="shared" si="4"/>
        <v/>
      </c>
      <c r="B28" t="s">
        <v>45</v>
      </c>
      <c r="C28" s="5">
        <v>34.799999999999997</v>
      </c>
      <c r="D28" s="5">
        <v>40.4</v>
      </c>
      <c r="E28">
        <f t="shared" si="0"/>
        <v>35.5393955023873</v>
      </c>
      <c r="F28" s="5">
        <v>14.2</v>
      </c>
      <c r="G28" s="5">
        <v>18.2</v>
      </c>
      <c r="H28">
        <f t="shared" si="1"/>
        <v>14.728139644562356</v>
      </c>
      <c r="I28" s="5">
        <v>18.2</v>
      </c>
      <c r="J28" s="5">
        <v>27.2</v>
      </c>
      <c r="K28">
        <f t="shared" si="2"/>
        <v>19.388314200265302</v>
      </c>
      <c r="L28" s="5">
        <v>1.5</v>
      </c>
      <c r="M28" s="5">
        <v>14.1</v>
      </c>
      <c r="N28">
        <f t="shared" si="5"/>
        <v>3.1636398803714241</v>
      </c>
      <c r="O28" s="5">
        <v>15.772723187677787</v>
      </c>
      <c r="P28" s="5">
        <v>8.4375468329860031</v>
      </c>
      <c r="Q28">
        <f t="shared" si="6"/>
        <v>14.804223829485506</v>
      </c>
      <c r="S28">
        <v>0.13203491114058921</v>
      </c>
      <c r="T28">
        <v>0.86796508885941082</v>
      </c>
      <c r="V28">
        <f t="shared" si="7"/>
        <v>36.186366566976183</v>
      </c>
      <c r="W28">
        <f t="shared" si="8"/>
        <v>14.10909325358095</v>
      </c>
      <c r="X28">
        <f t="shared" si="9"/>
        <v>21.938025423209595</v>
      </c>
      <c r="Y28">
        <f t="shared" si="10"/>
        <v>9.1209983225022651</v>
      </c>
      <c r="Z28">
        <f t="shared" si="11"/>
        <v>7.3412137082546849</v>
      </c>
    </row>
    <row r="29" spans="1:26" x14ac:dyDescent="0.35">
      <c r="A29" t="str">
        <f t="shared" si="4"/>
        <v/>
      </c>
      <c r="B29" t="s">
        <v>46</v>
      </c>
      <c r="C29" s="5">
        <v>42</v>
      </c>
      <c r="D29" s="5">
        <v>47.9</v>
      </c>
      <c r="E29">
        <f t="shared" si="0"/>
        <v>42.779005975729483</v>
      </c>
      <c r="F29" s="5">
        <v>24.1</v>
      </c>
      <c r="G29" s="5">
        <v>30.1</v>
      </c>
      <c r="H29">
        <f t="shared" si="1"/>
        <v>24.892209466843539</v>
      </c>
      <c r="I29" s="5">
        <v>26</v>
      </c>
      <c r="J29" s="5">
        <v>18</v>
      </c>
      <c r="K29">
        <f t="shared" si="2"/>
        <v>24.943720710875287</v>
      </c>
      <c r="L29" s="5">
        <v>3</v>
      </c>
      <c r="M29" s="5">
        <v>17.8</v>
      </c>
      <c r="N29">
        <f t="shared" si="5"/>
        <v>4.9541166848807201</v>
      </c>
      <c r="O29" s="5">
        <v>8.2686498201323033</v>
      </c>
      <c r="P29" s="5">
        <v>18.857748568519849</v>
      </c>
      <c r="Q29">
        <f t="shared" si="6"/>
        <v>9.6667805324345775</v>
      </c>
      <c r="S29">
        <v>0.13203491114058921</v>
      </c>
      <c r="T29">
        <v>0.86796508885941082</v>
      </c>
      <c r="V29">
        <f t="shared" si="7"/>
        <v>38.8217191905836</v>
      </c>
      <c r="W29">
        <f t="shared" si="8"/>
        <v>17.916740472767497</v>
      </c>
      <c r="X29">
        <f t="shared" si="9"/>
        <v>22.640765581565002</v>
      </c>
      <c r="Y29">
        <f t="shared" si="10"/>
        <v>6.6416340618479923</v>
      </c>
      <c r="Z29">
        <f t="shared" si="11"/>
        <v>9.9066227250743655</v>
      </c>
    </row>
    <row r="30" spans="1:26" x14ac:dyDescent="0.35">
      <c r="A30" t="str">
        <f t="shared" si="4"/>
        <v/>
      </c>
      <c r="B30" t="s">
        <v>47</v>
      </c>
      <c r="C30" s="5">
        <v>37.299999999999997</v>
      </c>
      <c r="D30" s="5">
        <v>43.4</v>
      </c>
      <c r="E30">
        <f t="shared" si="0"/>
        <v>38.152644863847257</v>
      </c>
      <c r="F30" s="5">
        <v>22.6</v>
      </c>
      <c r="G30" s="5">
        <v>26.2</v>
      </c>
      <c r="H30">
        <f t="shared" si="1"/>
        <v>23.103200247516419</v>
      </c>
      <c r="I30" s="5">
        <v>23.7</v>
      </c>
      <c r="J30" s="5">
        <v>29.4</v>
      </c>
      <c r="K30">
        <f t="shared" si="2"/>
        <v>24.496733725234321</v>
      </c>
      <c r="L30" s="5">
        <v>2</v>
      </c>
      <c r="M30" s="5">
        <v>10</v>
      </c>
      <c r="N30">
        <f t="shared" si="5"/>
        <v>3.1182227722586995</v>
      </c>
      <c r="O30" s="5">
        <v>6.7317188297183925</v>
      </c>
      <c r="P30" s="5">
        <v>16.057652120180279</v>
      </c>
      <c r="Q30">
        <f t="shared" si="6"/>
        <v>8.0352777019633912</v>
      </c>
      <c r="S30">
        <v>0.13977784653233744</v>
      </c>
      <c r="T30">
        <v>0.86022215346766262</v>
      </c>
      <c r="V30">
        <f t="shared" si="7"/>
        <v>38.823682113988013</v>
      </c>
      <c r="W30">
        <f t="shared" si="8"/>
        <v>20.907849786307438</v>
      </c>
      <c r="X30">
        <f t="shared" si="9"/>
        <v>22.942922878791638</v>
      </c>
      <c r="Y30">
        <f t="shared" si="10"/>
        <v>3.7453264458369477</v>
      </c>
      <c r="Z30">
        <f t="shared" si="11"/>
        <v>10.835427354627825</v>
      </c>
    </row>
    <row r="31" spans="1:26" x14ac:dyDescent="0.35">
      <c r="A31" t="str">
        <f t="shared" si="4"/>
        <v/>
      </c>
      <c r="B31" t="s">
        <v>48</v>
      </c>
      <c r="C31" s="5">
        <v>45.6</v>
      </c>
      <c r="D31" s="5">
        <v>39.4</v>
      </c>
      <c r="E31">
        <f t="shared" si="0"/>
        <v>44.733377351499513</v>
      </c>
      <c r="F31" s="5">
        <v>25</v>
      </c>
      <c r="G31" s="5">
        <v>23.7</v>
      </c>
      <c r="H31">
        <f t="shared" si="1"/>
        <v>24.818288799507961</v>
      </c>
      <c r="I31" s="5">
        <v>27.5</v>
      </c>
      <c r="J31" s="5">
        <v>32.4</v>
      </c>
      <c r="K31">
        <f t="shared" si="2"/>
        <v>28.184911448008457</v>
      </c>
      <c r="L31" s="5">
        <v>2.6</v>
      </c>
      <c r="M31" s="5">
        <v>10.5</v>
      </c>
      <c r="N31">
        <f t="shared" si="5"/>
        <v>3.7042449876054659</v>
      </c>
      <c r="O31" s="5">
        <v>5.8221195739249403</v>
      </c>
      <c r="P31" s="5">
        <v>12.817749470034016</v>
      </c>
      <c r="Q31">
        <f t="shared" si="6"/>
        <v>6.7999536559403069</v>
      </c>
      <c r="S31">
        <v>0.13977784653233744</v>
      </c>
      <c r="T31">
        <v>0.86022215346766262</v>
      </c>
      <c r="V31">
        <f t="shared" si="7"/>
        <v>41.888342730358751</v>
      </c>
      <c r="W31">
        <f t="shared" si="8"/>
        <v>24.271232837955974</v>
      </c>
      <c r="X31">
        <f t="shared" si="9"/>
        <v>25.875121961372685</v>
      </c>
      <c r="Y31">
        <f t="shared" si="10"/>
        <v>3.9255281482482949</v>
      </c>
      <c r="Z31">
        <f t="shared" si="11"/>
        <v>8.167337296779424</v>
      </c>
    </row>
    <row r="32" spans="1:26" x14ac:dyDescent="0.35">
      <c r="A32" t="str">
        <f t="shared" si="4"/>
        <v/>
      </c>
      <c r="B32" t="s">
        <v>49</v>
      </c>
      <c r="C32" s="5">
        <v>54.6</v>
      </c>
      <c r="D32" s="5">
        <v>37.799999999999997</v>
      </c>
      <c r="E32">
        <f t="shared" si="0"/>
        <v>52.251732178256738</v>
      </c>
      <c r="F32" s="5">
        <v>32.1</v>
      </c>
      <c r="G32" s="5">
        <v>25.9</v>
      </c>
      <c r="H32">
        <f t="shared" si="1"/>
        <v>31.233377351499509</v>
      </c>
      <c r="I32" s="5">
        <v>43.4</v>
      </c>
      <c r="J32" s="5">
        <v>33.9</v>
      </c>
      <c r="K32">
        <f t="shared" si="2"/>
        <v>42.072110457942799</v>
      </c>
      <c r="L32" s="5">
        <v>27</v>
      </c>
      <c r="M32" s="5">
        <v>25.9</v>
      </c>
      <c r="N32">
        <f t="shared" si="5"/>
        <v>26.846244368814432</v>
      </c>
      <c r="O32" s="5">
        <v>-9.7605360993233212</v>
      </c>
      <c r="P32" s="5">
        <v>7.1756649463274451</v>
      </c>
      <c r="Q32">
        <f t="shared" si="6"/>
        <v>-7.393230388723536</v>
      </c>
      <c r="S32">
        <v>0.13977784653233744</v>
      </c>
      <c r="T32">
        <v>0.86022215346766262</v>
      </c>
      <c r="V32">
        <f t="shared" si="7"/>
        <v>45.045918131201169</v>
      </c>
      <c r="W32">
        <f t="shared" si="8"/>
        <v>26.384955466174631</v>
      </c>
      <c r="X32">
        <f t="shared" si="9"/>
        <v>31.584585210395193</v>
      </c>
      <c r="Y32">
        <f t="shared" si="10"/>
        <v>11.222904042892866</v>
      </c>
      <c r="Z32">
        <f t="shared" si="11"/>
        <v>2.4806669897267208</v>
      </c>
    </row>
    <row r="33" spans="1:26" x14ac:dyDescent="0.35">
      <c r="A33" t="str">
        <f t="shared" si="4"/>
        <v/>
      </c>
      <c r="B33" t="s">
        <v>50</v>
      </c>
      <c r="C33" s="5">
        <v>58.9</v>
      </c>
      <c r="D33" s="5">
        <v>47.2</v>
      </c>
      <c r="E33">
        <f t="shared" si="0"/>
        <v>57.264599195571655</v>
      </c>
      <c r="F33" s="5">
        <v>29.3</v>
      </c>
      <c r="G33" s="5">
        <v>29.1</v>
      </c>
      <c r="H33">
        <f t="shared" si="1"/>
        <v>29.272044430693533</v>
      </c>
      <c r="I33" s="5">
        <v>46.7</v>
      </c>
      <c r="J33" s="5">
        <v>37.1</v>
      </c>
      <c r="K33">
        <f t="shared" si="2"/>
        <v>45.35813267328956</v>
      </c>
      <c r="L33" s="5">
        <v>29.9</v>
      </c>
      <c r="M33" s="5">
        <v>29.3</v>
      </c>
      <c r="N33">
        <f t="shared" si="5"/>
        <v>29.816133292080597</v>
      </c>
      <c r="O33" s="5">
        <v>-9.4015560689178752</v>
      </c>
      <c r="P33" s="5">
        <v>-2.8884652223927993</v>
      </c>
      <c r="Q33">
        <f t="shared" si="6"/>
        <v>-8.4911702561211211</v>
      </c>
      <c r="S33">
        <v>0.13977784653233744</v>
      </c>
      <c r="T33">
        <v>0.86022215346766262</v>
      </c>
      <c r="V33">
        <f t="shared" si="7"/>
        <v>51.4165695751093</v>
      </c>
      <c r="W33">
        <f t="shared" si="8"/>
        <v>28.441236860566999</v>
      </c>
      <c r="X33">
        <f t="shared" si="9"/>
        <v>38.538384859746941</v>
      </c>
      <c r="Y33">
        <f t="shared" si="10"/>
        <v>20.122207549500164</v>
      </c>
      <c r="Z33">
        <f t="shared" si="11"/>
        <v>-3.0281489963014501</v>
      </c>
    </row>
    <row r="34" spans="1:26" x14ac:dyDescent="0.35">
      <c r="A34" t="str">
        <f t="shared" si="4"/>
        <v/>
      </c>
      <c r="B34" t="s">
        <v>51</v>
      </c>
      <c r="C34" s="5">
        <v>59.6</v>
      </c>
      <c r="D34" s="5">
        <v>48.8</v>
      </c>
      <c r="E34">
        <f t="shared" si="0"/>
        <v>58.090399257450763</v>
      </c>
      <c r="F34" s="5">
        <v>34.200000000000003</v>
      </c>
      <c r="G34" s="5">
        <v>30</v>
      </c>
      <c r="H34">
        <f t="shared" si="1"/>
        <v>33.612933044564187</v>
      </c>
      <c r="I34" s="5">
        <v>49.9</v>
      </c>
      <c r="J34" s="5">
        <v>32.4</v>
      </c>
      <c r="K34">
        <f t="shared" si="2"/>
        <v>47.453887685684094</v>
      </c>
      <c r="L34" s="5">
        <v>27.4</v>
      </c>
      <c r="M34" s="5">
        <v>22.4</v>
      </c>
      <c r="N34">
        <f t="shared" si="5"/>
        <v>26.70111076733831</v>
      </c>
      <c r="O34" s="5">
        <v>-7.257854574911395</v>
      </c>
      <c r="P34" s="5">
        <v>13.967488977771255</v>
      </c>
      <c r="Q34">
        <f t="shared" si="6"/>
        <v>-4.2910217612083823</v>
      </c>
      <c r="S34">
        <v>0.13977784653233744</v>
      </c>
      <c r="T34">
        <v>0.86022215346766262</v>
      </c>
      <c r="V34">
        <f t="shared" si="7"/>
        <v>55.868910210426385</v>
      </c>
      <c r="W34">
        <f t="shared" si="8"/>
        <v>31.372784942252409</v>
      </c>
      <c r="X34">
        <f t="shared" si="9"/>
        <v>44.961376938972158</v>
      </c>
      <c r="Y34">
        <f t="shared" si="10"/>
        <v>27.787829476077778</v>
      </c>
      <c r="Z34">
        <f t="shared" si="11"/>
        <v>-6.7251408020176795</v>
      </c>
    </row>
    <row r="35" spans="1:26" x14ac:dyDescent="0.35">
      <c r="A35" t="str">
        <f t="shared" si="4"/>
        <v/>
      </c>
      <c r="B35" t="s">
        <v>52</v>
      </c>
      <c r="C35" s="5">
        <v>55.9</v>
      </c>
      <c r="D35" s="5">
        <v>57</v>
      </c>
      <c r="E35">
        <f t="shared" si="0"/>
        <v>56.053755631185574</v>
      </c>
      <c r="F35" s="5">
        <v>30.3</v>
      </c>
      <c r="G35" s="5">
        <v>32.5</v>
      </c>
      <c r="H35">
        <f t="shared" si="1"/>
        <v>30.607511262371144</v>
      </c>
      <c r="I35" s="5">
        <v>43.6</v>
      </c>
      <c r="J35" s="5">
        <v>38.4</v>
      </c>
      <c r="K35">
        <f t="shared" si="2"/>
        <v>42.873155198031846</v>
      </c>
      <c r="L35" s="5">
        <v>22.4</v>
      </c>
      <c r="M35" s="5">
        <v>27.4</v>
      </c>
      <c r="N35">
        <f t="shared" si="5"/>
        <v>23.098889232661687</v>
      </c>
      <c r="O35" s="5">
        <v>-0.51175868728528418</v>
      </c>
      <c r="P35" s="5">
        <v>14.004020402566315</v>
      </c>
      <c r="Q35">
        <f t="shared" si="6"/>
        <v>1.5172256546333056</v>
      </c>
      <c r="S35">
        <v>0.13977784653233744</v>
      </c>
      <c r="T35">
        <v>0.86022215346766262</v>
      </c>
      <c r="V35">
        <f t="shared" si="7"/>
        <v>57.136251361402664</v>
      </c>
      <c r="W35">
        <f t="shared" si="8"/>
        <v>31.164162912542952</v>
      </c>
      <c r="X35">
        <f t="shared" si="9"/>
        <v>45.228391852335164</v>
      </c>
      <c r="Y35">
        <f t="shared" si="10"/>
        <v>26.538711097360196</v>
      </c>
      <c r="Z35">
        <f t="shared" si="11"/>
        <v>-3.7549887875653991</v>
      </c>
    </row>
    <row r="36" spans="1:26" x14ac:dyDescent="0.35">
      <c r="A36" t="str">
        <f t="shared" si="4"/>
        <v>2021</v>
      </c>
      <c r="B36" t="s">
        <v>53</v>
      </c>
      <c r="C36" s="5">
        <v>53</v>
      </c>
      <c r="D36" s="5">
        <v>49.6</v>
      </c>
      <c r="E36">
        <f t="shared" si="0"/>
        <v>52.524755321790053</v>
      </c>
      <c r="F36" s="5">
        <v>32.9</v>
      </c>
      <c r="G36" s="5">
        <v>26.1</v>
      </c>
      <c r="H36">
        <f t="shared" si="1"/>
        <v>31.949510643580105</v>
      </c>
      <c r="I36" s="5">
        <v>37.1</v>
      </c>
      <c r="J36" s="5">
        <v>37.700000000000003</v>
      </c>
      <c r="K36">
        <f t="shared" si="2"/>
        <v>37.183866707919407</v>
      </c>
      <c r="L36" s="5">
        <v>25.6</v>
      </c>
      <c r="M36" s="5">
        <v>22</v>
      </c>
      <c r="N36">
        <f t="shared" si="5"/>
        <v>25.096799752483587</v>
      </c>
      <c r="O36" s="5">
        <v>6.1627344296630193</v>
      </c>
      <c r="P36" s="5">
        <v>12.762948964798912</v>
      </c>
      <c r="Q36">
        <f t="shared" si="6"/>
        <v>7.0852982040357473</v>
      </c>
      <c r="S36">
        <v>0.13977784653233744</v>
      </c>
      <c r="T36">
        <v>0.86022215346766262</v>
      </c>
      <c r="V36">
        <f t="shared" si="7"/>
        <v>55.556303403475461</v>
      </c>
      <c r="W36">
        <f t="shared" si="8"/>
        <v>32.056651650171808</v>
      </c>
      <c r="X36">
        <f t="shared" si="9"/>
        <v>42.503636530545116</v>
      </c>
      <c r="Y36">
        <f t="shared" si="10"/>
        <v>24.965599917494529</v>
      </c>
      <c r="Z36">
        <f t="shared" si="11"/>
        <v>1.4371673658202235</v>
      </c>
    </row>
    <row r="37" spans="1:26" x14ac:dyDescent="0.35">
      <c r="A37" t="str">
        <f t="shared" si="4"/>
        <v/>
      </c>
      <c r="B37" t="s">
        <v>54</v>
      </c>
      <c r="C37" s="5">
        <v>45.1</v>
      </c>
      <c r="D37" s="5">
        <v>45.9</v>
      </c>
      <c r="E37">
        <f t="shared" si="0"/>
        <v>45.211822277225878</v>
      </c>
      <c r="F37" s="5">
        <v>27.8</v>
      </c>
      <c r="G37" s="5">
        <v>22.8</v>
      </c>
      <c r="H37">
        <f t="shared" si="1"/>
        <v>27.101110767338312</v>
      </c>
      <c r="I37" s="5">
        <v>22.2</v>
      </c>
      <c r="J37" s="5">
        <v>16.2</v>
      </c>
      <c r="K37">
        <f t="shared" si="2"/>
        <v>21.361332920805975</v>
      </c>
      <c r="L37" s="5">
        <v>5.2</v>
      </c>
      <c r="M37" s="5">
        <v>11.1</v>
      </c>
      <c r="N37">
        <f t="shared" si="5"/>
        <v>6.0246892945407904</v>
      </c>
      <c r="O37" s="5">
        <v>19.507970129822251</v>
      </c>
      <c r="P37" s="5">
        <v>23.108992025539262</v>
      </c>
      <c r="Q37">
        <f t="shared" si="6"/>
        <v>20.011313215721369</v>
      </c>
      <c r="S37">
        <v>0.13977784653233744</v>
      </c>
      <c r="T37">
        <v>0.86022215346766262</v>
      </c>
      <c r="V37">
        <f t="shared" si="7"/>
        <v>51.263444410067166</v>
      </c>
      <c r="W37">
        <f t="shared" si="8"/>
        <v>29.886044224429853</v>
      </c>
      <c r="X37">
        <f t="shared" si="9"/>
        <v>33.806118275585739</v>
      </c>
      <c r="Y37">
        <f t="shared" si="10"/>
        <v>18.073459426562021</v>
      </c>
      <c r="Z37">
        <f t="shared" si="11"/>
        <v>9.5379456914634737</v>
      </c>
    </row>
    <row r="38" spans="1:26" x14ac:dyDescent="0.35">
      <c r="A38" t="str">
        <f t="shared" si="4"/>
        <v/>
      </c>
      <c r="B38" t="s">
        <v>55</v>
      </c>
      <c r="C38" s="5">
        <v>45.5</v>
      </c>
      <c r="D38" s="5">
        <v>42.4</v>
      </c>
      <c r="E38">
        <f t="shared" si="0"/>
        <v>45.066688675749759</v>
      </c>
      <c r="F38" s="5">
        <v>27.8</v>
      </c>
      <c r="G38" s="5">
        <v>30.8</v>
      </c>
      <c r="H38">
        <f t="shared" si="1"/>
        <v>28.219333539597013</v>
      </c>
      <c r="I38" s="5">
        <v>24.4</v>
      </c>
      <c r="J38" s="5">
        <v>13.1</v>
      </c>
      <c r="K38">
        <f t="shared" si="2"/>
        <v>22.820510334184586</v>
      </c>
      <c r="L38" s="5">
        <v>6.3</v>
      </c>
      <c r="M38" s="5">
        <v>-3.4</v>
      </c>
      <c r="N38">
        <f t="shared" si="5"/>
        <v>4.9441548886363273</v>
      </c>
      <c r="O38" s="5">
        <v>21.081446804693428</v>
      </c>
      <c r="P38" s="5">
        <v>22.666820713437133</v>
      </c>
      <c r="Q38">
        <f t="shared" si="6"/>
        <v>21.303046955606177</v>
      </c>
      <c r="S38">
        <v>0.13977784653233744</v>
      </c>
      <c r="T38">
        <v>0.86022215346766262</v>
      </c>
      <c r="V38">
        <f t="shared" si="7"/>
        <v>47.60108875825523</v>
      </c>
      <c r="W38">
        <f t="shared" si="8"/>
        <v>29.089984983505143</v>
      </c>
      <c r="X38">
        <f t="shared" si="9"/>
        <v>27.121903320969992</v>
      </c>
      <c r="Y38">
        <f t="shared" si="10"/>
        <v>12.021881311886901</v>
      </c>
      <c r="Z38">
        <f t="shared" si="11"/>
        <v>16.13321945845443</v>
      </c>
    </row>
    <row r="39" spans="1:26" x14ac:dyDescent="0.35">
      <c r="A39" t="str">
        <f t="shared" si="4"/>
        <v/>
      </c>
      <c r="B39" t="s">
        <v>56</v>
      </c>
      <c r="C39" s="5">
        <v>57</v>
      </c>
      <c r="D39" s="5">
        <v>47</v>
      </c>
      <c r="E39">
        <f t="shared" si="0"/>
        <v>55.60222153467663</v>
      </c>
      <c r="F39" s="5">
        <v>30.5</v>
      </c>
      <c r="G39" s="5">
        <v>26</v>
      </c>
      <c r="H39">
        <f t="shared" si="1"/>
        <v>29.870999690604485</v>
      </c>
      <c r="I39" s="5">
        <v>33.200000000000003</v>
      </c>
      <c r="J39" s="5">
        <v>15.6</v>
      </c>
      <c r="K39">
        <f t="shared" si="2"/>
        <v>30.739909901030867</v>
      </c>
      <c r="L39" s="5">
        <v>14.4</v>
      </c>
      <c r="M39" s="5">
        <v>1.7</v>
      </c>
      <c r="N39">
        <f t="shared" si="5"/>
        <v>12.624821349039316</v>
      </c>
      <c r="O39" s="5">
        <v>9.364892575129975</v>
      </c>
      <c r="P39" s="5">
        <v>26.544276719729126</v>
      </c>
      <c r="Q39">
        <f t="shared" si="6"/>
        <v>11.766189895613827</v>
      </c>
      <c r="S39">
        <v>0.13977784653233744</v>
      </c>
      <c r="T39">
        <v>0.86022215346766262</v>
      </c>
      <c r="V39">
        <f t="shared" si="7"/>
        <v>48.626910829217422</v>
      </c>
      <c r="W39">
        <f t="shared" si="8"/>
        <v>28.397147999179936</v>
      </c>
      <c r="X39">
        <f t="shared" si="9"/>
        <v>24.973917718673807</v>
      </c>
      <c r="Y39">
        <f t="shared" si="10"/>
        <v>7.864555177405478</v>
      </c>
      <c r="Z39">
        <f t="shared" si="11"/>
        <v>17.693516688980459</v>
      </c>
    </row>
    <row r="40" spans="1:26" x14ac:dyDescent="0.35">
      <c r="A40" t="str">
        <f t="shared" si="4"/>
        <v/>
      </c>
      <c r="B40" t="s">
        <v>57</v>
      </c>
      <c r="C40" s="5">
        <v>55.1</v>
      </c>
      <c r="D40" s="5">
        <v>51.9</v>
      </c>
      <c r="E40">
        <f t="shared" si="0"/>
        <v>54.652710891096525</v>
      </c>
      <c r="F40" s="5">
        <v>34.1</v>
      </c>
      <c r="G40" s="5">
        <v>32.700000000000003</v>
      </c>
      <c r="H40">
        <f t="shared" si="1"/>
        <v>33.904311014854734</v>
      </c>
      <c r="I40" s="5">
        <v>30.2</v>
      </c>
      <c r="J40" s="5">
        <v>30</v>
      </c>
      <c r="K40">
        <f t="shared" si="2"/>
        <v>30.172044430693536</v>
      </c>
      <c r="L40" s="5">
        <v>17.5</v>
      </c>
      <c r="M40" s="5">
        <v>1.1000000000000001</v>
      </c>
      <c r="N40">
        <f t="shared" si="5"/>
        <v>15.207643316869667</v>
      </c>
      <c r="O40" s="5">
        <v>11.731473881616783</v>
      </c>
      <c r="P40" s="5">
        <v>29.135634560277673</v>
      </c>
      <c r="Q40">
        <f t="shared" si="6"/>
        <v>14.164189981982787</v>
      </c>
      <c r="S40">
        <v>0.13977784653233744</v>
      </c>
      <c r="T40">
        <v>0.86022215346766262</v>
      </c>
      <c r="V40">
        <f t="shared" si="7"/>
        <v>51.773873700507636</v>
      </c>
      <c r="W40">
        <f t="shared" si="8"/>
        <v>30.664881415018744</v>
      </c>
      <c r="X40">
        <f t="shared" si="9"/>
        <v>27.910821555302999</v>
      </c>
      <c r="Y40">
        <f t="shared" si="10"/>
        <v>10.925539851515103</v>
      </c>
      <c r="Z40">
        <f t="shared" si="11"/>
        <v>15.744475611067598</v>
      </c>
    </row>
    <row r="41" spans="1:26" x14ac:dyDescent="0.35">
      <c r="A41" t="str">
        <f t="shared" si="4"/>
        <v/>
      </c>
      <c r="B41" t="s">
        <v>58</v>
      </c>
      <c r="C41" s="5">
        <v>53</v>
      </c>
      <c r="D41" s="5">
        <v>41.3</v>
      </c>
      <c r="E41">
        <f t="shared" si="0"/>
        <v>51.364599195571657</v>
      </c>
      <c r="F41" s="5">
        <v>35.299999999999997</v>
      </c>
      <c r="G41" s="5">
        <v>22.2</v>
      </c>
      <c r="H41">
        <f t="shared" si="1"/>
        <v>33.46891021042638</v>
      </c>
      <c r="I41" s="5">
        <v>21.3</v>
      </c>
      <c r="J41" s="5">
        <v>14.2</v>
      </c>
      <c r="K41">
        <f t="shared" si="2"/>
        <v>20.307577289620408</v>
      </c>
      <c r="L41" s="5">
        <v>14.3</v>
      </c>
      <c r="M41" s="5">
        <v>7.5</v>
      </c>
      <c r="N41">
        <f t="shared" si="5"/>
        <v>13.349510643580107</v>
      </c>
      <c r="O41" s="5">
        <v>12.677754111308388</v>
      </c>
      <c r="P41" s="5">
        <v>24.035367518135306</v>
      </c>
      <c r="Q41">
        <f t="shared" si="6"/>
        <v>14.265296855061461</v>
      </c>
      <c r="S41">
        <v>0.13977784653233744</v>
      </c>
      <c r="T41">
        <v>0.86022215346766262</v>
      </c>
      <c r="V41">
        <f t="shared" si="7"/>
        <v>53.873177207114935</v>
      </c>
      <c r="W41">
        <f t="shared" si="8"/>
        <v>32.414740305295197</v>
      </c>
      <c r="X41">
        <f t="shared" si="9"/>
        <v>27.073177207114938</v>
      </c>
      <c r="Y41">
        <f t="shared" si="10"/>
        <v>13.727325103163031</v>
      </c>
      <c r="Z41">
        <f t="shared" si="11"/>
        <v>13.398558910886024</v>
      </c>
    </row>
    <row r="42" spans="1:26" x14ac:dyDescent="0.35">
      <c r="A42" t="str">
        <f t="shared" si="4"/>
        <v/>
      </c>
      <c r="B42" t="s">
        <v>59</v>
      </c>
      <c r="C42" s="5">
        <v>52.4</v>
      </c>
      <c r="D42" s="5">
        <v>37.200000000000003</v>
      </c>
      <c r="E42">
        <f t="shared" si="0"/>
        <v>50.137680513195519</v>
      </c>
      <c r="F42" s="5">
        <v>31.4</v>
      </c>
      <c r="G42" s="5">
        <v>19.100000000000001</v>
      </c>
      <c r="H42">
        <f t="shared" si="1"/>
        <v>29.569307257388481</v>
      </c>
      <c r="I42" s="5">
        <v>15.8</v>
      </c>
      <c r="J42" s="5">
        <v>15.8</v>
      </c>
      <c r="K42">
        <f t="shared" si="2"/>
        <v>15.8</v>
      </c>
      <c r="L42" s="5">
        <v>-0.9</v>
      </c>
      <c r="M42" s="5">
        <v>1.5</v>
      </c>
      <c r="N42">
        <f t="shared" si="5"/>
        <v>-0.5427916599782403</v>
      </c>
      <c r="O42" s="5">
        <v>18.800971476507225</v>
      </c>
      <c r="P42" s="5">
        <v>28.063925582496118</v>
      </c>
      <c r="Q42">
        <f t="shared" si="6"/>
        <v>20.17964000146474</v>
      </c>
      <c r="S42">
        <v>0.14883680834239987</v>
      </c>
      <c r="T42">
        <v>0.85116319165760013</v>
      </c>
      <c r="V42">
        <f t="shared" si="7"/>
        <v>52.051663533287901</v>
      </c>
      <c r="W42">
        <f t="shared" si="8"/>
        <v>32.314176160889865</v>
      </c>
      <c r="X42">
        <f t="shared" si="9"/>
        <v>22.093207240104647</v>
      </c>
      <c r="Y42">
        <f t="shared" si="10"/>
        <v>9.3381207668238435</v>
      </c>
      <c r="Z42">
        <f t="shared" si="11"/>
        <v>16.203042279502995</v>
      </c>
    </row>
    <row r="43" spans="1:26" x14ac:dyDescent="0.35">
      <c r="A43" t="str">
        <f t="shared" si="4"/>
        <v/>
      </c>
      <c r="B43" t="s">
        <v>60</v>
      </c>
      <c r="C43" s="5">
        <v>50.6</v>
      </c>
      <c r="D43" s="5">
        <v>41.1</v>
      </c>
      <c r="E43">
        <f t="shared" si="0"/>
        <v>49.186050320747199</v>
      </c>
      <c r="F43" s="5">
        <v>33.5</v>
      </c>
      <c r="G43" s="5">
        <v>30.1</v>
      </c>
      <c r="H43">
        <f t="shared" si="1"/>
        <v>32.993954851635841</v>
      </c>
      <c r="I43" s="5">
        <v>20.3</v>
      </c>
      <c r="J43" s="5">
        <v>19.3</v>
      </c>
      <c r="K43">
        <f t="shared" si="2"/>
        <v>20.151163191657602</v>
      </c>
      <c r="L43" s="5">
        <v>13.5</v>
      </c>
      <c r="M43" s="5">
        <v>6.1</v>
      </c>
      <c r="N43">
        <f t="shared" si="5"/>
        <v>12.398607618266242</v>
      </c>
      <c r="O43" s="5">
        <v>12.510413715361921</v>
      </c>
      <c r="P43" s="5">
        <v>20.970602752757493</v>
      </c>
      <c r="Q43">
        <f t="shared" si="6"/>
        <v>13.769601249661239</v>
      </c>
      <c r="S43">
        <v>0.14883680834239987</v>
      </c>
      <c r="T43">
        <v>0.85116319165760013</v>
      </c>
      <c r="V43">
        <f t="shared" si="7"/>
        <v>50.229443343171454</v>
      </c>
      <c r="W43">
        <f t="shared" si="8"/>
        <v>32.010724106483565</v>
      </c>
      <c r="X43">
        <f t="shared" si="9"/>
        <v>18.752913493759337</v>
      </c>
      <c r="Y43">
        <f t="shared" si="10"/>
        <v>8.4017755339560356</v>
      </c>
      <c r="Z43">
        <f t="shared" si="11"/>
        <v>16.071512702062478</v>
      </c>
    </row>
    <row r="44" spans="1:26" x14ac:dyDescent="0.35">
      <c r="A44" t="str">
        <f t="shared" si="4"/>
        <v/>
      </c>
      <c r="B44" t="s">
        <v>61</v>
      </c>
      <c r="C44" s="5">
        <v>55.1</v>
      </c>
      <c r="D44" s="5">
        <v>39.5</v>
      </c>
      <c r="E44">
        <f t="shared" si="0"/>
        <v>52.778145789858563</v>
      </c>
      <c r="F44" s="5">
        <v>29.3</v>
      </c>
      <c r="G44" s="5">
        <v>35.9</v>
      </c>
      <c r="H44">
        <f t="shared" si="1"/>
        <v>30.282322935059838</v>
      </c>
      <c r="I44" s="5">
        <v>15.1</v>
      </c>
      <c r="J44" s="5">
        <v>7.5</v>
      </c>
      <c r="K44">
        <f t="shared" si="2"/>
        <v>13.968840256597762</v>
      </c>
      <c r="L44" s="5">
        <v>3.1</v>
      </c>
      <c r="M44" s="5">
        <v>-2</v>
      </c>
      <c r="N44">
        <f t="shared" si="5"/>
        <v>2.3409322774537609</v>
      </c>
      <c r="O44" s="5">
        <v>22.59519111573729</v>
      </c>
      <c r="P44" s="5">
        <v>21.889275087704284</v>
      </c>
      <c r="Q44">
        <f t="shared" si="6"/>
        <v>22.490124827167115</v>
      </c>
      <c r="S44">
        <v>0.14883680834239987</v>
      </c>
      <c r="T44">
        <v>0.85116319165760013</v>
      </c>
      <c r="V44">
        <f t="shared" si="7"/>
        <v>50.700625541267094</v>
      </c>
      <c r="W44">
        <f t="shared" si="8"/>
        <v>30.948528348028052</v>
      </c>
      <c r="X44">
        <f t="shared" si="9"/>
        <v>16.640001149418453</v>
      </c>
      <c r="Y44">
        <f t="shared" si="10"/>
        <v>4.7322494119139202</v>
      </c>
      <c r="Z44">
        <f t="shared" si="11"/>
        <v>18.813122026097698</v>
      </c>
    </row>
    <row r="45" spans="1:26" x14ac:dyDescent="0.35">
      <c r="A45" t="str">
        <f t="shared" si="4"/>
        <v/>
      </c>
      <c r="B45" t="s">
        <v>62</v>
      </c>
      <c r="C45" s="5">
        <v>46.2</v>
      </c>
      <c r="D45" s="5">
        <v>34.1</v>
      </c>
      <c r="E45">
        <f t="shared" si="0"/>
        <v>44.399074619056968</v>
      </c>
      <c r="F45" s="5">
        <v>27.6</v>
      </c>
      <c r="G45" s="5">
        <v>21.7</v>
      </c>
      <c r="H45">
        <f t="shared" si="1"/>
        <v>26.721862830779845</v>
      </c>
      <c r="I45" s="5">
        <v>6</v>
      </c>
      <c r="J45" s="5">
        <v>0.9</v>
      </c>
      <c r="K45">
        <f t="shared" si="2"/>
        <v>5.2409322774537603</v>
      </c>
      <c r="L45" s="5">
        <v>1.8</v>
      </c>
      <c r="M45" s="5">
        <v>-6.3</v>
      </c>
      <c r="N45">
        <f t="shared" si="5"/>
        <v>0.59442185242656109</v>
      </c>
      <c r="O45" s="5">
        <v>20.782626099420742</v>
      </c>
      <c r="P45" s="5">
        <v>27.444918661141614</v>
      </c>
      <c r="Q45">
        <f t="shared" si="6"/>
        <v>21.774220460550588</v>
      </c>
      <c r="S45">
        <v>0.14883680834239987</v>
      </c>
      <c r="T45">
        <v>0.85116319165760013</v>
      </c>
      <c r="V45">
        <f t="shared" si="7"/>
        <v>48.787756909887577</v>
      </c>
      <c r="W45">
        <f t="shared" si="8"/>
        <v>29.999380205825176</v>
      </c>
      <c r="X45">
        <f t="shared" si="9"/>
        <v>13.120311908569706</v>
      </c>
      <c r="Y45">
        <f t="shared" si="10"/>
        <v>5.1113205827155221</v>
      </c>
      <c r="Z45">
        <f t="shared" si="11"/>
        <v>19.344648845792982</v>
      </c>
    </row>
    <row r="46" spans="1:26" x14ac:dyDescent="0.35">
      <c r="A46" t="str">
        <f t="shared" si="4"/>
        <v/>
      </c>
      <c r="B46" t="s">
        <v>63</v>
      </c>
      <c r="C46" s="5">
        <v>35.1</v>
      </c>
      <c r="D46" s="5">
        <v>19.3</v>
      </c>
      <c r="E46">
        <f t="shared" si="0"/>
        <v>32.74837842819008</v>
      </c>
      <c r="F46" s="5">
        <v>28.9</v>
      </c>
      <c r="G46" s="5">
        <v>20.399999999999999</v>
      </c>
      <c r="H46">
        <f t="shared" si="1"/>
        <v>27.634887129089602</v>
      </c>
      <c r="I46" s="5">
        <v>-4.4000000000000004</v>
      </c>
      <c r="J46" s="5">
        <v>-7.2</v>
      </c>
      <c r="K46">
        <f t="shared" si="2"/>
        <v>-4.8167430633587198</v>
      </c>
      <c r="L46" s="5">
        <v>0.5</v>
      </c>
      <c r="M46" s="5">
        <v>-11.2</v>
      </c>
      <c r="N46">
        <f t="shared" si="5"/>
        <v>-1.2413906576060785</v>
      </c>
      <c r="O46" s="5">
        <v>23.775922642265495</v>
      </c>
      <c r="P46" s="5">
        <v>26.411596877328577</v>
      </c>
      <c r="Q46">
        <f t="shared" si="6"/>
        <v>24.168207983242581</v>
      </c>
      <c r="S46">
        <v>0.14883680834239987</v>
      </c>
      <c r="T46">
        <v>0.85116319165760013</v>
      </c>
      <c r="V46">
        <f t="shared" si="7"/>
        <v>43.30853294570187</v>
      </c>
      <c r="W46">
        <f t="shared" si="8"/>
        <v>28.213024298309762</v>
      </c>
      <c r="X46">
        <f t="shared" si="9"/>
        <v>4.797676490230935</v>
      </c>
      <c r="Y46">
        <f t="shared" si="10"/>
        <v>0.56465449075808116</v>
      </c>
      <c r="Z46">
        <f t="shared" si="11"/>
        <v>22.810851090320096</v>
      </c>
    </row>
    <row r="47" spans="1:26" x14ac:dyDescent="0.35">
      <c r="A47" t="str">
        <f t="shared" si="4"/>
        <v/>
      </c>
      <c r="B47" t="s">
        <v>64</v>
      </c>
      <c r="C47" s="5">
        <v>18.8</v>
      </c>
      <c r="D47" s="5">
        <v>3.5</v>
      </c>
      <c r="E47">
        <f t="shared" si="0"/>
        <v>16.522796832361283</v>
      </c>
      <c r="F47" s="5">
        <v>21.9</v>
      </c>
      <c r="G47" s="5">
        <v>9.1999999999999993</v>
      </c>
      <c r="H47">
        <f t="shared" si="1"/>
        <v>20.009772534051518</v>
      </c>
      <c r="I47" s="5">
        <v>-25.2</v>
      </c>
      <c r="J47" s="5">
        <v>-27.5</v>
      </c>
      <c r="K47">
        <f t="shared" si="2"/>
        <v>-25.542324659187521</v>
      </c>
      <c r="L47" s="5">
        <v>-16</v>
      </c>
      <c r="M47" s="5">
        <v>-21</v>
      </c>
      <c r="N47">
        <f t="shared" si="5"/>
        <v>-16.744184041712</v>
      </c>
      <c r="O47" s="5">
        <v>39.635752215707811</v>
      </c>
      <c r="P47" s="5">
        <v>41.594968196392067</v>
      </c>
      <c r="Q47">
        <f t="shared" si="6"/>
        <v>39.927355669126278</v>
      </c>
      <c r="S47">
        <v>0.14883680834239987</v>
      </c>
      <c r="T47">
        <v>0.85116319165760013</v>
      </c>
      <c r="V47">
        <f t="shared" si="7"/>
        <v>31.223416626536107</v>
      </c>
      <c r="W47">
        <f t="shared" si="8"/>
        <v>24.788840831306988</v>
      </c>
      <c r="X47">
        <f t="shared" si="9"/>
        <v>-8.3727118150308275</v>
      </c>
      <c r="Y47">
        <f t="shared" si="10"/>
        <v>-5.7970509489638395</v>
      </c>
      <c r="Z47">
        <f t="shared" si="11"/>
        <v>28.62326137097315</v>
      </c>
    </row>
    <row r="48" spans="1:26" x14ac:dyDescent="0.35">
      <c r="A48" t="str">
        <f t="shared" si="4"/>
        <v>2022</v>
      </c>
      <c r="B48" t="s">
        <v>65</v>
      </c>
      <c r="C48" s="5">
        <v>35</v>
      </c>
      <c r="D48" s="5">
        <v>13</v>
      </c>
      <c r="E48">
        <f t="shared" si="0"/>
        <v>31.725590216467204</v>
      </c>
      <c r="F48" s="5">
        <v>25.9</v>
      </c>
      <c r="G48" s="5">
        <v>18.5</v>
      </c>
      <c r="H48">
        <f t="shared" si="1"/>
        <v>24.798607618266239</v>
      </c>
      <c r="I48" s="5">
        <v>-9.3000000000000007</v>
      </c>
      <c r="J48" s="5">
        <v>-19.8</v>
      </c>
      <c r="K48">
        <f t="shared" si="2"/>
        <v>-10.8627864875952</v>
      </c>
      <c r="L48" s="5">
        <v>-6.5</v>
      </c>
      <c r="M48" s="5">
        <v>-11.1</v>
      </c>
      <c r="N48">
        <f t="shared" si="5"/>
        <v>-7.1846493183750386</v>
      </c>
      <c r="O48" s="5">
        <v>22.777091870187423</v>
      </c>
      <c r="P48" s="5">
        <v>31.69307506077336</v>
      </c>
      <c r="Q48">
        <f t="shared" si="6"/>
        <v>24.104118351508721</v>
      </c>
      <c r="S48">
        <v>0.14883680834239987</v>
      </c>
      <c r="T48">
        <v>0.85116319165760013</v>
      </c>
      <c r="V48">
        <f t="shared" si="7"/>
        <v>26.998921825672852</v>
      </c>
      <c r="W48">
        <f t="shared" si="8"/>
        <v>24.147755760469121</v>
      </c>
      <c r="X48">
        <f t="shared" si="9"/>
        <v>-13.740618070047148</v>
      </c>
      <c r="Y48">
        <f t="shared" si="10"/>
        <v>-8.3900746725643724</v>
      </c>
      <c r="Z48">
        <f t="shared" si="11"/>
        <v>29.399894001292527</v>
      </c>
    </row>
    <row r="49" spans="1:26" x14ac:dyDescent="0.35">
      <c r="A49" t="str">
        <f t="shared" si="4"/>
        <v/>
      </c>
      <c r="B49" t="s">
        <v>66</v>
      </c>
      <c r="C49" s="5">
        <v>40.200000000000003</v>
      </c>
      <c r="D49" s="5">
        <v>24.3</v>
      </c>
      <c r="E49">
        <f t="shared" si="0"/>
        <v>37.833494747355843</v>
      </c>
      <c r="F49" s="5">
        <v>19.3</v>
      </c>
      <c r="G49" s="5">
        <v>16.600000000000001</v>
      </c>
      <c r="H49">
        <f t="shared" si="1"/>
        <v>18.898140617475519</v>
      </c>
      <c r="I49" s="5">
        <v>-1.8</v>
      </c>
      <c r="J49" s="5">
        <v>-10.1</v>
      </c>
      <c r="K49">
        <f t="shared" si="2"/>
        <v>-3.0353455092419188</v>
      </c>
      <c r="L49" s="5">
        <v>-3.8</v>
      </c>
      <c r="M49" s="5">
        <v>-8</v>
      </c>
      <c r="N49">
        <f t="shared" si="5"/>
        <v>-4.4251145950380799</v>
      </c>
      <c r="O49" s="5">
        <v>19.165457268361028</v>
      </c>
      <c r="P49" s="5">
        <v>27.425445998241415</v>
      </c>
      <c r="Q49">
        <f t="shared" si="6"/>
        <v>20.394847627860617</v>
      </c>
      <c r="S49">
        <v>0.14883680834239987</v>
      </c>
      <c r="T49">
        <v>0.85116319165760013</v>
      </c>
      <c r="V49">
        <f t="shared" si="7"/>
        <v>28.693960598728111</v>
      </c>
      <c r="W49">
        <f t="shared" si="8"/>
        <v>21.235506923264424</v>
      </c>
      <c r="X49">
        <f t="shared" si="9"/>
        <v>-13.146818885341547</v>
      </c>
      <c r="Y49">
        <f t="shared" si="10"/>
        <v>-9.4513159850417079</v>
      </c>
      <c r="Z49">
        <f t="shared" si="11"/>
        <v>28.142107216165204</v>
      </c>
    </row>
    <row r="50" spans="1:26" x14ac:dyDescent="0.35">
      <c r="A50" t="str">
        <f t="shared" si="4"/>
        <v/>
      </c>
      <c r="B50" t="s">
        <v>67</v>
      </c>
      <c r="C50" s="5">
        <v>34.9</v>
      </c>
      <c r="D50" s="5">
        <v>28.7</v>
      </c>
      <c r="E50">
        <f t="shared" si="0"/>
        <v>33.977211788277117</v>
      </c>
      <c r="F50" s="5">
        <v>20.2</v>
      </c>
      <c r="G50" s="5">
        <v>15.7</v>
      </c>
      <c r="H50">
        <f t="shared" si="1"/>
        <v>19.530234362459197</v>
      </c>
      <c r="I50" s="5">
        <v>-7.6</v>
      </c>
      <c r="J50" s="5">
        <v>-23</v>
      </c>
      <c r="K50">
        <f t="shared" si="2"/>
        <v>-9.8920868484729585</v>
      </c>
      <c r="L50" s="5">
        <v>-2.6</v>
      </c>
      <c r="M50" s="5">
        <v>-11.4</v>
      </c>
      <c r="N50">
        <f t="shared" si="5"/>
        <v>-3.9097639134131192</v>
      </c>
      <c r="O50" s="5">
        <v>15.196084588051045</v>
      </c>
      <c r="P50" s="5">
        <v>25.229373464464793</v>
      </c>
      <c r="Q50">
        <f t="shared" si="6"/>
        <v>16.68940728159377</v>
      </c>
      <c r="S50">
        <v>0.14883680834239987</v>
      </c>
      <c r="T50">
        <v>0.85116319165760013</v>
      </c>
      <c r="V50">
        <f t="shared" si="7"/>
        <v>34.512098917366721</v>
      </c>
      <c r="W50">
        <f t="shared" si="8"/>
        <v>21.075660866066986</v>
      </c>
      <c r="X50">
        <f t="shared" si="9"/>
        <v>-7.9300729484366927</v>
      </c>
      <c r="Y50">
        <f t="shared" si="10"/>
        <v>-5.1731759422754129</v>
      </c>
      <c r="Z50">
        <f t="shared" si="11"/>
        <v>20.396124420321033</v>
      </c>
    </row>
    <row r="51" spans="1:26" x14ac:dyDescent="0.35">
      <c r="A51" t="str">
        <f t="shared" si="4"/>
        <v/>
      </c>
      <c r="B51" t="s">
        <v>68</v>
      </c>
      <c r="C51" s="5">
        <v>32.200000000000003</v>
      </c>
      <c r="D51" s="5">
        <v>2.6</v>
      </c>
      <c r="E51">
        <f t="shared" si="0"/>
        <v>27.794430473064967</v>
      </c>
      <c r="F51" s="5">
        <v>18.100000000000001</v>
      </c>
      <c r="G51" s="5">
        <v>10</v>
      </c>
      <c r="H51">
        <f t="shared" si="1"/>
        <v>16.894421852426561</v>
      </c>
      <c r="I51" s="5">
        <v>-13.8</v>
      </c>
      <c r="J51" s="5">
        <v>-22.7</v>
      </c>
      <c r="K51">
        <f t="shared" si="2"/>
        <v>-15.12464759424736</v>
      </c>
      <c r="L51" s="5">
        <v>-10</v>
      </c>
      <c r="M51" s="5">
        <v>-10</v>
      </c>
      <c r="N51">
        <f t="shared" si="5"/>
        <v>-10</v>
      </c>
      <c r="O51" s="5">
        <v>22.701821980671475</v>
      </c>
      <c r="P51" s="5">
        <v>34.200686611129356</v>
      </c>
      <c r="Q51">
        <f t="shared" si="6"/>
        <v>24.413276291830137</v>
      </c>
      <c r="S51">
        <v>0.14883680834239987</v>
      </c>
      <c r="T51">
        <v>0.85116319165760013</v>
      </c>
      <c r="V51">
        <f t="shared" si="7"/>
        <v>33.201712336232639</v>
      </c>
      <c r="W51">
        <f t="shared" si="8"/>
        <v>18.440932277453758</v>
      </c>
      <c r="X51">
        <f t="shared" si="9"/>
        <v>-9.3506933173207454</v>
      </c>
      <c r="Y51">
        <f t="shared" si="10"/>
        <v>-6.1116261694837322</v>
      </c>
      <c r="Z51">
        <f t="shared" si="11"/>
        <v>20.499177067094841</v>
      </c>
    </row>
    <row r="52" spans="1:26" x14ac:dyDescent="0.35">
      <c r="A52" t="str">
        <f t="shared" si="4"/>
        <v/>
      </c>
      <c r="B52" t="s">
        <v>69</v>
      </c>
      <c r="C52" s="5">
        <v>35.200000000000003</v>
      </c>
      <c r="D52" s="5">
        <v>8.8000000000000007</v>
      </c>
      <c r="E52">
        <f t="shared" si="0"/>
        <v>31.270708259760646</v>
      </c>
      <c r="F52" s="5">
        <v>22</v>
      </c>
      <c r="G52" s="5">
        <v>7.7</v>
      </c>
      <c r="H52">
        <f t="shared" si="1"/>
        <v>19.871633640703681</v>
      </c>
      <c r="I52" s="5">
        <v>-7.2</v>
      </c>
      <c r="J52" s="5">
        <v>-18.3</v>
      </c>
      <c r="K52">
        <f t="shared" si="2"/>
        <v>-8.8520885726006391</v>
      </c>
      <c r="L52" s="5">
        <v>-5.0999999999999996</v>
      </c>
      <c r="M52" s="5">
        <v>-15.9</v>
      </c>
      <c r="N52">
        <f t="shared" si="5"/>
        <v>-6.7074375300979181</v>
      </c>
      <c r="O52" s="5">
        <v>23.297049667944524</v>
      </c>
      <c r="P52" s="5">
        <v>21.696326672998531</v>
      </c>
      <c r="Q52">
        <f t="shared" si="6"/>
        <v>23.058803166336475</v>
      </c>
      <c r="S52">
        <v>0.14883680834239987</v>
      </c>
      <c r="T52">
        <v>0.85116319165760013</v>
      </c>
      <c r="V52">
        <f t="shared" si="7"/>
        <v>31.014116840367574</v>
      </c>
      <c r="W52">
        <f t="shared" si="8"/>
        <v>18.765429951863144</v>
      </c>
      <c r="X52">
        <f t="shared" si="9"/>
        <v>-11.289607671773652</v>
      </c>
      <c r="Y52">
        <f t="shared" si="10"/>
        <v>-6.8724004811703452</v>
      </c>
      <c r="Z52">
        <f t="shared" si="11"/>
        <v>21.387162246586794</v>
      </c>
    </row>
    <row r="53" spans="1:26" x14ac:dyDescent="0.35">
      <c r="A53" t="str">
        <f t="shared" si="4"/>
        <v/>
      </c>
      <c r="B53" t="s">
        <v>70</v>
      </c>
      <c r="C53" s="5">
        <v>32.5</v>
      </c>
      <c r="D53" s="5">
        <v>10.8</v>
      </c>
      <c r="E53">
        <f t="shared" si="0"/>
        <v>29.270241258969921</v>
      </c>
      <c r="F53" s="5">
        <v>19.5</v>
      </c>
      <c r="G53" s="5">
        <v>5.5</v>
      </c>
      <c r="H53">
        <f t="shared" si="1"/>
        <v>17.416284683206403</v>
      </c>
      <c r="I53" s="5">
        <v>-13.4</v>
      </c>
      <c r="J53" s="5">
        <v>-9.6</v>
      </c>
      <c r="K53">
        <f t="shared" si="2"/>
        <v>-12.834420128298881</v>
      </c>
      <c r="L53" s="5">
        <v>-11.2</v>
      </c>
      <c r="M53" s="5">
        <v>-14.3</v>
      </c>
      <c r="N53">
        <f t="shared" si="5"/>
        <v>-11.66139410586144</v>
      </c>
      <c r="O53" s="5">
        <v>23.640346686918324</v>
      </c>
      <c r="P53" s="5">
        <v>20.043576897871208</v>
      </c>
      <c r="Q53">
        <f t="shared" si="6"/>
        <v>23.105014951174184</v>
      </c>
      <c r="S53">
        <v>0.14883680834239987</v>
      </c>
      <c r="T53">
        <v>0.85116319165760013</v>
      </c>
      <c r="V53">
        <f t="shared" si="7"/>
        <v>29.445126663931845</v>
      </c>
      <c r="W53">
        <f t="shared" si="8"/>
        <v>18.060780058778878</v>
      </c>
      <c r="X53">
        <f t="shared" si="9"/>
        <v>-12.270385431715626</v>
      </c>
      <c r="Y53">
        <f t="shared" si="10"/>
        <v>-9.4562772119864533</v>
      </c>
      <c r="Z53">
        <f t="shared" si="11"/>
        <v>23.52569813644693</v>
      </c>
    </row>
    <row r="54" spans="1:26" x14ac:dyDescent="0.35">
      <c r="A54" t="str">
        <f t="shared" si="4"/>
        <v/>
      </c>
      <c r="B54" t="s">
        <v>71</v>
      </c>
      <c r="C54" s="5">
        <v>38.5</v>
      </c>
      <c r="D54" s="5">
        <v>15.6</v>
      </c>
      <c r="E54">
        <f t="shared" si="0"/>
        <v>35.146160732226143</v>
      </c>
      <c r="F54" s="5">
        <v>23.4</v>
      </c>
      <c r="G54" s="5">
        <v>15.6</v>
      </c>
      <c r="H54">
        <f t="shared" si="1"/>
        <v>22.257644266871786</v>
      </c>
      <c r="I54" s="5">
        <v>-4.7</v>
      </c>
      <c r="J54" s="5">
        <v>-9</v>
      </c>
      <c r="K54">
        <f t="shared" si="2"/>
        <v>-5.329760211852733</v>
      </c>
      <c r="L54" s="5">
        <v>-7.9</v>
      </c>
      <c r="M54" s="5">
        <v>-2.8</v>
      </c>
      <c r="N54">
        <f t="shared" si="5"/>
        <v>-7.1530750975700155</v>
      </c>
      <c r="O54" s="5">
        <v>18.473678595955366</v>
      </c>
      <c r="P54" s="5">
        <v>14.847447768421981</v>
      </c>
      <c r="Q54">
        <f t="shared" si="6"/>
        <v>17.94259582986831</v>
      </c>
      <c r="S54">
        <v>0.14645586322156581</v>
      </c>
      <c r="T54">
        <v>0.85354413677843421</v>
      </c>
      <c r="V54">
        <f t="shared" si="7"/>
        <v>31.895703416985572</v>
      </c>
      <c r="W54">
        <f t="shared" si="8"/>
        <v>19.848520863593958</v>
      </c>
      <c r="X54">
        <f t="shared" si="9"/>
        <v>-9.0054229709174169</v>
      </c>
      <c r="Y54">
        <f t="shared" si="10"/>
        <v>-8.507302244509793</v>
      </c>
      <c r="Z54">
        <f t="shared" si="11"/>
        <v>21.368804649126321</v>
      </c>
    </row>
    <row r="55" spans="1:26" x14ac:dyDescent="0.35">
      <c r="A55" t="str">
        <f t="shared" si="4"/>
        <v/>
      </c>
      <c r="B55" t="s">
        <v>72</v>
      </c>
      <c r="C55" s="5">
        <v>41.6</v>
      </c>
      <c r="D55" s="5">
        <v>20.9</v>
      </c>
      <c r="E55">
        <f t="shared" si="0"/>
        <v>38.568363631313595</v>
      </c>
      <c r="F55" s="5">
        <v>21.6</v>
      </c>
      <c r="G55" s="5">
        <v>10.4</v>
      </c>
      <c r="H55">
        <f t="shared" si="1"/>
        <v>19.959694331918463</v>
      </c>
      <c r="I55" s="5">
        <v>-3.9</v>
      </c>
      <c r="J55" s="5">
        <v>-3</v>
      </c>
      <c r="K55">
        <f t="shared" si="2"/>
        <v>-3.7681897231005905</v>
      </c>
      <c r="L55" s="5">
        <v>-1</v>
      </c>
      <c r="M55" s="5">
        <v>-18</v>
      </c>
      <c r="N55">
        <f t="shared" si="5"/>
        <v>-3.4897496747666188</v>
      </c>
      <c r="O55" s="5">
        <v>18.434423135278966</v>
      </c>
      <c r="P55" s="5">
        <v>29.194435729067187</v>
      </c>
      <c r="Q55">
        <f t="shared" si="6"/>
        <v>20.010290067977138</v>
      </c>
      <c r="S55">
        <v>0.14645586322156581</v>
      </c>
      <c r="T55">
        <v>0.85354413677843421</v>
      </c>
      <c r="V55">
        <f t="shared" si="7"/>
        <v>34.328255207503219</v>
      </c>
      <c r="W55">
        <f t="shared" si="8"/>
        <v>19.87787442733222</v>
      </c>
      <c r="X55">
        <f t="shared" si="9"/>
        <v>-7.3107900210840677</v>
      </c>
      <c r="Y55">
        <f t="shared" si="10"/>
        <v>-7.4347396260660252</v>
      </c>
      <c r="Z55">
        <f t="shared" si="11"/>
        <v>20.352633616339876</v>
      </c>
    </row>
    <row r="56" spans="1:26" x14ac:dyDescent="0.35">
      <c r="A56" t="str">
        <f t="shared" si="4"/>
        <v/>
      </c>
      <c r="B56" t="s">
        <v>73</v>
      </c>
      <c r="C56" s="5">
        <v>33.4</v>
      </c>
      <c r="D56" s="5">
        <v>13.2</v>
      </c>
      <c r="E56">
        <f t="shared" si="0"/>
        <v>30.441591562924369</v>
      </c>
      <c r="F56" s="5">
        <v>12.7</v>
      </c>
      <c r="G56" s="5">
        <v>17.2</v>
      </c>
      <c r="H56">
        <f t="shared" si="1"/>
        <v>13.359051384497047</v>
      </c>
      <c r="I56" s="5">
        <v>-12</v>
      </c>
      <c r="J56" s="5">
        <v>-11.1</v>
      </c>
      <c r="K56">
        <f t="shared" si="2"/>
        <v>-11.868189723100592</v>
      </c>
      <c r="L56" s="5">
        <v>-9.9</v>
      </c>
      <c r="M56" s="5">
        <v>-14.1</v>
      </c>
      <c r="N56">
        <f t="shared" si="5"/>
        <v>-10.515114625530577</v>
      </c>
      <c r="O56" s="5">
        <v>22.650880419708201</v>
      </c>
      <c r="P56" s="5">
        <v>22.719782723140174</v>
      </c>
      <c r="Q56">
        <f t="shared" si="6"/>
        <v>22.660971566035286</v>
      </c>
      <c r="S56">
        <v>0.14645586322156581</v>
      </c>
      <c r="T56">
        <v>0.85354413677843421</v>
      </c>
      <c r="V56">
        <f t="shared" si="7"/>
        <v>34.71870530882137</v>
      </c>
      <c r="W56">
        <f t="shared" si="8"/>
        <v>18.525463327762434</v>
      </c>
      <c r="X56">
        <f t="shared" si="9"/>
        <v>-6.9887132193513049</v>
      </c>
      <c r="Y56">
        <f t="shared" si="10"/>
        <v>-7.0526464659557364</v>
      </c>
      <c r="Z56">
        <f t="shared" si="11"/>
        <v>20.204619154626911</v>
      </c>
    </row>
    <row r="57" spans="1:26" x14ac:dyDescent="0.35">
      <c r="A57" t="str">
        <f t="shared" si="4"/>
        <v/>
      </c>
      <c r="B57" t="s">
        <v>74</v>
      </c>
      <c r="C57" s="5">
        <v>24.8</v>
      </c>
      <c r="D57" s="5">
        <v>2.8</v>
      </c>
      <c r="E57">
        <f t="shared" si="0"/>
        <v>21.577971009125555</v>
      </c>
      <c r="F57" s="5">
        <v>16</v>
      </c>
      <c r="G57" s="5">
        <v>14.3</v>
      </c>
      <c r="H57">
        <f t="shared" si="1"/>
        <v>15.751025032523339</v>
      </c>
      <c r="I57" s="5">
        <v>-12.9</v>
      </c>
      <c r="J57" s="5">
        <v>-17</v>
      </c>
      <c r="K57">
        <f t="shared" si="2"/>
        <v>-13.50046903920842</v>
      </c>
      <c r="L57" s="5">
        <v>-8.6999999999999993</v>
      </c>
      <c r="M57" s="5">
        <v>-16.2</v>
      </c>
      <c r="N57">
        <f t="shared" si="5"/>
        <v>-9.7984189741617431</v>
      </c>
      <c r="O57" s="5">
        <v>17.554001272925468</v>
      </c>
      <c r="P57" s="5">
        <v>22.369200427719221</v>
      </c>
      <c r="Q57">
        <f t="shared" si="6"/>
        <v>18.259215421724541</v>
      </c>
      <c r="S57">
        <v>0.14645586322156581</v>
      </c>
      <c r="T57">
        <v>0.85354413677843421</v>
      </c>
      <c r="V57">
        <f t="shared" si="7"/>
        <v>30.195975401121171</v>
      </c>
      <c r="W57">
        <f t="shared" si="8"/>
        <v>16.356590249646281</v>
      </c>
      <c r="X57">
        <f t="shared" si="9"/>
        <v>-9.712282828469867</v>
      </c>
      <c r="Y57">
        <f t="shared" si="10"/>
        <v>-7.9344277581529807</v>
      </c>
      <c r="Z57">
        <f t="shared" si="11"/>
        <v>20.31015901857899</v>
      </c>
    </row>
    <row r="58" spans="1:26" x14ac:dyDescent="0.35">
      <c r="A58" t="str">
        <f t="shared" si="4"/>
        <v/>
      </c>
      <c r="B58" t="s">
        <v>75</v>
      </c>
      <c r="C58" s="5">
        <v>27.6</v>
      </c>
      <c r="D58" s="5">
        <v>11.9</v>
      </c>
      <c r="E58">
        <f t="shared" si="0"/>
        <v>25.300642947421419</v>
      </c>
      <c r="F58" s="5">
        <v>14</v>
      </c>
      <c r="G58" s="5">
        <v>3.4</v>
      </c>
      <c r="H58">
        <f t="shared" si="1"/>
        <v>12.447567849851403</v>
      </c>
      <c r="I58" s="5">
        <v>-13.1</v>
      </c>
      <c r="J58" s="5">
        <v>-12.9</v>
      </c>
      <c r="K58">
        <f t="shared" si="2"/>
        <v>-13.070708827355688</v>
      </c>
      <c r="L58" s="5">
        <v>-8.8000000000000007</v>
      </c>
      <c r="M58" s="5">
        <v>-23</v>
      </c>
      <c r="N58">
        <f t="shared" si="5"/>
        <v>-10.879673257746235</v>
      </c>
      <c r="O58" s="5">
        <v>14.998762910136545</v>
      </c>
      <c r="P58" s="5">
        <v>14.276128585621558</v>
      </c>
      <c r="Q58">
        <f t="shared" si="6"/>
        <v>14.892928876346168</v>
      </c>
      <c r="S58">
        <v>0.14645586322156581</v>
      </c>
      <c r="T58">
        <v>0.85354413677843421</v>
      </c>
      <c r="V58">
        <f t="shared" si="7"/>
        <v>25.77340183982378</v>
      </c>
      <c r="W58">
        <f t="shared" si="8"/>
        <v>13.852548088957263</v>
      </c>
      <c r="X58">
        <f t="shared" si="9"/>
        <v>-12.813122529888233</v>
      </c>
      <c r="Y58">
        <f t="shared" si="10"/>
        <v>-10.397735619146184</v>
      </c>
      <c r="Z58">
        <f t="shared" si="11"/>
        <v>18.604371954702</v>
      </c>
    </row>
    <row r="59" spans="1:26" x14ac:dyDescent="0.35">
      <c r="A59" t="str">
        <f t="shared" si="4"/>
        <v/>
      </c>
      <c r="B59" t="s">
        <v>76</v>
      </c>
      <c r="C59" s="5">
        <v>33.5</v>
      </c>
      <c r="D59" s="5">
        <v>24.5</v>
      </c>
      <c r="E59">
        <f t="shared" si="0"/>
        <v>32.181897231005905</v>
      </c>
      <c r="F59" s="5">
        <v>18.8</v>
      </c>
      <c r="G59" s="5">
        <v>17</v>
      </c>
      <c r="H59">
        <f t="shared" si="1"/>
        <v>18.536379446201181</v>
      </c>
      <c r="I59" s="5">
        <v>-1.6</v>
      </c>
      <c r="J59" s="5">
        <v>-4.8</v>
      </c>
      <c r="K59">
        <f t="shared" si="2"/>
        <v>-2.0686587623090107</v>
      </c>
      <c r="L59" s="5">
        <v>-0.6</v>
      </c>
      <c r="M59" s="5">
        <v>-9.3000000000000007</v>
      </c>
      <c r="N59">
        <f t="shared" si="5"/>
        <v>-1.8741660100276225</v>
      </c>
      <c r="O59" s="5">
        <v>12.176531580652117</v>
      </c>
      <c r="P59" s="5">
        <v>16.121545055423173</v>
      </c>
      <c r="Q59">
        <f t="shared" si="6"/>
        <v>12.754301934520422</v>
      </c>
      <c r="S59">
        <v>0.14645586322156581</v>
      </c>
      <c r="T59">
        <v>0.85354413677843421</v>
      </c>
      <c r="V59">
        <f t="shared" si="7"/>
        <v>26.353503729184293</v>
      </c>
      <c r="W59">
        <f t="shared" si="8"/>
        <v>15.578324109525306</v>
      </c>
      <c r="X59">
        <f t="shared" si="9"/>
        <v>-9.5466122096243726</v>
      </c>
      <c r="Y59">
        <f t="shared" si="10"/>
        <v>-7.5174194139785335</v>
      </c>
      <c r="Z59">
        <f t="shared" si="11"/>
        <v>15.302148744197043</v>
      </c>
    </row>
    <row r="60" spans="1:26" x14ac:dyDescent="0.35">
      <c r="A60" t="str">
        <f t="shared" si="4"/>
        <v>2023</v>
      </c>
      <c r="B60" t="s">
        <v>77</v>
      </c>
      <c r="C60" s="5">
        <v>34.799999999999997</v>
      </c>
      <c r="D60" s="5">
        <v>15.4</v>
      </c>
      <c r="E60">
        <f t="shared" si="0"/>
        <v>31.958756253501623</v>
      </c>
      <c r="F60" s="5">
        <v>13.5</v>
      </c>
      <c r="G60" s="5">
        <v>24.1</v>
      </c>
      <c r="H60">
        <f t="shared" si="1"/>
        <v>15.052432150148597</v>
      </c>
      <c r="I60" s="5">
        <v>4.3</v>
      </c>
      <c r="J60" s="5">
        <v>4.0999999999999996</v>
      </c>
      <c r="K60">
        <f t="shared" si="2"/>
        <v>4.270708827355687</v>
      </c>
      <c r="L60" s="5">
        <v>1.4</v>
      </c>
      <c r="M60" s="5">
        <v>-15.6</v>
      </c>
      <c r="N60">
        <f t="shared" si="5"/>
        <v>-1.0897496747666187</v>
      </c>
      <c r="O60" s="5">
        <v>11.954597054612103</v>
      </c>
      <c r="P60" s="5">
        <v>17.730784313504707</v>
      </c>
      <c r="Q60">
        <f t="shared" si="6"/>
        <v>12.80055354574263</v>
      </c>
      <c r="S60">
        <v>0.14645586322156581</v>
      </c>
      <c r="T60">
        <v>0.85354413677843421</v>
      </c>
      <c r="V60">
        <f t="shared" si="7"/>
        <v>29.813765477309648</v>
      </c>
      <c r="W60">
        <f t="shared" si="8"/>
        <v>15.345459815400394</v>
      </c>
      <c r="X60">
        <f t="shared" si="9"/>
        <v>-3.6228862541030034</v>
      </c>
      <c r="Y60">
        <f t="shared" si="10"/>
        <v>-4.6145296475134918</v>
      </c>
      <c r="Z60">
        <f t="shared" si="11"/>
        <v>13.482594785536406</v>
      </c>
    </row>
    <row r="61" spans="1:26" x14ac:dyDescent="0.35">
      <c r="A61" t="str">
        <f t="shared" si="4"/>
        <v/>
      </c>
      <c r="B61" t="s">
        <v>78</v>
      </c>
      <c r="C61" s="5">
        <v>36.5</v>
      </c>
      <c r="D61" s="5">
        <v>6.2</v>
      </c>
      <c r="E61">
        <f t="shared" si="0"/>
        <v>32.062387344386558</v>
      </c>
      <c r="F61" s="5">
        <v>15.2</v>
      </c>
      <c r="G61" s="5">
        <v>14.2</v>
      </c>
      <c r="H61">
        <f t="shared" si="1"/>
        <v>15.053544136778434</v>
      </c>
      <c r="I61" s="5">
        <v>3.9</v>
      </c>
      <c r="J61" s="5">
        <v>-3.8</v>
      </c>
      <c r="K61">
        <f t="shared" si="2"/>
        <v>2.7722898531939428</v>
      </c>
      <c r="L61" s="5">
        <v>-0.7</v>
      </c>
      <c r="M61" s="5">
        <v>-17</v>
      </c>
      <c r="N61">
        <f t="shared" si="5"/>
        <v>-3.0872305705115228</v>
      </c>
      <c r="O61" s="5">
        <v>10.648443128522109</v>
      </c>
      <c r="P61" s="5">
        <v>16.492316585325934</v>
      </c>
      <c r="Q61">
        <f t="shared" si="6"/>
        <v>11.504312660195909</v>
      </c>
      <c r="S61">
        <v>0.14645586322156581</v>
      </c>
      <c r="T61">
        <v>0.85354413677843421</v>
      </c>
      <c r="V61">
        <f t="shared" si="7"/>
        <v>32.067680276298027</v>
      </c>
      <c r="W61">
        <f t="shared" si="8"/>
        <v>16.214118577709403</v>
      </c>
      <c r="X61">
        <f t="shared" si="9"/>
        <v>1.6581133060802065</v>
      </c>
      <c r="Y61">
        <f t="shared" si="10"/>
        <v>-2.0170487517685878</v>
      </c>
      <c r="Z61">
        <f t="shared" si="11"/>
        <v>12.353056046819653</v>
      </c>
    </row>
    <row r="62" spans="1:26" x14ac:dyDescent="0.35">
      <c r="A62" t="str">
        <f t="shared" si="4"/>
        <v/>
      </c>
      <c r="B62" t="s">
        <v>79</v>
      </c>
      <c r="C62" s="5">
        <v>31</v>
      </c>
      <c r="D62" s="5">
        <v>10.7</v>
      </c>
      <c r="E62">
        <f t="shared" si="0"/>
        <v>28.026945976602214</v>
      </c>
      <c r="F62" s="5">
        <v>12.3</v>
      </c>
      <c r="G62" s="5">
        <v>12.1</v>
      </c>
      <c r="H62">
        <f t="shared" si="1"/>
        <v>12.270708827355687</v>
      </c>
      <c r="I62" s="5">
        <v>-4</v>
      </c>
      <c r="J62" s="5">
        <v>-17.100000000000001</v>
      </c>
      <c r="K62">
        <f t="shared" si="2"/>
        <v>-5.9185718082025129</v>
      </c>
      <c r="L62" s="5">
        <v>-3.9</v>
      </c>
      <c r="M62" s="5">
        <v>-16.2</v>
      </c>
      <c r="N62">
        <f t="shared" si="5"/>
        <v>-5.7014071176252594</v>
      </c>
      <c r="O62" s="5">
        <v>15.491715204719746</v>
      </c>
      <c r="P62" s="5">
        <v>23.711761842733434</v>
      </c>
      <c r="Q62">
        <f t="shared" si="6"/>
        <v>16.695589230811571</v>
      </c>
      <c r="S62">
        <v>0.14645586322156581</v>
      </c>
      <c r="T62">
        <v>0.85354413677843421</v>
      </c>
      <c r="V62">
        <f t="shared" si="7"/>
        <v>30.682696524830135</v>
      </c>
      <c r="W62">
        <f t="shared" si="8"/>
        <v>14.125561704760907</v>
      </c>
      <c r="X62">
        <f t="shared" si="9"/>
        <v>0.37480895744903897</v>
      </c>
      <c r="Y62">
        <f t="shared" si="10"/>
        <v>-3.2927957876344665</v>
      </c>
      <c r="Z62">
        <f t="shared" si="11"/>
        <v>13.666818478916703</v>
      </c>
    </row>
    <row r="63" spans="1:26" x14ac:dyDescent="0.35">
      <c r="A63" t="str">
        <f t="shared" si="4"/>
        <v/>
      </c>
      <c r="B63" t="s">
        <v>80</v>
      </c>
      <c r="C63" s="5">
        <v>25.6</v>
      </c>
      <c r="D63" s="5">
        <v>19.7</v>
      </c>
      <c r="E63">
        <f t="shared" si="0"/>
        <v>24.735910406992762</v>
      </c>
      <c r="F63" s="5">
        <v>13</v>
      </c>
      <c r="G63" s="5">
        <v>14.7</v>
      </c>
      <c r="H63">
        <f t="shared" si="1"/>
        <v>13.248974967476663</v>
      </c>
      <c r="I63" s="5">
        <v>-12.5</v>
      </c>
      <c r="J63" s="5">
        <v>-7.5</v>
      </c>
      <c r="K63">
        <f t="shared" si="2"/>
        <v>-11.767720683892172</v>
      </c>
      <c r="L63" s="5">
        <v>-12.4</v>
      </c>
      <c r="M63" s="5">
        <v>-15.7</v>
      </c>
      <c r="N63">
        <f t="shared" si="5"/>
        <v>-12.883304348631169</v>
      </c>
      <c r="O63" s="5">
        <v>16.748309321907339</v>
      </c>
      <c r="P63" s="5">
        <v>14.949328891696357</v>
      </c>
      <c r="Q63">
        <f t="shared" si="6"/>
        <v>16.484838090082086</v>
      </c>
      <c r="S63">
        <v>0.14645586322156581</v>
      </c>
      <c r="T63">
        <v>0.85354413677843421</v>
      </c>
      <c r="V63">
        <f t="shared" si="7"/>
        <v>28.275081242660509</v>
      </c>
      <c r="W63">
        <f t="shared" si="8"/>
        <v>13.52440931053693</v>
      </c>
      <c r="X63">
        <f t="shared" si="9"/>
        <v>-4.971334212966914</v>
      </c>
      <c r="Y63">
        <f t="shared" si="10"/>
        <v>-7.2239806789226506</v>
      </c>
      <c r="Z63">
        <f t="shared" si="11"/>
        <v>14.894913327029855</v>
      </c>
    </row>
    <row r="64" spans="1:26" x14ac:dyDescent="0.35">
      <c r="A64" t="str">
        <f t="shared" si="4"/>
        <v/>
      </c>
      <c r="B64" t="s">
        <v>81</v>
      </c>
      <c r="C64" s="5">
        <v>27.3</v>
      </c>
      <c r="D64" s="5">
        <v>13.4</v>
      </c>
      <c r="E64">
        <f t="shared" si="0"/>
        <v>25.264263501220235</v>
      </c>
      <c r="F64" s="5">
        <v>13.7</v>
      </c>
      <c r="G64" s="5">
        <v>12.9</v>
      </c>
      <c r="H64">
        <f t="shared" si="1"/>
        <v>13.582835309422748</v>
      </c>
      <c r="I64" s="5">
        <v>-8.1999999999999993</v>
      </c>
      <c r="J64" s="5">
        <v>-14</v>
      </c>
      <c r="K64">
        <f t="shared" si="2"/>
        <v>-9.0494440066850821</v>
      </c>
      <c r="L64" s="5">
        <v>-7.6</v>
      </c>
      <c r="M64" s="5">
        <v>-17.3</v>
      </c>
      <c r="N64">
        <f t="shared" si="5"/>
        <v>-9.0206218732491887</v>
      </c>
      <c r="O64" s="5">
        <v>11.331403797761425</v>
      </c>
      <c r="P64" s="5">
        <v>21.814272224741714</v>
      </c>
      <c r="Q64">
        <f t="shared" si="6"/>
        <v>12.866681342272921</v>
      </c>
      <c r="S64">
        <v>0.14645586322156581</v>
      </c>
      <c r="T64">
        <v>0.85354413677843421</v>
      </c>
      <c r="V64">
        <f t="shared" si="7"/>
        <v>26.009039961605072</v>
      </c>
      <c r="W64">
        <f t="shared" si="8"/>
        <v>13.034173034751698</v>
      </c>
      <c r="X64">
        <f t="shared" si="9"/>
        <v>-8.9119121662599223</v>
      </c>
      <c r="Y64">
        <f t="shared" si="10"/>
        <v>-9.2017777798352061</v>
      </c>
      <c r="Z64">
        <f t="shared" si="11"/>
        <v>15.349036221055526</v>
      </c>
    </row>
    <row r="65" spans="1:31" x14ac:dyDescent="0.35">
      <c r="A65" t="str">
        <f t="shared" si="4"/>
        <v/>
      </c>
      <c r="B65" t="s">
        <v>82</v>
      </c>
      <c r="C65" s="5">
        <v>33.6</v>
      </c>
      <c r="D65" s="5">
        <v>12</v>
      </c>
      <c r="E65">
        <f t="shared" si="0"/>
        <v>30.43655335441418</v>
      </c>
      <c r="F65" s="5">
        <v>19.600000000000001</v>
      </c>
      <c r="G65" s="5">
        <v>10.7</v>
      </c>
      <c r="H65">
        <f t="shared" si="1"/>
        <v>18.296542817328067</v>
      </c>
      <c r="I65" s="5">
        <v>4.2</v>
      </c>
      <c r="J65" s="5">
        <v>-9.3000000000000007</v>
      </c>
      <c r="K65">
        <f t="shared" si="2"/>
        <v>2.2228458465088616</v>
      </c>
      <c r="L65" s="5">
        <v>-0.2</v>
      </c>
      <c r="M65" s="5">
        <v>-9.4</v>
      </c>
      <c r="N65">
        <f t="shared" si="5"/>
        <v>-1.5473939416384057</v>
      </c>
      <c r="O65" s="5">
        <v>13.604104084024614</v>
      </c>
      <c r="P65" s="5">
        <v>22.507695666700922</v>
      </c>
      <c r="Q65">
        <f t="shared" si="6"/>
        <v>14.90808727503774</v>
      </c>
      <c r="S65">
        <v>0.14645586322156581</v>
      </c>
      <c r="T65">
        <v>0.85354413677843421</v>
      </c>
      <c r="V65">
        <f t="shared" si="7"/>
        <v>26.81224242087573</v>
      </c>
      <c r="W65">
        <f t="shared" si="8"/>
        <v>15.042784364742493</v>
      </c>
      <c r="X65">
        <f t="shared" si="9"/>
        <v>-6.1981062813561314</v>
      </c>
      <c r="Y65">
        <f t="shared" si="10"/>
        <v>-7.8171067211729204</v>
      </c>
      <c r="Z65">
        <f t="shared" si="11"/>
        <v>14.753202235797582</v>
      </c>
    </row>
    <row r="66" spans="1:31" x14ac:dyDescent="0.35">
      <c r="A66" t="str">
        <f t="shared" si="4"/>
        <v/>
      </c>
      <c r="B66" t="s">
        <v>83</v>
      </c>
      <c r="C66" s="5">
        <v>36.700000000000003</v>
      </c>
      <c r="D66" s="5">
        <v>21.7</v>
      </c>
      <c r="E66">
        <f t="shared" si="0"/>
        <v>34.503162051676512</v>
      </c>
      <c r="F66" s="5">
        <v>18.5</v>
      </c>
      <c r="G66" s="5">
        <v>9.1999999999999993</v>
      </c>
      <c r="H66">
        <f t="shared" si="1"/>
        <v>17.137960472039438</v>
      </c>
      <c r="I66" s="5">
        <v>4.5999999999999996</v>
      </c>
      <c r="J66" s="5">
        <v>-10.4</v>
      </c>
      <c r="K66">
        <f t="shared" si="2"/>
        <v>2.4031620516765129</v>
      </c>
      <c r="L66" s="5">
        <v>-4.9000000000000004</v>
      </c>
      <c r="M66" s="5">
        <v>-18.2</v>
      </c>
      <c r="N66">
        <f t="shared" si="5"/>
        <v>-6.8478629808468261</v>
      </c>
      <c r="O66" s="5">
        <v>12.697798243342948</v>
      </c>
      <c r="P66" s="5">
        <v>19.503221864432888</v>
      </c>
      <c r="Q66">
        <f t="shared" si="6"/>
        <v>13.694492434358111</v>
      </c>
      <c r="S66">
        <v>0.14645586322156581</v>
      </c>
      <c r="T66">
        <v>0.85354413677843421</v>
      </c>
      <c r="V66">
        <f t="shared" si="7"/>
        <v>30.067992969103642</v>
      </c>
      <c r="W66">
        <f t="shared" si="8"/>
        <v>16.339112866263417</v>
      </c>
      <c r="X66">
        <f t="shared" si="9"/>
        <v>-1.4744787028332358</v>
      </c>
      <c r="Y66">
        <f t="shared" si="10"/>
        <v>-5.8052929319114739</v>
      </c>
      <c r="Z66">
        <f t="shared" si="11"/>
        <v>13.823087017222925</v>
      </c>
    </row>
    <row r="67" spans="1:31" x14ac:dyDescent="0.35">
      <c r="A67" t="str">
        <f t="shared" si="4"/>
        <v/>
      </c>
      <c r="B67" t="s">
        <v>84</v>
      </c>
      <c r="C67" s="5">
        <v>37.799999999999997</v>
      </c>
      <c r="D67" s="5">
        <v>22.4</v>
      </c>
      <c r="E67">
        <f t="shared" si="0"/>
        <v>35.544579706387886</v>
      </c>
      <c r="F67" s="5">
        <v>18.100000000000001</v>
      </c>
      <c r="G67" s="5">
        <v>17.7</v>
      </c>
      <c r="H67">
        <f t="shared" si="1"/>
        <v>18.041417654711374</v>
      </c>
      <c r="I67" s="5">
        <v>12</v>
      </c>
      <c r="J67" s="5">
        <v>6.2</v>
      </c>
      <c r="K67">
        <f t="shared" si="2"/>
        <v>11.150555993314919</v>
      </c>
      <c r="L67" s="5">
        <v>3.8</v>
      </c>
      <c r="M67" s="5">
        <v>-8.5</v>
      </c>
      <c r="N67">
        <f t="shared" si="5"/>
        <v>1.9985928823747405</v>
      </c>
      <c r="O67" s="5">
        <v>12.837075343316851</v>
      </c>
      <c r="P67" s="5">
        <v>15.194199355842237</v>
      </c>
      <c r="Q67">
        <f t="shared" si="6"/>
        <v>13.182289975291537</v>
      </c>
      <c r="S67">
        <v>0.14645586322156581</v>
      </c>
      <c r="T67">
        <v>0.85354413677843421</v>
      </c>
      <c r="V67">
        <f t="shared" si="7"/>
        <v>33.494765037492861</v>
      </c>
      <c r="W67">
        <f t="shared" si="8"/>
        <v>17.825306981359628</v>
      </c>
      <c r="X67">
        <f t="shared" si="9"/>
        <v>5.2588546305000978</v>
      </c>
      <c r="Y67">
        <f t="shared" si="10"/>
        <v>-2.1322213467034969</v>
      </c>
      <c r="Z67">
        <f t="shared" si="11"/>
        <v>13.928289894895796</v>
      </c>
    </row>
    <row r="68" spans="1:31" x14ac:dyDescent="0.35">
      <c r="A68" t="str">
        <f t="shared" si="4"/>
        <v/>
      </c>
      <c r="B68" t="s">
        <v>85</v>
      </c>
      <c r="C68" s="5">
        <v>39.200000000000003</v>
      </c>
      <c r="D68" s="5">
        <v>32.299999999999997</v>
      </c>
      <c r="E68">
        <f t="shared" si="0"/>
        <v>38.189454543771205</v>
      </c>
      <c r="F68" s="5">
        <v>17.399999999999999</v>
      </c>
      <c r="G68" s="5">
        <v>12.7</v>
      </c>
      <c r="H68">
        <f t="shared" si="1"/>
        <v>16.711657442858641</v>
      </c>
      <c r="I68" s="5">
        <v>5.4</v>
      </c>
      <c r="J68" s="5">
        <v>1.3</v>
      </c>
      <c r="K68">
        <f t="shared" si="2"/>
        <v>4.7995309607915804</v>
      </c>
      <c r="L68" s="5">
        <v>-0.1</v>
      </c>
      <c r="M68" s="5">
        <v>-16.2</v>
      </c>
      <c r="N68">
        <f t="shared" si="5"/>
        <v>-2.4579393978672095</v>
      </c>
      <c r="O68" s="5">
        <v>9.8288943997195304</v>
      </c>
      <c r="P68" s="5">
        <v>23.675961300384841</v>
      </c>
      <c r="Q68">
        <f t="shared" si="6"/>
        <v>11.85687853574324</v>
      </c>
      <c r="S68">
        <v>0.14645586322156581</v>
      </c>
      <c r="T68">
        <v>0.85354413677843421</v>
      </c>
      <c r="V68">
        <f t="shared" si="7"/>
        <v>36.079065433945203</v>
      </c>
      <c r="W68">
        <f t="shared" si="8"/>
        <v>17.297011856536486</v>
      </c>
      <c r="X68">
        <f t="shared" si="9"/>
        <v>6.117749668594338</v>
      </c>
      <c r="Y68">
        <f t="shared" si="10"/>
        <v>-2.4357364987797649</v>
      </c>
      <c r="Z68">
        <f t="shared" si="11"/>
        <v>12.911220315130963</v>
      </c>
    </row>
    <row r="69" spans="1:31" x14ac:dyDescent="0.35">
      <c r="A69" t="str">
        <f t="shared" si="4"/>
        <v/>
      </c>
      <c r="B69" t="s">
        <v>86</v>
      </c>
      <c r="C69" s="5">
        <v>33.299999999999997</v>
      </c>
      <c r="D69" s="5">
        <v>34.799999999999997</v>
      </c>
      <c r="E69">
        <f t="shared" si="0"/>
        <v>33.519683794832346</v>
      </c>
      <c r="F69" s="5">
        <v>16.3</v>
      </c>
      <c r="G69" s="5">
        <v>11.9</v>
      </c>
      <c r="H69">
        <f t="shared" si="1"/>
        <v>15.65559420182511</v>
      </c>
      <c r="I69" s="5">
        <v>-1.9</v>
      </c>
      <c r="J69" s="5">
        <v>7.9</v>
      </c>
      <c r="K69">
        <f t="shared" si="2"/>
        <v>-0.46473254042865508</v>
      </c>
      <c r="L69" s="5">
        <v>-1.8</v>
      </c>
      <c r="M69" s="5">
        <v>-6.3</v>
      </c>
      <c r="N69">
        <f t="shared" si="5"/>
        <v>-2.4590513844970463</v>
      </c>
      <c r="O69" s="5">
        <v>14.887832592821143</v>
      </c>
      <c r="P69" s="5">
        <v>15.085325530496972</v>
      </c>
      <c r="Q69">
        <f t="shared" si="6"/>
        <v>14.916756591488619</v>
      </c>
      <c r="S69">
        <v>0.14645586322156581</v>
      </c>
      <c r="T69">
        <v>0.85354413677843421</v>
      </c>
      <c r="V69">
        <f t="shared" si="7"/>
        <v>35.751239348330479</v>
      </c>
      <c r="W69">
        <f t="shared" si="8"/>
        <v>16.802889766465043</v>
      </c>
      <c r="X69">
        <f t="shared" si="9"/>
        <v>5.1617848045592813</v>
      </c>
      <c r="Y69">
        <f t="shared" si="10"/>
        <v>-0.97279929999650516</v>
      </c>
      <c r="Z69">
        <f t="shared" si="11"/>
        <v>13.318641700841132</v>
      </c>
    </row>
    <row r="70" spans="1:31" x14ac:dyDescent="0.35">
      <c r="A70" t="str">
        <f t="shared" si="4"/>
        <v/>
      </c>
      <c r="B70" t="s">
        <v>87</v>
      </c>
      <c r="C70" s="5">
        <v>31.1</v>
      </c>
      <c r="D70" s="5">
        <v>17.3</v>
      </c>
      <c r="E70">
        <f t="shared" ref="E70:E77" si="12">(C70*T70)+(D70*S70)</f>
        <v>29.078909087542392</v>
      </c>
      <c r="F70" s="5">
        <v>8.6999999999999993</v>
      </c>
      <c r="G70" s="5">
        <v>14.9</v>
      </c>
      <c r="H70">
        <f t="shared" ref="H70:H77" si="13">(F70*T70)+(G70*S70)</f>
        <v>9.6080263519737077</v>
      </c>
      <c r="I70" s="5">
        <v>1.1000000000000001</v>
      </c>
      <c r="J70" s="5">
        <v>-3.3</v>
      </c>
      <c r="K70">
        <f t="shared" ref="K70:K77" si="14">(I70*T70)+(J70*S70)</f>
        <v>0.45559420182511051</v>
      </c>
      <c r="L70" s="5">
        <v>-5.7</v>
      </c>
      <c r="M70" s="5">
        <v>-13.4</v>
      </c>
      <c r="N70">
        <f t="shared" si="5"/>
        <v>-6.8277101468060568</v>
      </c>
      <c r="O70" s="5">
        <v>11.592201783527283</v>
      </c>
      <c r="P70" s="5">
        <v>17.835317084897049</v>
      </c>
      <c r="Q70">
        <f t="shared" si="6"/>
        <v>12.506542624181158</v>
      </c>
      <c r="S70">
        <v>0.14645586322156581</v>
      </c>
      <c r="T70">
        <v>0.85354413677843421</v>
      </c>
      <c r="V70">
        <f t="shared" si="7"/>
        <v>33.596015808715315</v>
      </c>
      <c r="W70">
        <f t="shared" si="8"/>
        <v>13.991759332219152</v>
      </c>
      <c r="X70">
        <f t="shared" si="9"/>
        <v>1.5967975407293453</v>
      </c>
      <c r="Y70">
        <f t="shared" si="10"/>
        <v>-3.9149003097234374</v>
      </c>
      <c r="Z70">
        <f t="shared" si="11"/>
        <v>13.09339258380434</v>
      </c>
    </row>
    <row r="71" spans="1:31" x14ac:dyDescent="0.35">
      <c r="A71" t="str">
        <f t="shared" ref="A71:A77" si="15">IF(RIGHT(B71,1)="7",LEFT(B71,4),"")</f>
        <v/>
      </c>
      <c r="B71" t="s">
        <v>88</v>
      </c>
      <c r="C71" s="5">
        <v>30.9</v>
      </c>
      <c r="D71" s="5">
        <v>27.1</v>
      </c>
      <c r="E71">
        <f t="shared" si="12"/>
        <v>30.343467719758049</v>
      </c>
      <c r="F71" s="5">
        <v>14.4</v>
      </c>
      <c r="G71" s="5">
        <v>12.6</v>
      </c>
      <c r="H71">
        <f t="shared" si="13"/>
        <v>14.136379446201182</v>
      </c>
      <c r="I71" s="5">
        <v>3</v>
      </c>
      <c r="J71" s="5">
        <v>12.9</v>
      </c>
      <c r="K71">
        <f t="shared" si="14"/>
        <v>4.4499130458935019</v>
      </c>
      <c r="L71" s="5">
        <v>-1.3</v>
      </c>
      <c r="M71" s="5">
        <v>-6.9</v>
      </c>
      <c r="N71">
        <f t="shared" ref="N71:N77" si="16">(L71*T71)+(M71*S71)</f>
        <v>-2.1201528340407689</v>
      </c>
      <c r="O71" s="5">
        <v>12.595280728266808</v>
      </c>
      <c r="P71" s="5">
        <v>9.75212218387958</v>
      </c>
      <c r="Q71">
        <f t="shared" ref="Q71:Q77" si="17">(O71*T71)+(P71*S71)</f>
        <v>12.178883489372806</v>
      </c>
      <c r="S71">
        <v>0.14645586322156581</v>
      </c>
      <c r="T71">
        <v>0.85354413677843421</v>
      </c>
      <c r="V71">
        <f t="shared" si="7"/>
        <v>30.980686867377596</v>
      </c>
      <c r="W71">
        <f t="shared" si="8"/>
        <v>13.133333333333333</v>
      </c>
      <c r="X71">
        <f t="shared" si="9"/>
        <v>1.4802582357633192</v>
      </c>
      <c r="Y71">
        <f t="shared" si="10"/>
        <v>-3.8023047884479575</v>
      </c>
      <c r="Z71">
        <f t="shared" si="11"/>
        <v>13.20072756834753</v>
      </c>
    </row>
    <row r="72" spans="1:31" x14ac:dyDescent="0.35">
      <c r="A72" t="str">
        <f t="shared" si="15"/>
        <v>2024</v>
      </c>
      <c r="B72" t="s">
        <v>89</v>
      </c>
      <c r="C72" s="5">
        <v>35.700000000000003</v>
      </c>
      <c r="D72" s="5">
        <v>32</v>
      </c>
      <c r="E72">
        <f t="shared" si="12"/>
        <v>35.15811330608021</v>
      </c>
      <c r="F72" s="5">
        <v>16.600000000000001</v>
      </c>
      <c r="G72" s="5">
        <v>22.4</v>
      </c>
      <c r="H72">
        <f t="shared" si="13"/>
        <v>17.449444006685084</v>
      </c>
      <c r="I72" s="5">
        <v>19.100000000000001</v>
      </c>
      <c r="J72" s="5">
        <v>21.6</v>
      </c>
      <c r="K72">
        <f t="shared" si="14"/>
        <v>19.466139658053915</v>
      </c>
      <c r="L72" s="5">
        <v>1</v>
      </c>
      <c r="M72" s="5">
        <v>-18.399999999999999</v>
      </c>
      <c r="N72">
        <f t="shared" si="16"/>
        <v>-1.8412437464983764</v>
      </c>
      <c r="O72" s="5">
        <v>9.7986947626146268</v>
      </c>
      <c r="P72" s="5">
        <v>27.720468907525277</v>
      </c>
      <c r="Q72">
        <f t="shared" si="17"/>
        <v>12.423443665469456</v>
      </c>
      <c r="S72">
        <v>0.14645586322156581</v>
      </c>
      <c r="T72">
        <v>0.85354413677843421</v>
      </c>
      <c r="V72">
        <f t="shared" ref="V72:V77" si="18">AVERAGE(E70:E72)</f>
        <v>31.526830037793548</v>
      </c>
      <c r="W72">
        <f t="shared" ref="W72:W77" si="19">AVERAGE(H70:H72)</f>
        <v>13.731283268286658</v>
      </c>
      <c r="X72">
        <f t="shared" ref="X72:X77" si="20">AVERAGE(K70:K72)</f>
        <v>8.1238823019241764</v>
      </c>
      <c r="Y72">
        <f t="shared" si="10"/>
        <v>-3.5963689091150672</v>
      </c>
      <c r="Z72">
        <f t="shared" si="11"/>
        <v>12.369623259674475</v>
      </c>
    </row>
    <row r="73" spans="1:31" x14ac:dyDescent="0.35">
      <c r="A73" t="str">
        <f t="shared" si="15"/>
        <v/>
      </c>
      <c r="B73" t="s">
        <v>90</v>
      </c>
      <c r="C73" s="5">
        <v>31.3</v>
      </c>
      <c r="D73" s="5">
        <v>33.700000000000003</v>
      </c>
      <c r="E73">
        <f t="shared" si="12"/>
        <v>31.651494071731758</v>
      </c>
      <c r="F73" s="5">
        <v>13.9</v>
      </c>
      <c r="G73" s="5">
        <v>20</v>
      </c>
      <c r="H73">
        <f t="shared" si="13"/>
        <v>14.793380765651552</v>
      </c>
      <c r="I73" s="5">
        <v>3.3</v>
      </c>
      <c r="J73" s="5">
        <v>11.6</v>
      </c>
      <c r="K73">
        <f t="shared" si="14"/>
        <v>4.5155836647389958</v>
      </c>
      <c r="L73" s="5">
        <v>-3.1</v>
      </c>
      <c r="M73" s="5">
        <v>-9.6</v>
      </c>
      <c r="N73">
        <f t="shared" si="16"/>
        <v>-4.0519631109401786</v>
      </c>
      <c r="O73" s="5">
        <v>12.921513181580721</v>
      </c>
      <c r="P73" s="5">
        <v>11.469170002440169</v>
      </c>
      <c r="Q73">
        <f t="shared" si="17"/>
        <v>12.708809007585739</v>
      </c>
      <c r="S73">
        <v>0.14645586322156581</v>
      </c>
      <c r="T73">
        <v>0.85354413677843421</v>
      </c>
      <c r="V73">
        <f t="shared" si="18"/>
        <v>32.384358365856677</v>
      </c>
      <c r="W73">
        <f t="shared" si="19"/>
        <v>15.459734739512607</v>
      </c>
      <c r="X73">
        <f t="shared" si="20"/>
        <v>9.4772121228954713</v>
      </c>
      <c r="Y73">
        <f t="shared" ref="Y73:Y77" si="21">AVERAGE(N71:N73)</f>
        <v>-2.6711198971597745</v>
      </c>
      <c r="Z73">
        <f t="shared" ref="Z73:Z77" si="22">AVERAGE(Q71:Q73)</f>
        <v>12.437045387475999</v>
      </c>
    </row>
    <row r="74" spans="1:31" x14ac:dyDescent="0.35">
      <c r="A74" t="str">
        <f t="shared" si="15"/>
        <v/>
      </c>
      <c r="B74" t="s">
        <v>91</v>
      </c>
      <c r="C74" s="5">
        <v>35.1</v>
      </c>
      <c r="D74" s="5">
        <v>35.200000000000003</v>
      </c>
      <c r="E74">
        <f t="shared" si="12"/>
        <v>35.114645586322155</v>
      </c>
      <c r="F74" s="5">
        <v>13.8</v>
      </c>
      <c r="G74" s="5">
        <v>23.3</v>
      </c>
      <c r="H74">
        <f t="shared" si="13"/>
        <v>15.191330700604876</v>
      </c>
      <c r="I74" s="5">
        <v>16</v>
      </c>
      <c r="J74" s="5">
        <v>11.4</v>
      </c>
      <c r="K74">
        <f t="shared" si="14"/>
        <v>15.326303029180798</v>
      </c>
      <c r="L74" s="5">
        <v>1.2</v>
      </c>
      <c r="M74" s="5">
        <v>-6.4</v>
      </c>
      <c r="N74">
        <f t="shared" si="16"/>
        <v>8.6935439516099722E-2</v>
      </c>
      <c r="O74" s="5">
        <v>9.9814467542399488</v>
      </c>
      <c r="P74" s="5">
        <v>13.231050983259223</v>
      </c>
      <c r="Q74">
        <f t="shared" si="17"/>
        <v>10.457370346729418</v>
      </c>
      <c r="S74">
        <v>0.14645586322156581</v>
      </c>
      <c r="T74">
        <v>0.85354413677843421</v>
      </c>
      <c r="V74">
        <f t="shared" si="18"/>
        <v>33.974750988044711</v>
      </c>
      <c r="W74">
        <f t="shared" si="19"/>
        <v>15.811385157647171</v>
      </c>
      <c r="X74">
        <f t="shared" si="20"/>
        <v>13.102675450657904</v>
      </c>
      <c r="Y74">
        <f t="shared" si="21"/>
        <v>-1.9354238059741518</v>
      </c>
      <c r="Z74">
        <f t="shared" si="22"/>
        <v>11.863207673261536</v>
      </c>
      <c r="AB74">
        <v>0</v>
      </c>
      <c r="AD74">
        <v>0</v>
      </c>
    </row>
    <row r="75" spans="1:31" x14ac:dyDescent="0.35">
      <c r="A75" t="str">
        <f t="shared" si="15"/>
        <v/>
      </c>
      <c r="B75" t="s">
        <v>92</v>
      </c>
      <c r="C75" s="5">
        <v>40.1</v>
      </c>
      <c r="D75" s="5">
        <v>42.4</v>
      </c>
      <c r="E75">
        <f t="shared" si="12"/>
        <v>40.436848485409605</v>
      </c>
      <c r="F75" s="5">
        <v>22.5</v>
      </c>
      <c r="G75" s="5">
        <v>12.8</v>
      </c>
      <c r="H75">
        <f t="shared" si="13"/>
        <v>21.079378126750811</v>
      </c>
      <c r="I75" s="5">
        <v>25.3</v>
      </c>
      <c r="J75" s="5">
        <v>29.6</v>
      </c>
      <c r="K75">
        <f t="shared" si="14"/>
        <v>25.929760211852734</v>
      </c>
      <c r="L75" s="5">
        <v>3.8</v>
      </c>
      <c r="M75" s="5">
        <v>-3.3</v>
      </c>
      <c r="N75">
        <f t="shared" si="16"/>
        <v>2.7601633711268829</v>
      </c>
      <c r="O75" s="5">
        <v>10.653918176965774</v>
      </c>
      <c r="P75" s="5">
        <v>10.674569151130349</v>
      </c>
      <c r="Q75">
        <f t="shared" si="17"/>
        <v>10.656942633213415</v>
      </c>
      <c r="S75">
        <v>0.14645586322156581</v>
      </c>
      <c r="T75">
        <v>0.85354413677843421</v>
      </c>
      <c r="V75">
        <f t="shared" si="18"/>
        <v>35.73432938115451</v>
      </c>
      <c r="W75">
        <f t="shared" si="19"/>
        <v>17.021363197669078</v>
      </c>
      <c r="X75">
        <f t="shared" si="20"/>
        <v>15.257215635257509</v>
      </c>
      <c r="Y75">
        <f t="shared" si="21"/>
        <v>-0.4016214334323987</v>
      </c>
      <c r="Z75">
        <f t="shared" si="22"/>
        <v>11.274373995842856</v>
      </c>
      <c r="AB75">
        <v>100000</v>
      </c>
      <c r="AC75">
        <v>0</v>
      </c>
      <c r="AD75">
        <v>-100000</v>
      </c>
      <c r="AE75">
        <v>0</v>
      </c>
    </row>
    <row r="76" spans="1:31" x14ac:dyDescent="0.35">
      <c r="A76" t="str">
        <f t="shared" si="15"/>
        <v/>
      </c>
      <c r="B76" t="s">
        <v>93</v>
      </c>
      <c r="C76" s="5">
        <v>44</v>
      </c>
      <c r="D76" s="5">
        <v>44</v>
      </c>
      <c r="E76">
        <f t="shared" si="12"/>
        <v>44</v>
      </c>
      <c r="F76" s="5">
        <v>24.1</v>
      </c>
      <c r="G76" s="5">
        <v>13.2</v>
      </c>
      <c r="H76">
        <f t="shared" si="13"/>
        <v>22.503631090884934</v>
      </c>
      <c r="I76" s="5">
        <v>29.8</v>
      </c>
      <c r="J76" s="5">
        <v>31.2</v>
      </c>
      <c r="K76">
        <f t="shared" si="14"/>
        <v>30.005038208510193</v>
      </c>
      <c r="L76" s="5">
        <v>10.1</v>
      </c>
      <c r="M76" s="5">
        <v>5.8</v>
      </c>
      <c r="N76">
        <f t="shared" si="16"/>
        <v>9.470239788147266</v>
      </c>
      <c r="O76" s="5">
        <v>3.4890357665775573</v>
      </c>
      <c r="P76" s="5">
        <v>7.4251129747488553</v>
      </c>
      <c r="Q76">
        <f t="shared" si="17"/>
        <v>4.0654973518070161</v>
      </c>
      <c r="S76">
        <v>0.14645586322156581</v>
      </c>
      <c r="T76">
        <v>0.85354413677843421</v>
      </c>
      <c r="V76">
        <f t="shared" si="18"/>
        <v>39.850498023910582</v>
      </c>
      <c r="W76">
        <f t="shared" si="19"/>
        <v>19.591446639413544</v>
      </c>
      <c r="X76">
        <f t="shared" si="20"/>
        <v>23.753700483181245</v>
      </c>
      <c r="Y76">
        <f t="shared" si="21"/>
        <v>4.1057795329300832</v>
      </c>
      <c r="Z76">
        <f t="shared" si="22"/>
        <v>8.3932701105832823</v>
      </c>
      <c r="AC76">
        <v>100000</v>
      </c>
      <c r="AE76">
        <v>-100000</v>
      </c>
    </row>
    <row r="77" spans="1:31" x14ac:dyDescent="0.35">
      <c r="A77" t="str">
        <f t="shared" si="15"/>
        <v/>
      </c>
      <c r="B77" t="s">
        <v>94</v>
      </c>
      <c r="C77" s="5" t="e">
        <v>#N/A</v>
      </c>
      <c r="D77" s="5" t="e">
        <v>#N/A</v>
      </c>
      <c r="E77" t="e">
        <f t="shared" si="12"/>
        <v>#N/A</v>
      </c>
      <c r="F77" s="5" t="e">
        <v>#N/A</v>
      </c>
      <c r="G77" s="5" t="e">
        <v>#N/A</v>
      </c>
      <c r="H77" t="e">
        <f t="shared" si="13"/>
        <v>#N/A</v>
      </c>
      <c r="I77" s="5" t="e">
        <v>#N/A</v>
      </c>
      <c r="J77" s="5" t="e">
        <v>#N/A</v>
      </c>
      <c r="K77" t="e">
        <f t="shared" si="14"/>
        <v>#N/A</v>
      </c>
      <c r="L77" s="5" t="e">
        <v>#N/A</v>
      </c>
      <c r="M77" s="5" t="e">
        <v>#N/A</v>
      </c>
      <c r="N77" t="e">
        <f t="shared" si="16"/>
        <v>#N/A</v>
      </c>
      <c r="O77" s="5" t="e">
        <v>#N/A</v>
      </c>
      <c r="P77" s="5" t="e">
        <v>#N/A</v>
      </c>
      <c r="Q77" t="e">
        <f t="shared" si="17"/>
        <v>#N/A</v>
      </c>
      <c r="V77" t="e">
        <f t="shared" si="18"/>
        <v>#N/A</v>
      </c>
      <c r="W77" t="e">
        <f t="shared" si="19"/>
        <v>#N/A</v>
      </c>
      <c r="X77" t="e">
        <f t="shared" si="20"/>
        <v>#N/A</v>
      </c>
      <c r="Y77" t="e">
        <f t="shared" si="21"/>
        <v>#N/A</v>
      </c>
      <c r="Z77" t="e">
        <f t="shared" si="22"/>
        <v>#N/A</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7B514-49BC-415D-9CBF-ACCD268D6A17}">
  <sheetPr codeName="Sheet7">
    <tabColor theme="9" tint="-0.249977111117893"/>
  </sheetPr>
  <dimension ref="B2:R9"/>
  <sheetViews>
    <sheetView topLeftCell="B1" workbookViewId="0">
      <selection activeCell="L5" sqref="L5"/>
    </sheetView>
  </sheetViews>
  <sheetFormatPr defaultRowHeight="14.5" x14ac:dyDescent="0.35"/>
  <cols>
    <col min="3" max="3" width="19.54296875" customWidth="1"/>
    <col min="12" max="12" width="23.26953125" customWidth="1"/>
    <col min="13" max="13" width="14.7265625" bestFit="1" customWidth="1"/>
    <col min="14" max="14" width="13.7265625" customWidth="1"/>
    <col min="15" max="15" width="14.81640625" customWidth="1"/>
    <col min="16" max="16" width="14.1796875" customWidth="1"/>
    <col min="17" max="17" width="13.1796875" customWidth="1"/>
  </cols>
  <sheetData>
    <row r="2" spans="2:18" x14ac:dyDescent="0.35">
      <c r="B2" t="s">
        <v>148</v>
      </c>
      <c r="D2" s="10"/>
      <c r="E2" s="10"/>
      <c r="F2" s="10"/>
      <c r="G2" s="10"/>
      <c r="H2" s="11"/>
      <c r="I2" s="12"/>
    </row>
    <row r="3" spans="2:18" x14ac:dyDescent="0.35">
      <c r="D3" t="s">
        <v>149</v>
      </c>
      <c r="E3" t="s">
        <v>150</v>
      </c>
      <c r="F3" t="s">
        <v>151</v>
      </c>
      <c r="G3" t="s">
        <v>152</v>
      </c>
      <c r="H3" t="s">
        <v>153</v>
      </c>
      <c r="I3" s="12"/>
      <c r="M3" t="s">
        <v>149</v>
      </c>
      <c r="N3" t="s">
        <v>150</v>
      </c>
      <c r="O3" t="s">
        <v>151</v>
      </c>
      <c r="P3" t="s">
        <v>152</v>
      </c>
      <c r="Q3" t="s">
        <v>153</v>
      </c>
    </row>
    <row r="4" spans="2:18" x14ac:dyDescent="0.35">
      <c r="C4" t="s">
        <v>154</v>
      </c>
      <c r="D4">
        <v>7.9800498753117205E-2</v>
      </c>
      <c r="E4">
        <v>4.1436464088397788E-2</v>
      </c>
      <c r="F4">
        <v>4.7619047619047616E-2</v>
      </c>
      <c r="G4">
        <v>2.9850746268656716E-2</v>
      </c>
      <c r="H4">
        <v>9.4955489614243327E-2</v>
      </c>
      <c r="L4" t="s">
        <v>154</v>
      </c>
      <c r="M4" s="3">
        <v>7.9800498753117202</v>
      </c>
      <c r="N4" s="3">
        <v>4.1436464088397784</v>
      </c>
      <c r="O4" s="3">
        <v>4.7619047619047619</v>
      </c>
      <c r="P4" s="3">
        <v>2.9850746268656714</v>
      </c>
      <c r="Q4" s="3">
        <f>H4*100</f>
        <v>9.4955489614243334</v>
      </c>
    </row>
    <row r="5" spans="2:18" x14ac:dyDescent="0.35">
      <c r="C5" t="s">
        <v>155</v>
      </c>
      <c r="D5">
        <v>0.34663341645885287</v>
      </c>
      <c r="E5">
        <v>0.3397790055248619</v>
      </c>
      <c r="F5">
        <v>0.47058823529411764</v>
      </c>
      <c r="G5">
        <v>0.44179104477611941</v>
      </c>
      <c r="H5">
        <v>0.50148367952522255</v>
      </c>
      <c r="L5" t="s">
        <v>155</v>
      </c>
      <c r="M5" s="3">
        <f>D5*100</f>
        <v>34.663341645885289</v>
      </c>
      <c r="N5" s="3">
        <f>E5*100</f>
        <v>33.97790055248619</v>
      </c>
      <c r="O5" s="3">
        <f>F5*100</f>
        <v>47.058823529411761</v>
      </c>
      <c r="P5" s="3">
        <f>G5*100</f>
        <v>44.179104477611943</v>
      </c>
      <c r="Q5" s="3">
        <v>50.15</v>
      </c>
      <c r="R5">
        <v>50.15</v>
      </c>
    </row>
    <row r="6" spans="2:18" x14ac:dyDescent="0.35">
      <c r="C6" t="s">
        <v>156</v>
      </c>
      <c r="D6">
        <v>0.30423940149625933</v>
      </c>
      <c r="E6">
        <v>0.33425414364640882</v>
      </c>
      <c r="F6">
        <v>0.27731092436974791</v>
      </c>
      <c r="G6">
        <v>0.30149253731343284</v>
      </c>
      <c r="H6">
        <v>0.28486646884272998</v>
      </c>
      <c r="L6" t="s">
        <v>156</v>
      </c>
      <c r="M6" s="3">
        <f t="shared" ref="M6:P6" si="0">D6*100</f>
        <v>30.423940149625935</v>
      </c>
      <c r="N6" s="3">
        <f t="shared" si="0"/>
        <v>33.425414364640879</v>
      </c>
      <c r="O6" s="3">
        <f t="shared" si="0"/>
        <v>27.731092436974791</v>
      </c>
      <c r="P6" s="3">
        <f t="shared" si="0"/>
        <v>30.149253731343283</v>
      </c>
      <c r="Q6" s="3">
        <f>H6*100</f>
        <v>28.486646884272997</v>
      </c>
    </row>
    <row r="7" spans="2:18" x14ac:dyDescent="0.35">
      <c r="C7" t="s">
        <v>157</v>
      </c>
      <c r="D7">
        <v>0.20448877805486285</v>
      </c>
      <c r="E7">
        <v>0.22375690607734808</v>
      </c>
      <c r="F7">
        <v>0.17086834733893558</v>
      </c>
      <c r="G7">
        <v>0.2</v>
      </c>
      <c r="H7">
        <v>9.4955489614243327E-2</v>
      </c>
      <c r="L7" t="s">
        <v>158</v>
      </c>
      <c r="M7" s="3">
        <f>D8*-100</f>
        <v>-6.4837905236907734</v>
      </c>
      <c r="N7" s="3">
        <f>E8*-100</f>
        <v>-6.0773480662983426</v>
      </c>
      <c r="O7" s="3">
        <f>F8*-100</f>
        <v>-3.3613445378151261</v>
      </c>
      <c r="P7" s="3">
        <f>G8*-100</f>
        <v>-2.6865671641791042</v>
      </c>
      <c r="Q7" s="3">
        <f>H8*-100</f>
        <v>-2.3738872403560833</v>
      </c>
    </row>
    <row r="8" spans="2:18" x14ac:dyDescent="0.35">
      <c r="C8" t="s">
        <v>158</v>
      </c>
      <c r="D8">
        <v>6.4837905236907731E-2</v>
      </c>
      <c r="E8">
        <v>6.0773480662983423E-2</v>
      </c>
      <c r="F8">
        <v>3.3613445378151259E-2</v>
      </c>
      <c r="G8">
        <v>2.6865671641791045E-2</v>
      </c>
      <c r="H8">
        <v>2.3738872403560832E-2</v>
      </c>
      <c r="L8" t="s">
        <v>157</v>
      </c>
      <c r="M8" s="3">
        <f>D7*-100</f>
        <v>-20.448877805486283</v>
      </c>
      <c r="N8" s="3">
        <f>E7*-100</f>
        <v>-22.375690607734807</v>
      </c>
      <c r="O8" s="3">
        <f>F7*-100</f>
        <v>-17.086834733893557</v>
      </c>
      <c r="P8" s="3">
        <f>G7*-100</f>
        <v>-20</v>
      </c>
      <c r="Q8" s="3">
        <f>H7*-100</f>
        <v>-9.4955489614243334</v>
      </c>
    </row>
    <row r="9" spans="2:18" x14ac:dyDescent="0.35">
      <c r="L9" t="s">
        <v>159</v>
      </c>
      <c r="M9" s="13">
        <f>SUM(M8,M7,M5,M4)</f>
        <v>15.710723192019955</v>
      </c>
      <c r="N9" s="13">
        <f>SUM(N8,N7,N5,N4)</f>
        <v>9.6685082872928199</v>
      </c>
      <c r="O9" s="13">
        <f>SUM(O8,O7,O5,O4)</f>
        <v>31.372549019607842</v>
      </c>
      <c r="P9" s="13">
        <f>SUM(P8,P7,P5,P4)</f>
        <v>24.477611940298512</v>
      </c>
      <c r="Q9" s="13">
        <f>SUM(Q8,Q7,Q5,Q4)</f>
        <v>47.776112759643915</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B9810-BC77-4433-8310-ACC60BB82F77}">
  <sheetPr codeName="Sheet9">
    <tabColor theme="9" tint="-0.249977111117893"/>
  </sheetPr>
  <dimension ref="C3:R21"/>
  <sheetViews>
    <sheetView workbookViewId="0">
      <selection activeCell="V9" sqref="V9"/>
    </sheetView>
  </sheetViews>
  <sheetFormatPr defaultRowHeight="14.5" x14ac:dyDescent="0.35"/>
  <cols>
    <col min="3" max="3" width="20.1796875" customWidth="1"/>
  </cols>
  <sheetData>
    <row r="3" spans="3:11" x14ac:dyDescent="0.35">
      <c r="D3" s="10"/>
      <c r="E3" s="10"/>
      <c r="F3" s="10"/>
      <c r="G3" s="10"/>
      <c r="H3" s="10"/>
      <c r="I3" s="10"/>
      <c r="J3" s="10"/>
      <c r="K3" s="10"/>
    </row>
    <row r="4" spans="3:11" x14ac:dyDescent="0.35">
      <c r="C4" t="s">
        <v>160</v>
      </c>
      <c r="D4" s="10"/>
      <c r="E4" s="10"/>
      <c r="F4" s="10"/>
      <c r="G4" s="10"/>
      <c r="H4" s="10"/>
      <c r="I4" s="10"/>
      <c r="J4" s="10"/>
      <c r="K4" s="10"/>
    </row>
    <row r="5" spans="3:11" x14ac:dyDescent="0.35">
      <c r="D5" s="10" t="s">
        <v>150</v>
      </c>
      <c r="E5" s="10"/>
      <c r="F5" s="10"/>
      <c r="G5" s="10"/>
      <c r="H5" s="10"/>
      <c r="I5" s="10"/>
      <c r="J5" s="10"/>
      <c r="K5" s="10"/>
    </row>
    <row r="6" spans="3:11" x14ac:dyDescent="0.35">
      <c r="C6" t="s">
        <v>161</v>
      </c>
      <c r="D6" s="14">
        <v>0.33333333333333331</v>
      </c>
      <c r="E6" s="10"/>
      <c r="F6" s="10"/>
      <c r="G6" s="10"/>
      <c r="H6" s="10"/>
      <c r="I6" s="10"/>
      <c r="J6" s="10"/>
      <c r="K6" s="10"/>
    </row>
    <row r="7" spans="3:11" x14ac:dyDescent="0.35">
      <c r="C7" t="s">
        <v>162</v>
      </c>
      <c r="D7" s="14">
        <v>0.3925925925925926</v>
      </c>
      <c r="E7" s="10"/>
      <c r="F7" s="10"/>
      <c r="G7" s="10"/>
      <c r="H7" s="10"/>
      <c r="I7" s="10"/>
      <c r="J7" s="10"/>
      <c r="K7" s="10"/>
    </row>
    <row r="8" spans="3:11" x14ac:dyDescent="0.35">
      <c r="C8" t="s">
        <v>167</v>
      </c>
      <c r="D8" s="14">
        <v>0.27407407407407408</v>
      </c>
      <c r="E8" s="10"/>
      <c r="F8" s="10"/>
      <c r="G8" s="10"/>
      <c r="H8" s="10"/>
      <c r="I8" s="10"/>
      <c r="J8" s="10"/>
      <c r="K8" s="10"/>
    </row>
    <row r="9" spans="3:11" x14ac:dyDescent="0.35">
      <c r="C9" t="s">
        <v>163</v>
      </c>
      <c r="D9" s="10"/>
      <c r="E9" s="10"/>
      <c r="F9" s="10"/>
      <c r="G9" s="10"/>
      <c r="H9" s="10"/>
      <c r="I9" s="10"/>
      <c r="J9" s="10"/>
      <c r="K9" s="10"/>
    </row>
    <row r="12" spans="3:11" x14ac:dyDescent="0.35">
      <c r="C12" t="s">
        <v>164</v>
      </c>
    </row>
    <row r="15" spans="3:11" x14ac:dyDescent="0.35">
      <c r="C15" t="s">
        <v>165</v>
      </c>
    </row>
    <row r="16" spans="3:11" x14ac:dyDescent="0.35">
      <c r="C16" t="s">
        <v>166</v>
      </c>
    </row>
    <row r="17" spans="4:18" x14ac:dyDescent="0.35">
      <c r="H17" t="s">
        <v>150</v>
      </c>
      <c r="I17" t="s">
        <v>153</v>
      </c>
    </row>
    <row r="18" spans="4:18" x14ac:dyDescent="0.35">
      <c r="D18" t="s">
        <v>161</v>
      </c>
      <c r="H18" s="14">
        <v>0.33333333333333331</v>
      </c>
      <c r="I18" s="14">
        <v>0.61499999999999999</v>
      </c>
      <c r="J18">
        <v>93</v>
      </c>
      <c r="R18" s="14"/>
    </row>
    <row r="19" spans="4:18" x14ac:dyDescent="0.35">
      <c r="D19" t="s">
        <v>162</v>
      </c>
      <c r="H19" s="14">
        <v>0.3925925925925926</v>
      </c>
      <c r="I19" s="14">
        <v>0.2</v>
      </c>
      <c r="J19">
        <v>30</v>
      </c>
      <c r="R19" s="14"/>
    </row>
    <row r="20" spans="4:18" x14ac:dyDescent="0.35">
      <c r="D20" t="s">
        <v>167</v>
      </c>
      <c r="H20" s="14">
        <v>0.27407407407407408</v>
      </c>
      <c r="I20" s="14">
        <v>0.185</v>
      </c>
      <c r="J20">
        <v>24</v>
      </c>
      <c r="R20" s="14"/>
    </row>
    <row r="21" spans="4:18" x14ac:dyDescent="0.35">
      <c r="J21">
        <v>147</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5</vt:i4>
      </vt:variant>
      <vt:variant>
        <vt:lpstr>Named Ranges</vt:lpstr>
      </vt:variant>
      <vt:variant>
        <vt:i4>3</vt:i4>
      </vt:variant>
    </vt:vector>
  </HeadingPairs>
  <TitlesOfParts>
    <vt:vector size="12" baseType="lpstr">
      <vt:lpstr>Data1</vt:lpstr>
      <vt:lpstr>Data2</vt:lpstr>
      <vt:lpstr>Data3</vt:lpstr>
      <vt:lpstr>Data4</vt:lpstr>
      <vt:lpstr>Chart4 (2)</vt:lpstr>
      <vt:lpstr>Chart1</vt:lpstr>
      <vt:lpstr>Chart2</vt:lpstr>
      <vt:lpstr>Chart3</vt:lpstr>
      <vt:lpstr>Chart4</vt:lpstr>
      <vt:lpstr>_DLX1.USE</vt:lpstr>
      <vt:lpstr>_DLX5.USE</vt:lpstr>
      <vt:lpstr>_DLX6.USE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2024-12-23T22:09:29Z</dcterms:created>
  <dcterms:modified xsi:type="dcterms:W3CDTF">2024-12-23T22:09:42Z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2024-12-23T22:09:39Z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ae926e3f-bee8-4ce4-a768-211dbd350df9</vt:lpwstr>
  </property>
  <property fmtid="{D5CDD505-2E9C-101B-9397-08002B2CF9AE}" pid="8" name="MSIP_Label_65269c60-0483-4c57-9e8c-3779d6900235_ContentBits">
    <vt:lpwstr>0</vt:lpwstr>
  </property>
</Properties>
</file>