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b.win.frb.org\K1\Accounts\U-Z\k1mzw01\My Documents\Blog Articles\JuneBlog\"/>
    </mc:Choice>
  </mc:AlternateContent>
  <bookViews>
    <workbookView xWindow="0" yWindow="0" windowWidth="28800" windowHeight="10500" firstSheet="6" activeTab="6"/>
  </bookViews>
  <sheets>
    <sheet name="Table 1" sheetId="1" state="hidden" r:id="rId1"/>
    <sheet name="Chart 1" sheetId="2" state="hidden" r:id="rId2"/>
    <sheet name="Chart 2" sheetId="9" state="hidden" r:id="rId3"/>
    <sheet name="Chart 3" sheetId="13" state="hidden" r:id="rId4"/>
    <sheet name="Chart 4" sheetId="16" state="hidden" r:id="rId5"/>
    <sheet name="Chart 5" sheetId="11" state="hidden" r:id="rId6"/>
    <sheet name="Constants" sheetId="4" r:id="rId7"/>
    <sheet name="Data 1, 3, 4" sheetId="3" r:id="rId8"/>
    <sheet name="Data 2" sheetId="5" r:id="rId9"/>
    <sheet name="Data 5" sheetId="6" r:id="rId10"/>
  </sheets>
  <externalReferences>
    <externalReference r:id="rId11"/>
  </externalReferences>
  <definedNames>
    <definedName name="_DLX1.U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6" l="1"/>
  <c r="AM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18" i="3"/>
  <c r="L17" i="6" l="1"/>
  <c r="C52" i="6"/>
  <c r="H52" i="6"/>
  <c r="I52" i="6"/>
  <c r="J52" i="6"/>
  <c r="K52" i="6"/>
  <c r="L52" i="6"/>
  <c r="N52" i="6"/>
  <c r="O52" i="6"/>
  <c r="L18" i="6"/>
  <c r="M18" i="6"/>
  <c r="N18" i="6"/>
  <c r="O18" i="6"/>
  <c r="L19" i="6"/>
  <c r="M19" i="6"/>
  <c r="N19" i="6"/>
  <c r="O19" i="6"/>
  <c r="L20" i="6"/>
  <c r="M20" i="6"/>
  <c r="N20" i="6"/>
  <c r="O20" i="6"/>
  <c r="L21" i="6"/>
  <c r="M21" i="6"/>
  <c r="N21" i="6"/>
  <c r="O21" i="6"/>
  <c r="L22" i="6"/>
  <c r="M22" i="6"/>
  <c r="N22" i="6"/>
  <c r="O22" i="6"/>
  <c r="L23" i="6"/>
  <c r="M23" i="6"/>
  <c r="N23" i="6"/>
  <c r="O23" i="6"/>
  <c r="L24" i="6"/>
  <c r="M24" i="6"/>
  <c r="N24" i="6"/>
  <c r="O24" i="6"/>
  <c r="L25" i="6"/>
  <c r="M25" i="6"/>
  <c r="N25" i="6"/>
  <c r="O25" i="6"/>
  <c r="L26" i="6"/>
  <c r="M26" i="6"/>
  <c r="N26" i="6"/>
  <c r="O26" i="6"/>
  <c r="L27" i="6"/>
  <c r="M27" i="6"/>
  <c r="N27" i="6"/>
  <c r="O27" i="6"/>
  <c r="L28" i="6"/>
  <c r="M28" i="6"/>
  <c r="N28" i="6"/>
  <c r="O28" i="6"/>
  <c r="L29" i="6"/>
  <c r="M29" i="6"/>
  <c r="N29" i="6"/>
  <c r="O29" i="6"/>
  <c r="L30" i="6"/>
  <c r="M30" i="6"/>
  <c r="N30" i="6"/>
  <c r="O30" i="6"/>
  <c r="L31" i="6"/>
  <c r="M31" i="6"/>
  <c r="N31" i="6"/>
  <c r="O31" i="6"/>
  <c r="L32" i="6"/>
  <c r="M32" i="6"/>
  <c r="N32" i="6"/>
  <c r="O32" i="6"/>
  <c r="L33" i="6"/>
  <c r="M33" i="6"/>
  <c r="N33" i="6"/>
  <c r="O33" i="6"/>
  <c r="L34" i="6"/>
  <c r="M34" i="6"/>
  <c r="N34" i="6"/>
  <c r="O34" i="6"/>
  <c r="L35" i="6"/>
  <c r="M35" i="6"/>
  <c r="N35" i="6"/>
  <c r="O35" i="6"/>
  <c r="L36" i="6"/>
  <c r="M36" i="6"/>
  <c r="N36" i="6"/>
  <c r="O36" i="6"/>
  <c r="L37" i="6"/>
  <c r="M37" i="6"/>
  <c r="N37" i="6"/>
  <c r="O37" i="6"/>
  <c r="L38" i="6"/>
  <c r="M38" i="6"/>
  <c r="N38" i="6"/>
  <c r="O38" i="6"/>
  <c r="L39" i="6"/>
  <c r="M39" i="6"/>
  <c r="N39" i="6"/>
  <c r="O39" i="6"/>
  <c r="L40" i="6"/>
  <c r="M40" i="6"/>
  <c r="N40" i="6"/>
  <c r="O40" i="6"/>
  <c r="L41" i="6"/>
  <c r="M41" i="6"/>
  <c r="N41" i="6"/>
  <c r="O41" i="6"/>
  <c r="L42" i="6"/>
  <c r="M42" i="6"/>
  <c r="N42" i="6"/>
  <c r="O42" i="6"/>
  <c r="L43" i="6"/>
  <c r="M43" i="6"/>
  <c r="N43" i="6"/>
  <c r="O43" i="6"/>
  <c r="L44" i="6"/>
  <c r="M44" i="6"/>
  <c r="N44" i="6"/>
  <c r="O44" i="6"/>
  <c r="L45" i="6"/>
  <c r="M45" i="6"/>
  <c r="N45" i="6"/>
  <c r="O45" i="6"/>
  <c r="L46" i="6"/>
  <c r="M46" i="6"/>
  <c r="N46" i="6"/>
  <c r="O46" i="6"/>
  <c r="L47" i="6"/>
  <c r="M47" i="6"/>
  <c r="N47" i="6"/>
  <c r="O47" i="6"/>
  <c r="L48" i="6"/>
  <c r="M48" i="6"/>
  <c r="N48" i="6"/>
  <c r="O48" i="6"/>
  <c r="L49" i="6"/>
  <c r="M49" i="6"/>
  <c r="N49" i="6"/>
  <c r="O49" i="6"/>
  <c r="L50" i="6"/>
  <c r="M50" i="6"/>
  <c r="N50" i="6"/>
  <c r="O50" i="6"/>
  <c r="L51" i="6"/>
  <c r="M51" i="6"/>
  <c r="N51" i="6"/>
  <c r="O51" i="6"/>
  <c r="M17" i="6"/>
  <c r="N17" i="6"/>
  <c r="O17" i="6"/>
  <c r="C8" i="6"/>
  <c r="C9" i="6"/>
  <c r="J9" i="6" s="1"/>
  <c r="C10" i="6"/>
  <c r="J10" i="6" s="1"/>
  <c r="C11" i="6"/>
  <c r="J11" i="6" s="1"/>
  <c r="C12" i="6"/>
  <c r="C13" i="6"/>
  <c r="J13" i="6" s="1"/>
  <c r="C14" i="6"/>
  <c r="J14" i="6" s="1"/>
  <c r="C15" i="6"/>
  <c r="J15" i="6" s="1"/>
  <c r="C16" i="6"/>
  <c r="C17" i="6"/>
  <c r="J17" i="6" s="1"/>
  <c r="C18" i="6"/>
  <c r="J18" i="6" s="1"/>
  <c r="C19" i="6"/>
  <c r="J19" i="6" s="1"/>
  <c r="C20" i="6"/>
  <c r="C21" i="6"/>
  <c r="J21" i="6" s="1"/>
  <c r="C22" i="6"/>
  <c r="J22" i="6" s="1"/>
  <c r="C23" i="6"/>
  <c r="J23" i="6" s="1"/>
  <c r="C24" i="6"/>
  <c r="C25" i="6"/>
  <c r="J25" i="6" s="1"/>
  <c r="C26" i="6"/>
  <c r="J26" i="6" s="1"/>
  <c r="C27" i="6"/>
  <c r="J27" i="6" s="1"/>
  <c r="C28" i="6"/>
  <c r="C29" i="6"/>
  <c r="J29" i="6" s="1"/>
  <c r="C30" i="6"/>
  <c r="J30" i="6" s="1"/>
  <c r="C31" i="6"/>
  <c r="J31" i="6" s="1"/>
  <c r="C32" i="6"/>
  <c r="C33" i="6"/>
  <c r="J33" i="6" s="1"/>
  <c r="C34" i="6"/>
  <c r="J34" i="6" s="1"/>
  <c r="C35" i="6"/>
  <c r="J35" i="6" s="1"/>
  <c r="C36" i="6"/>
  <c r="C37" i="6"/>
  <c r="J37" i="6" s="1"/>
  <c r="C38" i="6"/>
  <c r="J38" i="6" s="1"/>
  <c r="C39" i="6"/>
  <c r="J39" i="6" s="1"/>
  <c r="C40" i="6"/>
  <c r="C41" i="6"/>
  <c r="J41" i="6" s="1"/>
  <c r="C42" i="6"/>
  <c r="J42" i="6" s="1"/>
  <c r="C43" i="6"/>
  <c r="J43" i="6" s="1"/>
  <c r="C44" i="6"/>
  <c r="C45" i="6"/>
  <c r="J45" i="6" s="1"/>
  <c r="C46" i="6"/>
  <c r="J46" i="6" s="1"/>
  <c r="C47" i="6"/>
  <c r="J47" i="6" s="1"/>
  <c r="C48" i="6"/>
  <c r="C49" i="6"/>
  <c r="J49" i="6" s="1"/>
  <c r="C50" i="6"/>
  <c r="J50" i="6" s="1"/>
  <c r="C51" i="6"/>
  <c r="J51" i="6" s="1"/>
  <c r="C7" i="6"/>
  <c r="H8" i="6"/>
  <c r="I8" i="6"/>
  <c r="J8" i="6"/>
  <c r="K8" i="6"/>
  <c r="H9" i="6"/>
  <c r="I9" i="6"/>
  <c r="K9" i="6"/>
  <c r="H10" i="6"/>
  <c r="I10" i="6"/>
  <c r="I11" i="6"/>
  <c r="H12" i="6"/>
  <c r="I12" i="6"/>
  <c r="J12" i="6"/>
  <c r="K12" i="6"/>
  <c r="H13" i="6"/>
  <c r="I13" i="6"/>
  <c r="K13" i="6"/>
  <c r="H14" i="6"/>
  <c r="I14" i="6"/>
  <c r="I15" i="6"/>
  <c r="H16" i="6"/>
  <c r="I16" i="6"/>
  <c r="J16" i="6"/>
  <c r="K16" i="6"/>
  <c r="H17" i="6"/>
  <c r="I17" i="6"/>
  <c r="K17" i="6"/>
  <c r="H18" i="6"/>
  <c r="I18" i="6"/>
  <c r="I19" i="6"/>
  <c r="H20" i="6"/>
  <c r="I20" i="6"/>
  <c r="J20" i="6"/>
  <c r="K20" i="6"/>
  <c r="H21" i="6"/>
  <c r="I21" i="6"/>
  <c r="K21" i="6"/>
  <c r="H22" i="6"/>
  <c r="I22" i="6"/>
  <c r="I23" i="6"/>
  <c r="H24" i="6"/>
  <c r="I24" i="6"/>
  <c r="J24" i="6"/>
  <c r="K24" i="6"/>
  <c r="H25" i="6"/>
  <c r="I25" i="6"/>
  <c r="K25" i="6"/>
  <c r="H26" i="6"/>
  <c r="I26" i="6"/>
  <c r="I27" i="6"/>
  <c r="H28" i="6"/>
  <c r="I28" i="6"/>
  <c r="J28" i="6"/>
  <c r="K28" i="6"/>
  <c r="H29" i="6"/>
  <c r="I29" i="6"/>
  <c r="K29" i="6"/>
  <c r="H30" i="6"/>
  <c r="I30" i="6"/>
  <c r="I31" i="6"/>
  <c r="H32" i="6"/>
  <c r="I32" i="6"/>
  <c r="J32" i="6"/>
  <c r="K32" i="6"/>
  <c r="H33" i="6"/>
  <c r="I33" i="6"/>
  <c r="K33" i="6"/>
  <c r="H34" i="6"/>
  <c r="I34" i="6"/>
  <c r="I35" i="6"/>
  <c r="H36" i="6"/>
  <c r="I36" i="6"/>
  <c r="J36" i="6"/>
  <c r="K36" i="6"/>
  <c r="H37" i="6"/>
  <c r="I37" i="6"/>
  <c r="K37" i="6"/>
  <c r="H38" i="6"/>
  <c r="I38" i="6"/>
  <c r="I39" i="6"/>
  <c r="H40" i="6"/>
  <c r="I40" i="6"/>
  <c r="J40" i="6"/>
  <c r="K40" i="6"/>
  <c r="H41" i="6"/>
  <c r="I41" i="6"/>
  <c r="K41" i="6"/>
  <c r="H42" i="6"/>
  <c r="I42" i="6"/>
  <c r="I43" i="6"/>
  <c r="H44" i="6"/>
  <c r="I44" i="6"/>
  <c r="J44" i="6"/>
  <c r="K44" i="6"/>
  <c r="H45" i="6"/>
  <c r="I45" i="6"/>
  <c r="K45" i="6"/>
  <c r="H46" i="6"/>
  <c r="I46" i="6"/>
  <c r="I47" i="6"/>
  <c r="H48" i="6"/>
  <c r="I48" i="6"/>
  <c r="J48" i="6"/>
  <c r="K48" i="6"/>
  <c r="H49" i="6"/>
  <c r="I49" i="6"/>
  <c r="K49" i="6"/>
  <c r="H50" i="6"/>
  <c r="I50" i="6"/>
  <c r="I51" i="6"/>
  <c r="I7" i="6"/>
  <c r="J7" i="6"/>
  <c r="K7" i="6"/>
  <c r="H7" i="6"/>
  <c r="C9" i="3"/>
  <c r="AC9" i="3" s="1"/>
  <c r="C10" i="3"/>
  <c r="Y10" i="3" s="1"/>
  <c r="C11" i="3"/>
  <c r="C12" i="3"/>
  <c r="AE12" i="3" s="1"/>
  <c r="C13" i="3"/>
  <c r="AC13" i="3" s="1"/>
  <c r="C14" i="3"/>
  <c r="C15" i="3"/>
  <c r="C16" i="3"/>
  <c r="AE16" i="3" s="1"/>
  <c r="C17" i="3"/>
  <c r="AC17" i="3" s="1"/>
  <c r="C18" i="3"/>
  <c r="C19" i="3"/>
  <c r="C20" i="3"/>
  <c r="C21" i="3"/>
  <c r="Y21" i="3" s="1"/>
  <c r="C22" i="3"/>
  <c r="C23" i="3"/>
  <c r="C24" i="3"/>
  <c r="AE24" i="3" s="1"/>
  <c r="C25" i="3"/>
  <c r="C26" i="3"/>
  <c r="C27" i="3"/>
  <c r="C28" i="3"/>
  <c r="AE28" i="3" s="1"/>
  <c r="C29" i="3"/>
  <c r="AC29" i="3" s="1"/>
  <c r="C30" i="3"/>
  <c r="Y30" i="3" s="1"/>
  <c r="C31" i="3"/>
  <c r="C32" i="3"/>
  <c r="AE32" i="3" s="1"/>
  <c r="C33" i="3"/>
  <c r="Y33" i="3" s="1"/>
  <c r="C34" i="3"/>
  <c r="C35" i="3"/>
  <c r="C36" i="3"/>
  <c r="Y36" i="3" s="1"/>
  <c r="C37" i="3"/>
  <c r="Y37" i="3" s="1"/>
  <c r="C38" i="3"/>
  <c r="AA38" i="3" s="1"/>
  <c r="C39" i="3"/>
  <c r="C40" i="3"/>
  <c r="AE40" i="3" s="1"/>
  <c r="C41" i="3"/>
  <c r="C42" i="3"/>
  <c r="AA42" i="3" s="1"/>
  <c r="C43" i="3"/>
  <c r="C44" i="3"/>
  <c r="AE44" i="3" s="1"/>
  <c r="C45" i="3"/>
  <c r="AC45" i="3" s="1"/>
  <c r="C46" i="3"/>
  <c r="AA46" i="3" s="1"/>
  <c r="C47" i="3"/>
  <c r="C48" i="3"/>
  <c r="Y48" i="3" s="1"/>
  <c r="C49" i="3"/>
  <c r="AC49" i="3" s="1"/>
  <c r="C50" i="3"/>
  <c r="AA50" i="3" s="1"/>
  <c r="C51" i="3"/>
  <c r="C52" i="3"/>
  <c r="Y52" i="3" s="1"/>
  <c r="C53" i="3"/>
  <c r="C54" i="3"/>
  <c r="AA54" i="3" s="1"/>
  <c r="C55" i="3"/>
  <c r="Y55" i="3" s="1"/>
  <c r="C56" i="3"/>
  <c r="AE56" i="3" s="1"/>
  <c r="C8" i="3"/>
  <c r="F18" i="5"/>
  <c r="G18" i="5"/>
  <c r="H18" i="5"/>
  <c r="I18" i="5"/>
  <c r="F19" i="5"/>
  <c r="G19" i="5"/>
  <c r="H19" i="5"/>
  <c r="I19" i="5"/>
  <c r="F20" i="5"/>
  <c r="G20" i="5"/>
  <c r="H20" i="5"/>
  <c r="I20" i="5"/>
  <c r="F21" i="5"/>
  <c r="G21" i="5"/>
  <c r="H21" i="5"/>
  <c r="I21" i="5"/>
  <c r="F22" i="5"/>
  <c r="G22" i="5"/>
  <c r="H22" i="5"/>
  <c r="I22" i="5"/>
  <c r="F23" i="5"/>
  <c r="G23" i="5"/>
  <c r="H23" i="5"/>
  <c r="I23" i="5"/>
  <c r="F24" i="5"/>
  <c r="G24" i="5"/>
  <c r="H24" i="5"/>
  <c r="I24" i="5"/>
  <c r="F25" i="5"/>
  <c r="G25" i="5"/>
  <c r="H25" i="5"/>
  <c r="I25" i="5"/>
  <c r="F26" i="5"/>
  <c r="G26" i="5"/>
  <c r="H26" i="5"/>
  <c r="I26" i="5"/>
  <c r="F27" i="5"/>
  <c r="G27" i="5"/>
  <c r="H27" i="5"/>
  <c r="I27" i="5"/>
  <c r="F28" i="5"/>
  <c r="G28" i="5"/>
  <c r="H28" i="5"/>
  <c r="I28" i="5"/>
  <c r="F29" i="5"/>
  <c r="G29" i="5"/>
  <c r="H29" i="5"/>
  <c r="I29" i="5"/>
  <c r="F30" i="5"/>
  <c r="G30" i="5"/>
  <c r="H30" i="5"/>
  <c r="I30" i="5"/>
  <c r="F31" i="5"/>
  <c r="G31" i="5"/>
  <c r="H31" i="5"/>
  <c r="I31" i="5"/>
  <c r="F32" i="5"/>
  <c r="G32" i="5"/>
  <c r="H32" i="5"/>
  <c r="I32" i="5"/>
  <c r="F33" i="5"/>
  <c r="G33" i="5"/>
  <c r="H33" i="5"/>
  <c r="I33" i="5"/>
  <c r="F34" i="5"/>
  <c r="G34" i="5"/>
  <c r="H34" i="5"/>
  <c r="I34" i="5"/>
  <c r="F35" i="5"/>
  <c r="G35" i="5"/>
  <c r="H35" i="5"/>
  <c r="I35" i="5"/>
  <c r="F36" i="5"/>
  <c r="G36" i="5"/>
  <c r="H36" i="5"/>
  <c r="I36" i="5"/>
  <c r="F37" i="5"/>
  <c r="G37" i="5"/>
  <c r="H37" i="5"/>
  <c r="I37" i="5"/>
  <c r="F38" i="5"/>
  <c r="G38" i="5"/>
  <c r="H38" i="5"/>
  <c r="I38" i="5"/>
  <c r="F39" i="5"/>
  <c r="G39" i="5"/>
  <c r="H39" i="5"/>
  <c r="I39" i="5"/>
  <c r="F40" i="5"/>
  <c r="G40" i="5"/>
  <c r="H40" i="5"/>
  <c r="I40" i="5"/>
  <c r="F41" i="5"/>
  <c r="G41" i="5"/>
  <c r="H41" i="5"/>
  <c r="I41" i="5"/>
  <c r="F42" i="5"/>
  <c r="G42" i="5"/>
  <c r="H42" i="5"/>
  <c r="I42" i="5"/>
  <c r="F43" i="5"/>
  <c r="G43" i="5"/>
  <c r="H43" i="5"/>
  <c r="I43" i="5"/>
  <c r="F44" i="5"/>
  <c r="G44" i="5"/>
  <c r="H44" i="5"/>
  <c r="I44" i="5"/>
  <c r="F45" i="5"/>
  <c r="G45" i="5"/>
  <c r="H45" i="5"/>
  <c r="I45" i="5"/>
  <c r="F46" i="5"/>
  <c r="G46" i="5"/>
  <c r="H46" i="5"/>
  <c r="I46" i="5"/>
  <c r="F47" i="5"/>
  <c r="G47" i="5"/>
  <c r="H47" i="5"/>
  <c r="I47" i="5"/>
  <c r="F48" i="5"/>
  <c r="G48" i="5"/>
  <c r="H48" i="5"/>
  <c r="I48" i="5"/>
  <c r="F49" i="5"/>
  <c r="G49" i="5"/>
  <c r="H49" i="5"/>
  <c r="I49" i="5"/>
  <c r="F50" i="5"/>
  <c r="G50" i="5"/>
  <c r="H50" i="5"/>
  <c r="I50" i="5"/>
  <c r="F51" i="5"/>
  <c r="G51" i="5"/>
  <c r="H51" i="5"/>
  <c r="I51" i="5"/>
  <c r="F52" i="5"/>
  <c r="G52" i="5"/>
  <c r="H52" i="5"/>
  <c r="I52" i="5"/>
  <c r="F53" i="5"/>
  <c r="G53" i="5"/>
  <c r="H53" i="5"/>
  <c r="I53" i="5"/>
  <c r="F54" i="5"/>
  <c r="G54" i="5"/>
  <c r="H54" i="5"/>
  <c r="I54" i="5"/>
  <c r="F55" i="5"/>
  <c r="G55" i="5"/>
  <c r="H55" i="5"/>
  <c r="I55" i="5"/>
  <c r="G17" i="5"/>
  <c r="H17" i="5"/>
  <c r="I17" i="5"/>
  <c r="F17" i="5"/>
  <c r="AA30" i="3" l="1"/>
  <c r="Y44" i="3"/>
  <c r="AC33" i="3"/>
  <c r="Y56" i="3"/>
  <c r="Y38" i="3"/>
  <c r="Y32" i="3"/>
  <c r="Y13" i="3"/>
  <c r="Y28" i="3"/>
  <c r="AE48" i="3"/>
  <c r="AD43" i="3"/>
  <c r="Z43" i="3"/>
  <c r="AB43" i="3"/>
  <c r="X43" i="3"/>
  <c r="Y43" i="3"/>
  <c r="AC43" i="3"/>
  <c r="AE43" i="3"/>
  <c r="AD27" i="3"/>
  <c r="AB27" i="3"/>
  <c r="Z27" i="3"/>
  <c r="X27" i="3"/>
  <c r="Y27" i="3"/>
  <c r="AC27" i="3"/>
  <c r="AE27" i="3"/>
  <c r="AD47" i="3"/>
  <c r="AB47" i="3"/>
  <c r="Z47" i="3"/>
  <c r="X47" i="3"/>
  <c r="AC47" i="3"/>
  <c r="AE47" i="3"/>
  <c r="AD39" i="3"/>
  <c r="AB39" i="3"/>
  <c r="Z39" i="3"/>
  <c r="X39" i="3"/>
  <c r="Y39" i="3"/>
  <c r="AC39" i="3"/>
  <c r="AE39" i="3"/>
  <c r="AD23" i="3"/>
  <c r="Z23" i="3"/>
  <c r="AB23" i="3"/>
  <c r="X23" i="3"/>
  <c r="Y23" i="3"/>
  <c r="AC23" i="3"/>
  <c r="AE23" i="3"/>
  <c r="AD11" i="3"/>
  <c r="AB11" i="3"/>
  <c r="Z11" i="3"/>
  <c r="X11" i="3"/>
  <c r="Y11" i="3"/>
  <c r="AC11" i="3"/>
  <c r="AE11" i="3"/>
  <c r="Z54" i="3"/>
  <c r="X54" i="3"/>
  <c r="AB54" i="3"/>
  <c r="AD54" i="3"/>
  <c r="AC54" i="3"/>
  <c r="AE54" i="3"/>
  <c r="Z14" i="3"/>
  <c r="X14" i="3"/>
  <c r="AB14" i="3"/>
  <c r="AD14" i="3"/>
  <c r="AC14" i="3"/>
  <c r="AE14" i="3"/>
  <c r="AA14" i="3"/>
  <c r="AD51" i="3"/>
  <c r="Z51" i="3"/>
  <c r="X51" i="3"/>
  <c r="AB51" i="3"/>
  <c r="AC51" i="3"/>
  <c r="AE51" i="3"/>
  <c r="AD31" i="3"/>
  <c r="Z31" i="3"/>
  <c r="AB31" i="3"/>
  <c r="X31" i="3"/>
  <c r="Y31" i="3"/>
  <c r="AC31" i="3"/>
  <c r="AE31" i="3"/>
  <c r="AD15" i="3"/>
  <c r="Z15" i="3"/>
  <c r="AB15" i="3"/>
  <c r="X15" i="3"/>
  <c r="Y15" i="3"/>
  <c r="AC15" i="3"/>
  <c r="AE15" i="3"/>
  <c r="Z46" i="3"/>
  <c r="X46" i="3"/>
  <c r="AD46" i="3"/>
  <c r="AB46" i="3"/>
  <c r="AC46" i="3"/>
  <c r="AE46" i="3"/>
  <c r="Z38" i="3"/>
  <c r="AD38" i="3"/>
  <c r="X38" i="3"/>
  <c r="AB38" i="3"/>
  <c r="AC38" i="3"/>
  <c r="AE38" i="3"/>
  <c r="Z34" i="3"/>
  <c r="X34" i="3"/>
  <c r="AD34" i="3"/>
  <c r="AB34" i="3"/>
  <c r="AC34" i="3"/>
  <c r="AE34" i="3"/>
  <c r="Z26" i="3"/>
  <c r="X26" i="3"/>
  <c r="AD26" i="3"/>
  <c r="AB26" i="3"/>
  <c r="AC26" i="3"/>
  <c r="AE26" i="3"/>
  <c r="AA26" i="3"/>
  <c r="Z18" i="3"/>
  <c r="X18" i="3"/>
  <c r="AD18" i="3"/>
  <c r="AB18" i="3"/>
  <c r="AP18" i="3" s="1"/>
  <c r="AC18" i="3"/>
  <c r="AE18" i="3"/>
  <c r="AI18" i="3" s="1"/>
  <c r="AA18" i="3"/>
  <c r="Y47" i="3"/>
  <c r="Y26" i="3"/>
  <c r="AA43" i="3"/>
  <c r="AA27" i="3"/>
  <c r="X8" i="3"/>
  <c r="AB8" i="3"/>
  <c r="Z8" i="3"/>
  <c r="AD8" i="3"/>
  <c r="AE8" i="3"/>
  <c r="AA8" i="3"/>
  <c r="X49" i="3"/>
  <c r="AB49" i="3"/>
  <c r="AD49" i="3"/>
  <c r="Z49" i="3"/>
  <c r="AE49" i="3"/>
  <c r="AA49" i="3"/>
  <c r="X41" i="3"/>
  <c r="Z41" i="3"/>
  <c r="AB41" i="3"/>
  <c r="AD41" i="3"/>
  <c r="AE41" i="3"/>
  <c r="AA41" i="3"/>
  <c r="X33" i="3"/>
  <c r="AB33" i="3"/>
  <c r="Z33" i="3"/>
  <c r="AD33" i="3"/>
  <c r="AE33" i="3"/>
  <c r="AA33" i="3"/>
  <c r="X25" i="3"/>
  <c r="AB25" i="3"/>
  <c r="Z25" i="3"/>
  <c r="AD25" i="3"/>
  <c r="AE25" i="3"/>
  <c r="AA25" i="3"/>
  <c r="X17" i="3"/>
  <c r="AB17" i="3"/>
  <c r="AD17" i="3"/>
  <c r="Z17" i="3"/>
  <c r="AE17" i="3"/>
  <c r="AA17" i="3"/>
  <c r="X13" i="3"/>
  <c r="Z13" i="3"/>
  <c r="AB13" i="3"/>
  <c r="AD13" i="3"/>
  <c r="AE13" i="3"/>
  <c r="AA13" i="3"/>
  <c r="Y54" i="3"/>
  <c r="Y50" i="3"/>
  <c r="Y46" i="3"/>
  <c r="Y25" i="3"/>
  <c r="Y17" i="3"/>
  <c r="Y9" i="3"/>
  <c r="AA34" i="3"/>
  <c r="AA23" i="3"/>
  <c r="AC8" i="3"/>
  <c r="AC41" i="3"/>
  <c r="AC25" i="3"/>
  <c r="AD55" i="3"/>
  <c r="Z55" i="3"/>
  <c r="AB55" i="3"/>
  <c r="X55" i="3"/>
  <c r="AC55" i="3"/>
  <c r="AE55" i="3"/>
  <c r="AD35" i="3"/>
  <c r="AB35" i="3"/>
  <c r="Z35" i="3"/>
  <c r="X35" i="3"/>
  <c r="Y35" i="3"/>
  <c r="AC35" i="3"/>
  <c r="AE35" i="3"/>
  <c r="AD19" i="3"/>
  <c r="Z19" i="3"/>
  <c r="X19" i="3"/>
  <c r="AB19" i="3"/>
  <c r="Y19" i="3"/>
  <c r="AC19" i="3"/>
  <c r="AE19" i="3"/>
  <c r="AA15" i="3"/>
  <c r="Z50" i="3"/>
  <c r="AD50" i="3"/>
  <c r="X50" i="3"/>
  <c r="AB50" i="3"/>
  <c r="AC50" i="3"/>
  <c r="AE50" i="3"/>
  <c r="Z42" i="3"/>
  <c r="X42" i="3"/>
  <c r="AB42" i="3"/>
  <c r="AD42" i="3"/>
  <c r="AC42" i="3"/>
  <c r="AE42" i="3"/>
  <c r="Z30" i="3"/>
  <c r="AD30" i="3"/>
  <c r="X30" i="3"/>
  <c r="AB30" i="3"/>
  <c r="AC30" i="3"/>
  <c r="AE30" i="3"/>
  <c r="Z22" i="3"/>
  <c r="AD22" i="3"/>
  <c r="X22" i="3"/>
  <c r="AB22" i="3"/>
  <c r="AC22" i="3"/>
  <c r="AE22" i="3"/>
  <c r="AA22" i="3"/>
  <c r="Z10" i="3"/>
  <c r="AD10" i="3"/>
  <c r="X10" i="3"/>
  <c r="AB10" i="3"/>
  <c r="AC10" i="3"/>
  <c r="AE10" i="3"/>
  <c r="AA10" i="3"/>
  <c r="Y51" i="3"/>
  <c r="Y42" i="3"/>
  <c r="Y18" i="3"/>
  <c r="AA51" i="3"/>
  <c r="AA35" i="3"/>
  <c r="AA11" i="3"/>
  <c r="X53" i="3"/>
  <c r="Z53" i="3"/>
  <c r="AB53" i="3"/>
  <c r="AD53" i="3"/>
  <c r="AE53" i="3"/>
  <c r="AA53" i="3"/>
  <c r="X45" i="3"/>
  <c r="AB45" i="3"/>
  <c r="Z45" i="3"/>
  <c r="AD45" i="3"/>
  <c r="AE45" i="3"/>
  <c r="AA45" i="3"/>
  <c r="X37" i="3"/>
  <c r="AB37" i="3"/>
  <c r="AD37" i="3"/>
  <c r="Z37" i="3"/>
  <c r="AE37" i="3"/>
  <c r="AA37" i="3"/>
  <c r="X29" i="3"/>
  <c r="Z29" i="3"/>
  <c r="AB29" i="3"/>
  <c r="AD29" i="3"/>
  <c r="AE29" i="3"/>
  <c r="AA29" i="3"/>
  <c r="X21" i="3"/>
  <c r="Z21" i="3"/>
  <c r="AB21" i="3"/>
  <c r="AD21" i="3"/>
  <c r="AE21" i="3"/>
  <c r="AA21" i="3"/>
  <c r="X9" i="3"/>
  <c r="AB9" i="3"/>
  <c r="Z9" i="3"/>
  <c r="AD9" i="3"/>
  <c r="AE9" i="3"/>
  <c r="AA9" i="3"/>
  <c r="Y41" i="3"/>
  <c r="AB56" i="3"/>
  <c r="X56" i="3"/>
  <c r="AD56" i="3"/>
  <c r="Z56" i="3"/>
  <c r="AA56" i="3"/>
  <c r="AC56" i="3"/>
  <c r="AB52" i="3"/>
  <c r="AD52" i="3"/>
  <c r="Z52" i="3"/>
  <c r="X52" i="3"/>
  <c r="AA52" i="3"/>
  <c r="AC52" i="3"/>
  <c r="AB48" i="3"/>
  <c r="X48" i="3"/>
  <c r="AD48" i="3"/>
  <c r="Z48" i="3"/>
  <c r="AA48" i="3"/>
  <c r="AC48" i="3"/>
  <c r="AB44" i="3"/>
  <c r="AD44" i="3"/>
  <c r="Z44" i="3"/>
  <c r="X44" i="3"/>
  <c r="AA44" i="3"/>
  <c r="AC44" i="3"/>
  <c r="AB40" i="3"/>
  <c r="X40" i="3"/>
  <c r="AD40" i="3"/>
  <c r="Z40" i="3"/>
  <c r="AA40" i="3"/>
  <c r="AC40" i="3"/>
  <c r="AB36" i="3"/>
  <c r="AD36" i="3"/>
  <c r="Z36" i="3"/>
  <c r="X36" i="3"/>
  <c r="AA36" i="3"/>
  <c r="AC36" i="3"/>
  <c r="AB32" i="3"/>
  <c r="X32" i="3"/>
  <c r="AD32" i="3"/>
  <c r="Z32" i="3"/>
  <c r="AA32" i="3"/>
  <c r="AC32" i="3"/>
  <c r="AB28" i="3"/>
  <c r="AD28" i="3"/>
  <c r="Z28" i="3"/>
  <c r="X28" i="3"/>
  <c r="AA28" i="3"/>
  <c r="AC28" i="3"/>
  <c r="AB24" i="3"/>
  <c r="X24" i="3"/>
  <c r="AD24" i="3"/>
  <c r="Z24" i="3"/>
  <c r="AA24" i="3"/>
  <c r="Y24" i="3"/>
  <c r="AC24" i="3"/>
  <c r="AB20" i="3"/>
  <c r="AD20" i="3"/>
  <c r="Z20" i="3"/>
  <c r="X20" i="3"/>
  <c r="AA20" i="3"/>
  <c r="Y20" i="3"/>
  <c r="AC20" i="3"/>
  <c r="AB16" i="3"/>
  <c r="X16" i="3"/>
  <c r="AD16" i="3"/>
  <c r="Z16" i="3"/>
  <c r="AA16" i="3"/>
  <c r="Y16" i="3"/>
  <c r="AC16" i="3"/>
  <c r="AB12" i="3"/>
  <c r="AD12" i="3"/>
  <c r="Z12" i="3"/>
  <c r="X12" i="3"/>
  <c r="AA12" i="3"/>
  <c r="Y12" i="3"/>
  <c r="AC12" i="3"/>
  <c r="Y8" i="3"/>
  <c r="Y53" i="3"/>
  <c r="Y49" i="3"/>
  <c r="Y45" i="3"/>
  <c r="Y40" i="3"/>
  <c r="Y34" i="3"/>
  <c r="Y29" i="3"/>
  <c r="Y22" i="3"/>
  <c r="Y14" i="3"/>
  <c r="AA55" i="3"/>
  <c r="AA47" i="3"/>
  <c r="AA39" i="3"/>
  <c r="AA31" i="3"/>
  <c r="AA19" i="3"/>
  <c r="AE52" i="3"/>
  <c r="AE36" i="3"/>
  <c r="AE20" i="3"/>
  <c r="AC53" i="3"/>
  <c r="AC37" i="3"/>
  <c r="AC21" i="3"/>
  <c r="H39" i="6"/>
  <c r="H35" i="6"/>
  <c r="H31" i="6"/>
  <c r="H27" i="6"/>
  <c r="H23" i="6"/>
  <c r="H19" i="6"/>
  <c r="H11" i="6"/>
  <c r="K50" i="6"/>
  <c r="K46" i="6"/>
  <c r="K43" i="6"/>
  <c r="K42" i="6"/>
  <c r="K39" i="6"/>
  <c r="K38" i="6"/>
  <c r="K35" i="6"/>
  <c r="K34" i="6"/>
  <c r="K31" i="6"/>
  <c r="K30" i="6"/>
  <c r="K27" i="6"/>
  <c r="K26" i="6"/>
  <c r="K22" i="6"/>
  <c r="K19" i="6"/>
  <c r="K18" i="6"/>
  <c r="K15" i="6"/>
  <c r="K14" i="6"/>
  <c r="K11" i="6"/>
  <c r="K10" i="6"/>
  <c r="H51" i="6"/>
  <c r="H47" i="6"/>
  <c r="H43" i="6"/>
  <c r="H15" i="6"/>
  <c r="K51" i="6"/>
  <c r="K47" i="6"/>
  <c r="K23" i="6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2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" i="4"/>
  <c r="AQ28" i="3" l="1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8" i="3"/>
  <c r="AH52" i="3"/>
  <c r="AH56" i="3"/>
  <c r="AH50" i="3"/>
  <c r="AH51" i="3"/>
  <c r="AH45" i="3"/>
  <c r="AH49" i="3"/>
  <c r="AH53" i="3"/>
  <c r="AH54" i="3"/>
  <c r="AH55" i="3"/>
  <c r="AH46" i="3"/>
  <c r="AH47" i="3"/>
  <c r="AO42" i="3"/>
  <c r="AO18" i="3"/>
  <c r="AO19" i="3"/>
  <c r="AO30" i="3"/>
  <c r="AO34" i="3"/>
  <c r="AO46" i="3"/>
  <c r="AO50" i="3"/>
  <c r="AO22" i="3"/>
  <c r="AO38" i="3"/>
  <c r="AO54" i="3"/>
  <c r="AO26" i="3"/>
  <c r="AO55" i="3"/>
  <c r="AO23" i="3"/>
  <c r="AO44" i="3"/>
  <c r="AO28" i="3"/>
  <c r="AO39" i="3"/>
  <c r="AO45" i="3"/>
  <c r="AO29" i="3"/>
  <c r="AO40" i="3"/>
  <c r="AO48" i="3"/>
  <c r="AO33" i="3"/>
  <c r="AO47" i="3"/>
  <c r="AO56" i="3"/>
  <c r="AO24" i="3"/>
  <c r="AO31" i="3"/>
  <c r="AO41" i="3"/>
  <c r="AO25" i="3"/>
  <c r="AO35" i="3"/>
  <c r="AO51" i="3"/>
  <c r="AO43" i="3"/>
  <c r="AO52" i="3"/>
  <c r="AO36" i="3"/>
  <c r="AO20" i="3"/>
  <c r="AO53" i="3"/>
  <c r="AO37" i="3"/>
  <c r="AO32" i="3"/>
  <c r="AO49" i="3"/>
  <c r="AP20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N27" i="3"/>
  <c r="AP29" i="3"/>
  <c r="AP45" i="3"/>
  <c r="AP31" i="3"/>
  <c r="AP23" i="3"/>
  <c r="AP39" i="3"/>
  <c r="AP55" i="3"/>
  <c r="AP21" i="3"/>
  <c r="AP37" i="3"/>
  <c r="AP53" i="3"/>
  <c r="AP47" i="3"/>
  <c r="AP25" i="3"/>
  <c r="AP28" i="3"/>
  <c r="AP46" i="3"/>
  <c r="AP30" i="3"/>
  <c r="AP54" i="3"/>
  <c r="AP33" i="3"/>
  <c r="AP34" i="3"/>
  <c r="AP51" i="3"/>
  <c r="AP42" i="3"/>
  <c r="AP49" i="3"/>
  <c r="AP22" i="3"/>
  <c r="AP43" i="3"/>
  <c r="AP27" i="3"/>
  <c r="AP52" i="3"/>
  <c r="AP50" i="3"/>
  <c r="AP32" i="3"/>
  <c r="AP19" i="3"/>
  <c r="AP41" i="3"/>
  <c r="AP56" i="3"/>
  <c r="AP40" i="3"/>
  <c r="AP24" i="3"/>
  <c r="AP44" i="3"/>
  <c r="AP48" i="3"/>
  <c r="AP35" i="3"/>
  <c r="AP38" i="3"/>
  <c r="AP36" i="3"/>
  <c r="AO21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Q22" i="3"/>
  <c r="AQ33" i="3"/>
  <c r="AQ38" i="3"/>
  <c r="AQ49" i="3"/>
  <c r="AQ54" i="3"/>
  <c r="AQ18" i="3"/>
  <c r="AQ24" i="3"/>
  <c r="AQ31" i="3"/>
  <c r="AQ40" i="3"/>
  <c r="AQ47" i="3"/>
  <c r="AQ56" i="3"/>
  <c r="AQ20" i="3"/>
  <c r="AQ46" i="3"/>
  <c r="AQ30" i="3"/>
  <c r="AQ43" i="3"/>
  <c r="AQ53" i="3"/>
  <c r="AQ37" i="3"/>
  <c r="AQ48" i="3"/>
  <c r="AQ21" i="3"/>
  <c r="AQ36" i="3"/>
  <c r="AQ41" i="3"/>
  <c r="AQ25" i="3"/>
  <c r="AQ34" i="3"/>
  <c r="AQ51" i="3"/>
  <c r="AQ35" i="3"/>
  <c r="AQ27" i="3"/>
  <c r="AQ52" i="3"/>
  <c r="AQ55" i="3"/>
  <c r="AQ39" i="3"/>
  <c r="AQ23" i="3"/>
  <c r="AQ29" i="3"/>
  <c r="AQ44" i="3"/>
  <c r="AQ26" i="3"/>
  <c r="AQ45" i="3"/>
  <c r="AQ32" i="3"/>
  <c r="AQ50" i="3"/>
  <c r="AQ42" i="3"/>
  <c r="AP26" i="3"/>
  <c r="AO27" i="3"/>
  <c r="AQ19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N18" i="3"/>
  <c r="AN52" i="3"/>
  <c r="AN44" i="3"/>
  <c r="AN36" i="3"/>
  <c r="AN30" i="3"/>
  <c r="AN25" i="3"/>
  <c r="AN21" i="3"/>
  <c r="AN53" i="3"/>
  <c r="AN45" i="3"/>
  <c r="AN37" i="3"/>
  <c r="AN42" i="3"/>
  <c r="AN29" i="3"/>
  <c r="AN20" i="3"/>
  <c r="AN51" i="3"/>
  <c r="AN35" i="3"/>
  <c r="AN56" i="3"/>
  <c r="AN19" i="3"/>
  <c r="AN33" i="3"/>
  <c r="AN38" i="3"/>
  <c r="AN26" i="3"/>
  <c r="AN39" i="3"/>
  <c r="AN50" i="3"/>
  <c r="AN34" i="3"/>
  <c r="AN24" i="3"/>
  <c r="AN43" i="3"/>
  <c r="AN41" i="3"/>
  <c r="AN54" i="3"/>
  <c r="AN31" i="3"/>
  <c r="AN22" i="3"/>
  <c r="AN55" i="3"/>
  <c r="AN47" i="3"/>
  <c r="AN48" i="3"/>
  <c r="AN40" i="3"/>
  <c r="AN32" i="3"/>
  <c r="AN28" i="3"/>
  <c r="AN23" i="3"/>
  <c r="AN49" i="3"/>
  <c r="AN46" i="3"/>
</calcChain>
</file>

<file path=xl/sharedStrings.xml><?xml version="1.0" encoding="utf-8"?>
<sst xmlns="http://schemas.openxmlformats.org/spreadsheetml/2006/main" count="98" uniqueCount="49">
  <si>
    <t>Mary</t>
  </si>
  <si>
    <t>Bob</t>
  </si>
  <si>
    <t>Frank</t>
  </si>
  <si>
    <t>Quarter</t>
  </si>
  <si>
    <t>White</t>
  </si>
  <si>
    <t>Black</t>
  </si>
  <si>
    <t>Hispanic</t>
  </si>
  <si>
    <t>Asian</t>
  </si>
  <si>
    <t>part1</t>
  </si>
  <si>
    <t>part2</t>
  </si>
  <si>
    <t>part3</t>
  </si>
  <si>
    <t>part2_3</t>
  </si>
  <si>
    <t>total</t>
  </si>
  <si>
    <t>part 1</t>
  </si>
  <si>
    <t>part 2</t>
  </si>
  <si>
    <t>part 3</t>
  </si>
  <si>
    <t>part 2_3</t>
  </si>
  <si>
    <t>INPUT FROM STATA</t>
  </si>
  <si>
    <t>Zero</t>
  </si>
  <si>
    <t xml:space="preserve">Recession+ </t>
  </si>
  <si>
    <t>Recession-</t>
  </si>
  <si>
    <t>quarter</t>
  </si>
  <si>
    <t>u_white</t>
  </si>
  <si>
    <t>u_black</t>
  </si>
  <si>
    <t>u_hispanic</t>
  </si>
  <si>
    <t>u_asian</t>
  </si>
  <si>
    <t>wgt_white</t>
  </si>
  <si>
    <t>wgt_black</t>
  </si>
  <si>
    <t>wgt_hispanic</t>
  </si>
  <si>
    <t>wgt_asian</t>
  </si>
  <si>
    <t>Chart 1</t>
  </si>
  <si>
    <t>white</t>
  </si>
  <si>
    <t>black</t>
  </si>
  <si>
    <t>hispanic</t>
  </si>
  <si>
    <t>asian</t>
  </si>
  <si>
    <t>Chart 2</t>
  </si>
  <si>
    <t>Chart 3</t>
  </si>
  <si>
    <t>CPI</t>
  </si>
  <si>
    <t>REAL Data</t>
  </si>
  <si>
    <t>Nominal Data From STATA</t>
  </si>
  <si>
    <t>Nominal From STATA</t>
  </si>
  <si>
    <t>Real Data</t>
  </si>
  <si>
    <t>Chart 4</t>
  </si>
  <si>
    <t>Chart 5</t>
  </si>
  <si>
    <t>Weekly earnings (dollars)</t>
  </si>
  <si>
    <t>Wage (dollars/hour)</t>
  </si>
  <si>
    <t>Average weekly earnings</t>
  </si>
  <si>
    <t>–</t>
  </si>
  <si>
    <t>Table 1 Composition Effects Depicted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</si>
</sst>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" fillId="0" borderId="0" xfId="0" applyFont="1"/>
    <xf numFmtId="0" fontId="4" fillId="0" borderId="3" xfId="0" applyFont="1" applyBorder="1"/>
    <xf numFmtId="14" fontId="0" fillId="0" borderId="4" xfId="0" applyNumberFormat="1" applyBorder="1"/>
    <xf numFmtId="0" fontId="0" fillId="3" borderId="0" xfId="0" applyFill="1"/>
    <xf numFmtId="14" fontId="0" fillId="0" borderId="0" xfId="0" applyNumberFormat="1"/>
    <xf numFmtId="0" fontId="1" fillId="0" borderId="3" xfId="0" applyFont="1" applyBorder="1"/>
    <xf numFmtId="0" fontId="4" fillId="0" borderId="0" xfId="0" applyFont="1" applyFill="1" applyBorder="1"/>
    <xf numFmtId="164" fontId="0" fillId="0" borderId="0" xfId="0" applyNumberFormat="1"/>
    <xf numFmtId="0" fontId="4" fillId="0" borderId="0" xfId="0" applyFont="1"/>
    <xf numFmtId="0" fontId="1" fillId="0" borderId="0" xfId="0" applyFont="1" applyAlignment="1"/>
    <xf numFmtId="2" fontId="0" fillId="0" borderId="0" xfId="0" applyNumberFormat="1" applyBorder="1"/>
    <xf numFmtId="1" fontId="0" fillId="0" borderId="0" xfId="0" applyNumberFormat="1" applyBorder="1"/>
    <xf numFmtId="0" fontId="0" fillId="4" borderId="0" xfId="0" applyFill="1"/>
    <xf numFmtId="2" fontId="0" fillId="4" borderId="0" xfId="0" applyNumberFormat="1" applyFill="1"/>
    <xf numFmtId="2" fontId="0" fillId="0" borderId="0" xfId="0" applyNumberFormat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3586"/>
      <color rgb="FF638F8C"/>
      <color rgb="FFD3B178"/>
      <color rgb="FF93A1AF"/>
      <color rgb="FF354B5F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2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externalLink" Target="externalLinks/externalLink1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worksheet" Target="worksheets/sheet5.xml"/><Relationship Id="rId19" Type="http://schemas.openxmlformats.org/officeDocument/2006/relationships/customXml" Target="../customXml/item4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774437304361264E-2"/>
          <c:y val="0.17317869301337629"/>
          <c:w val="0.89752683930606192"/>
          <c:h val="0.69546504192099068"/>
        </c:manualLayout>
      </c:layout>
      <c:barChart>
        <c:barDir val="col"/>
        <c:grouping val="clustered"/>
        <c:varyColors val="0"/>
        <c:ser>
          <c:idx val="4"/>
          <c:order val="5"/>
          <c:tx>
            <c:v>rec+</c:v>
          </c:tx>
          <c:spPr>
            <a:solidFill>
              <a:schemeClr val="bg1">
                <a:lumMod val="75000"/>
              </a:schemeClr>
            </a:solidFill>
            <a:ln w="381000">
              <a:solidFill>
                <a:schemeClr val="bg1">
                  <a:lumMod val="75000"/>
                </a:schemeClr>
              </a:solidFill>
            </a:ln>
          </c:spPr>
          <c:invertIfNegative val="0"/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00-471B-9F0B-A30DD603A3E9}"/>
              </c:ext>
            </c:extLst>
          </c:dPt>
          <c:val>
            <c:numRef>
              <c:f>'[1]Data 1, 5'!$C$12:$C$52</c:f>
              <c:numCache>
                <c:formatCode>General</c:formatCode>
                <c:ptCount val="41"/>
                <c:pt idx="0">
                  <c:v>10000</c:v>
                </c:pt>
                <c:pt idx="1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0-471B-9F0B-A30DD603A3E9}"/>
            </c:ext>
          </c:extLst>
        </c:ser>
        <c:ser>
          <c:idx val="5"/>
          <c:order val="6"/>
          <c:tx>
            <c:v>rec-</c:v>
          </c:tx>
          <c:spPr>
            <a:ln w="19050">
              <a:solidFill>
                <a:srgbClr val="D3B178"/>
              </a:solidFill>
            </a:ln>
          </c:spPr>
          <c:invertIfNegative val="0"/>
          <c:dPt>
            <c:idx val="2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90500">
                <a:solidFill>
                  <a:schemeClr val="bg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800-471B-9F0B-A30DD603A3E9}"/>
              </c:ext>
            </c:extLst>
          </c:dPt>
          <c:dPt>
            <c:idx val="2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00">
                <a:solidFill>
                  <a:schemeClr val="bg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800-471B-9F0B-A30DD603A3E9}"/>
              </c:ext>
            </c:extLst>
          </c:dPt>
          <c:val>
            <c:numRef>
              <c:f>'[1]Data 1, 5'!$D$12:$D$52</c:f>
              <c:numCache>
                <c:formatCode>General</c:formatCode>
                <c:ptCount val="41"/>
                <c:pt idx="0">
                  <c:v>-10000</c:v>
                </c:pt>
                <c:pt idx="1">
                  <c:v>-10000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00-471B-9F0B-A30DD603A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32030687"/>
        <c:axId val="1732040255"/>
      </c:barChart>
      <c:lineChart>
        <c:grouping val="standard"/>
        <c:varyColors val="0"/>
        <c:ser>
          <c:idx val="2"/>
          <c:order val="0"/>
          <c:tx>
            <c:strRef>
              <c:f>'Data 1, 3, 4'!$AH$3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Constants!$A$2:$A$42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1, 3, 4'!$AH$16:$AH$56</c:f>
              <c:numCache>
                <c:formatCode>General</c:formatCode>
                <c:ptCount val="41"/>
                <c:pt idx="2" formatCode="0.0">
                  <c:v>-0.88446398682269256</c:v>
                </c:pt>
                <c:pt idx="3" formatCode="0.0">
                  <c:v>-2.6162451834398075</c:v>
                </c:pt>
                <c:pt idx="4" formatCode="0.0">
                  <c:v>-2.5902067984764585</c:v>
                </c:pt>
                <c:pt idx="5" formatCode="0.0">
                  <c:v>-1.8744609904479386</c:v>
                </c:pt>
                <c:pt idx="6" formatCode="0.0">
                  <c:v>-2.0509471105593087</c:v>
                </c:pt>
                <c:pt idx="7" formatCode="0.0">
                  <c:v>-1.2702882422732917</c:v>
                </c:pt>
                <c:pt idx="8" formatCode="0.0">
                  <c:v>-1.130675302633219</c:v>
                </c:pt>
                <c:pt idx="9" formatCode="0.0">
                  <c:v>-1.3409291910871008</c:v>
                </c:pt>
                <c:pt idx="10" formatCode="0.0">
                  <c:v>-1.1901205182027408</c:v>
                </c:pt>
                <c:pt idx="11" formatCode="0.0">
                  <c:v>-1.5965232374616862</c:v>
                </c:pt>
                <c:pt idx="12" formatCode="0.0">
                  <c:v>-1.5212396123579714</c:v>
                </c:pt>
                <c:pt idx="13" formatCode="0.0">
                  <c:v>-1.3151003365382345</c:v>
                </c:pt>
                <c:pt idx="14" formatCode="0.0">
                  <c:v>-1.233791057615548</c:v>
                </c:pt>
                <c:pt idx="15" formatCode="0.0">
                  <c:v>-0.89180654147664717</c:v>
                </c:pt>
                <c:pt idx="16" formatCode="0.0">
                  <c:v>-0.76122889705131824</c:v>
                </c:pt>
                <c:pt idx="17" formatCode="0.0">
                  <c:v>-0.73724166982463724</c:v>
                </c:pt>
                <c:pt idx="18" formatCode="0.0">
                  <c:v>-0.44634294950105713</c:v>
                </c:pt>
                <c:pt idx="19" formatCode="0.0">
                  <c:v>-0.46857028092240116</c:v>
                </c:pt>
                <c:pt idx="20" formatCode="0.0">
                  <c:v>-0.42203436948310308</c:v>
                </c:pt>
                <c:pt idx="21" formatCode="0.0">
                  <c:v>-0.37302383158455538</c:v>
                </c:pt>
                <c:pt idx="22" formatCode="0.0">
                  <c:v>-0.39756365572772984</c:v>
                </c:pt>
                <c:pt idx="23" formatCode="0.0">
                  <c:v>-0.17274965539897208</c:v>
                </c:pt>
                <c:pt idx="24" formatCode="0.0">
                  <c:v>-7.1944496604331706E-2</c:v>
                </c:pt>
                <c:pt idx="25" formatCode="0.0">
                  <c:v>3.3770591265522315E-2</c:v>
                </c:pt>
                <c:pt idx="26" formatCode="0.0">
                  <c:v>0.1123362091344786</c:v>
                </c:pt>
                <c:pt idx="27" formatCode="0.0">
                  <c:v>0.23543929917828063</c:v>
                </c:pt>
                <c:pt idx="28" formatCode="0.0">
                  <c:v>0.3854364310703387</c:v>
                </c:pt>
                <c:pt idx="29" formatCode="0.0">
                  <c:v>0.44058381531598478</c:v>
                </c:pt>
                <c:pt idx="30" formatCode="0.0">
                  <c:v>0.5595100193919208</c:v>
                </c:pt>
                <c:pt idx="31" formatCode="0.0">
                  <c:v>0.53230378334935702</c:v>
                </c:pt>
                <c:pt idx="32" formatCode="0.0">
                  <c:v>0.56857434697623743</c:v>
                </c:pt>
                <c:pt idx="33" formatCode="0.0">
                  <c:v>0.68772947494301406</c:v>
                </c:pt>
                <c:pt idx="34" formatCode="0.0">
                  <c:v>0.76029382220899555</c:v>
                </c:pt>
                <c:pt idx="35" formatCode="0.0">
                  <c:v>0.82354885861422777</c:v>
                </c:pt>
                <c:pt idx="36" formatCode="0.0">
                  <c:v>0.94794326560396458</c:v>
                </c:pt>
                <c:pt idx="37" formatCode="0.0">
                  <c:v>0.9500149926215512</c:v>
                </c:pt>
                <c:pt idx="38" formatCode="0.0">
                  <c:v>0.9432980354107362</c:v>
                </c:pt>
                <c:pt idx="39" formatCode="0.0">
                  <c:v>0.94494301606186637</c:v>
                </c:pt>
                <c:pt idx="40" formatCode="0.0">
                  <c:v>0.9083489468122522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800-471B-9F0B-A30DD603A3E9}"/>
            </c:ext>
          </c:extLst>
        </c:ser>
        <c:ser>
          <c:idx val="8"/>
          <c:order val="1"/>
          <c:tx>
            <c:strRef>
              <c:f>'Data 1, 3, 4'!$AI$3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Constants!$A$2:$A$42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1, 3, 4'!$AI$16:$AI$56</c:f>
              <c:numCache>
                <c:formatCode>General</c:formatCode>
                <c:ptCount val="41"/>
                <c:pt idx="2" formatCode="0.0">
                  <c:v>4.7933560131773074</c:v>
                </c:pt>
                <c:pt idx="3" formatCode="0.0">
                  <c:v>1.7128998165601923</c:v>
                </c:pt>
                <c:pt idx="4" formatCode="0.0">
                  <c:v>0.75908653485687461</c:v>
                </c:pt>
                <c:pt idx="5" formatCode="0.0">
                  <c:v>7.1411509552061353E-2</c:v>
                </c:pt>
                <c:pt idx="6" formatCode="0.0">
                  <c:v>6.1680889440691167E-2</c:v>
                </c:pt>
                <c:pt idx="7" formatCode="0.0">
                  <c:v>-0.98364324227329192</c:v>
                </c:pt>
                <c:pt idx="8" formatCode="0.0">
                  <c:v>-0.87801387406179066</c:v>
                </c:pt>
                <c:pt idx="9" formatCode="0.0">
                  <c:v>-1.6230416910871008</c:v>
                </c:pt>
                <c:pt idx="10" formatCode="0.0">
                  <c:v>-1.9659382959805183</c:v>
                </c:pt>
                <c:pt idx="11" formatCode="0.0">
                  <c:v>-1.971477237461686</c:v>
                </c:pt>
                <c:pt idx="12" formatCode="0.0">
                  <c:v>-1.7990705214488805</c:v>
                </c:pt>
                <c:pt idx="13" formatCode="0.0">
                  <c:v>-1.3595028365382344</c:v>
                </c:pt>
                <c:pt idx="14" formatCode="0.0">
                  <c:v>-1.0805933653078554</c:v>
                </c:pt>
                <c:pt idx="15" formatCode="0.0">
                  <c:v>-0.75115797004807572</c:v>
                </c:pt>
                <c:pt idx="16" formatCode="0.0">
                  <c:v>-0.76966489705131835</c:v>
                </c:pt>
                <c:pt idx="17" formatCode="0.0">
                  <c:v>-0.52967979482463723</c:v>
                </c:pt>
                <c:pt idx="18" formatCode="0.0">
                  <c:v>-0.52362824361870419</c:v>
                </c:pt>
                <c:pt idx="19" formatCode="0.0">
                  <c:v>-0.27769472536684559</c:v>
                </c:pt>
                <c:pt idx="20" formatCode="0.0">
                  <c:v>5.0379841043212692E-2</c:v>
                </c:pt>
                <c:pt idx="21" formatCode="0.0">
                  <c:v>-4.6171331584555324E-2</c:v>
                </c:pt>
                <c:pt idx="22" formatCode="0.0">
                  <c:v>8.2852534748460688E-2</c:v>
                </c:pt>
                <c:pt idx="23" formatCode="0.0">
                  <c:v>5.2453071873755246E-2</c:v>
                </c:pt>
                <c:pt idx="24" formatCode="0.0">
                  <c:v>6.3655938178277027E-2</c:v>
                </c:pt>
                <c:pt idx="25" formatCode="0.0">
                  <c:v>-3.8433575401144324E-2</c:v>
                </c:pt>
                <c:pt idx="26" formatCode="0.0">
                  <c:v>0.13153260913447862</c:v>
                </c:pt>
                <c:pt idx="27" formatCode="0.0">
                  <c:v>0.30222391456289605</c:v>
                </c:pt>
                <c:pt idx="28" formatCode="0.0">
                  <c:v>0.23759865329256091</c:v>
                </c:pt>
                <c:pt idx="29" formatCode="0.0">
                  <c:v>0.45141774388741335</c:v>
                </c:pt>
                <c:pt idx="30" formatCode="0.0">
                  <c:v>0.49196346766778298</c:v>
                </c:pt>
                <c:pt idx="31" formatCode="0.0">
                  <c:v>0.41742145001602377</c:v>
                </c:pt>
                <c:pt idx="32" formatCode="0.0">
                  <c:v>0.47147595987946328</c:v>
                </c:pt>
                <c:pt idx="33" formatCode="0.0">
                  <c:v>0.58284666244301409</c:v>
                </c:pt>
                <c:pt idx="34" formatCode="0.0">
                  <c:v>0.5613571555423289</c:v>
                </c:pt>
                <c:pt idx="35" formatCode="0.0">
                  <c:v>0.58033944684952199</c:v>
                </c:pt>
                <c:pt idx="36" formatCode="0.0">
                  <c:v>0.63643183703253592</c:v>
                </c:pt>
                <c:pt idx="37" formatCode="0.0">
                  <c:v>0.62199221484377332</c:v>
                </c:pt>
                <c:pt idx="38" formatCode="0.0">
                  <c:v>0.65270019757289843</c:v>
                </c:pt>
                <c:pt idx="39" formatCode="0.0">
                  <c:v>0.77922985816712975</c:v>
                </c:pt>
                <c:pt idx="40" formatCode="0.0">
                  <c:v>0.79699997245327792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800-471B-9F0B-A30DD603A3E9}"/>
            </c:ext>
          </c:extLst>
        </c:ser>
        <c:ser>
          <c:idx val="0"/>
          <c:order val="2"/>
          <c:tx>
            <c:v>White</c:v>
          </c:tx>
          <c:spPr>
            <a:ln>
              <a:solidFill>
                <a:srgbClr val="533586"/>
              </a:solidFill>
            </a:ln>
          </c:spPr>
          <c:marker>
            <c:symbol val="none"/>
          </c:marker>
          <c:cat>
            <c:numRef>
              <c:f>Constants!$A$2:$A$42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1, 3, 4'!$AF$16:$AF$56</c:f>
              <c:numCache>
                <c:formatCode>General</c:formatCode>
                <c:ptCount val="41"/>
                <c:pt idx="2" formatCode="0.0">
                  <c:v>1.6082960131773076</c:v>
                </c:pt>
                <c:pt idx="3" formatCode="0.0">
                  <c:v>-0.26390018343980787</c:v>
                </c:pt>
                <c:pt idx="4" formatCode="0.0">
                  <c:v>-0.78681346514312556</c:v>
                </c:pt>
                <c:pt idx="5" formatCode="0.0">
                  <c:v>-0.55413599044793882</c:v>
                </c:pt>
                <c:pt idx="6" formatCode="0.0">
                  <c:v>-0.43675111055930899</c:v>
                </c:pt>
                <c:pt idx="7" formatCode="0.0">
                  <c:v>-0.29205324227329194</c:v>
                </c:pt>
                <c:pt idx="8" formatCode="0.0">
                  <c:v>-0.28626244549036223</c:v>
                </c:pt>
                <c:pt idx="9" formatCode="0.0">
                  <c:v>-0.43002169108710087</c:v>
                </c:pt>
                <c:pt idx="10" formatCode="0.0">
                  <c:v>-0.53022607375829622</c:v>
                </c:pt>
                <c:pt idx="11" formatCode="0.0">
                  <c:v>-0.52302823746168614</c:v>
                </c:pt>
                <c:pt idx="12" formatCode="0.0">
                  <c:v>-0.58164506690342588</c:v>
                </c:pt>
                <c:pt idx="13" formatCode="0.0">
                  <c:v>-0.43183866987156788</c:v>
                </c:pt>
                <c:pt idx="14" formatCode="0.0">
                  <c:v>-0.37707490376939395</c:v>
                </c:pt>
                <c:pt idx="15" formatCode="0.0">
                  <c:v>-0.30984868433378998</c:v>
                </c:pt>
                <c:pt idx="16" formatCode="0.0">
                  <c:v>-0.25733756371798483</c:v>
                </c:pt>
                <c:pt idx="17" formatCode="0.0">
                  <c:v>-0.24940979482463718</c:v>
                </c:pt>
                <c:pt idx="18" formatCode="0.0">
                  <c:v>-0.25253589067752757</c:v>
                </c:pt>
                <c:pt idx="19" formatCode="0.0">
                  <c:v>-0.24332639203351217</c:v>
                </c:pt>
                <c:pt idx="20" formatCode="0.0">
                  <c:v>-0.19626384316731357</c:v>
                </c:pt>
                <c:pt idx="21" formatCode="0.0">
                  <c:v>-0.19525733158455527</c:v>
                </c:pt>
                <c:pt idx="22" formatCode="0.0">
                  <c:v>-0.18754889382296785</c:v>
                </c:pt>
                <c:pt idx="23" formatCode="0.0">
                  <c:v>-0.14685010994442652</c:v>
                </c:pt>
                <c:pt idx="24" formatCode="0.0">
                  <c:v>-6.8049279213027267E-2</c:v>
                </c:pt>
                <c:pt idx="25" formatCode="0.0">
                  <c:v>3.2965591265522384E-2</c:v>
                </c:pt>
                <c:pt idx="26" formatCode="0.0">
                  <c:v>0.13550100913447868</c:v>
                </c:pt>
                <c:pt idx="27" formatCode="0.0">
                  <c:v>0.19919929917828072</c:v>
                </c:pt>
                <c:pt idx="28" formatCode="0.0">
                  <c:v>0.216868653292561</c:v>
                </c:pt>
                <c:pt idx="29" formatCode="0.0">
                  <c:v>0.21648095817312771</c:v>
                </c:pt>
                <c:pt idx="30" formatCode="0.0">
                  <c:v>0.23871415732295548</c:v>
                </c:pt>
                <c:pt idx="31" formatCode="0.0">
                  <c:v>0.26345011668269042</c:v>
                </c:pt>
                <c:pt idx="32" formatCode="0.0">
                  <c:v>0.25242983084720522</c:v>
                </c:pt>
                <c:pt idx="33" formatCode="0.0">
                  <c:v>0.29462634994301407</c:v>
                </c:pt>
                <c:pt idx="34" formatCode="0.0">
                  <c:v>0.34137594342111682</c:v>
                </c:pt>
                <c:pt idx="35" formatCode="0.0">
                  <c:v>0.34375650567305144</c:v>
                </c:pt>
                <c:pt idx="36" formatCode="0.0">
                  <c:v>0.35326412274682167</c:v>
                </c:pt>
                <c:pt idx="37" formatCode="0.0">
                  <c:v>0.35249499262155115</c:v>
                </c:pt>
                <c:pt idx="38" formatCode="0.0">
                  <c:v>0.38519857595127677</c:v>
                </c:pt>
                <c:pt idx="39" formatCode="0.0">
                  <c:v>0.41616512132502442</c:v>
                </c:pt>
                <c:pt idx="40" formatCode="0.0">
                  <c:v>0.448949972453278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800-471B-9F0B-A30DD603A3E9}"/>
            </c:ext>
          </c:extLst>
        </c:ser>
        <c:ser>
          <c:idx val="1"/>
          <c:order val="3"/>
          <c:tx>
            <c:v>Black</c:v>
          </c:tx>
          <c:spPr>
            <a:ln>
              <a:solidFill>
                <a:srgbClr val="638F8C"/>
              </a:solidFill>
            </a:ln>
          </c:spPr>
          <c:marker>
            <c:symbol val="none"/>
          </c:marker>
          <c:cat>
            <c:numRef>
              <c:f>Constants!$A$2:$A$42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1, 3, 4'!$AG$16:$AG$56</c:f>
              <c:numCache>
                <c:formatCode>General</c:formatCode>
                <c:ptCount val="41"/>
                <c:pt idx="2" formatCode="0.0">
                  <c:v>3.0587060131773076</c:v>
                </c:pt>
                <c:pt idx="3" formatCode="0.0">
                  <c:v>2.117614816560192</c:v>
                </c:pt>
                <c:pt idx="4" formatCode="0.0">
                  <c:v>1.1293398681902078</c:v>
                </c:pt>
                <c:pt idx="5" formatCode="0.0">
                  <c:v>0.18207150955206111</c:v>
                </c:pt>
                <c:pt idx="6" formatCode="0.0">
                  <c:v>3.6372889440690961E-2</c:v>
                </c:pt>
                <c:pt idx="7" formatCode="0.0">
                  <c:v>-0.27166657560662533</c:v>
                </c:pt>
                <c:pt idx="8" formatCode="0.0">
                  <c:v>-0.58715387406179087</c:v>
                </c:pt>
                <c:pt idx="9" formatCode="0.0">
                  <c:v>-0.98070294108710088</c:v>
                </c:pt>
                <c:pt idx="10" formatCode="0.0">
                  <c:v>-1.0345338515360742</c:v>
                </c:pt>
                <c:pt idx="11" formatCode="0.0">
                  <c:v>-1.1076582374616863</c:v>
                </c:pt>
                <c:pt idx="12" formatCode="0.0">
                  <c:v>-1.1306687032670624</c:v>
                </c:pt>
                <c:pt idx="13" formatCode="0.0">
                  <c:v>-1.0207561698715679</c:v>
                </c:pt>
                <c:pt idx="14" formatCode="0.0">
                  <c:v>-1.1745687499232402</c:v>
                </c:pt>
                <c:pt idx="15" formatCode="0.0">
                  <c:v>-1.0309936843337899</c:v>
                </c:pt>
                <c:pt idx="16" formatCode="0.0">
                  <c:v>-0.9154522303846514</c:v>
                </c:pt>
                <c:pt idx="17" formatCode="0.0">
                  <c:v>-0.53821041982463713</c:v>
                </c:pt>
                <c:pt idx="18" formatCode="0.0">
                  <c:v>-0.41032471420693933</c:v>
                </c:pt>
                <c:pt idx="19" formatCode="0.0">
                  <c:v>-0.33180472536684547</c:v>
                </c:pt>
                <c:pt idx="20" formatCode="0.0">
                  <c:v>-0.41807700106205037</c:v>
                </c:pt>
                <c:pt idx="21" formatCode="0.0">
                  <c:v>-0.63370383158455523</c:v>
                </c:pt>
                <c:pt idx="22" formatCode="0.0">
                  <c:v>-0.6011012747753488</c:v>
                </c:pt>
                <c:pt idx="23" formatCode="0.0">
                  <c:v>-0.70286010994442649</c:v>
                </c:pt>
                <c:pt idx="24" formatCode="0.0">
                  <c:v>-0.49017840964780984</c:v>
                </c:pt>
                <c:pt idx="25" formatCode="0.0">
                  <c:v>-0.4514094087344776</c:v>
                </c:pt>
                <c:pt idx="26" formatCode="0.0">
                  <c:v>-0.4034613908655213</c:v>
                </c:pt>
                <c:pt idx="27" formatCode="0.0">
                  <c:v>-0.37748031620633465</c:v>
                </c:pt>
                <c:pt idx="28" formatCode="0.0">
                  <c:v>-0.30961356892966119</c:v>
                </c:pt>
                <c:pt idx="29" formatCode="0.0">
                  <c:v>-0.24912297039830084</c:v>
                </c:pt>
                <c:pt idx="30" formatCode="0.0">
                  <c:v>-0.1826692909529066</c:v>
                </c:pt>
                <c:pt idx="31" formatCode="0.0">
                  <c:v>-0.1430985499839762</c:v>
                </c:pt>
                <c:pt idx="32" formatCode="0.0">
                  <c:v>-0.17466113689473026</c:v>
                </c:pt>
                <c:pt idx="33" formatCode="0.0">
                  <c:v>-0.11775833755698593</c:v>
                </c:pt>
                <c:pt idx="34" formatCode="0.0">
                  <c:v>3.3960185845359224E-2</c:v>
                </c:pt>
                <c:pt idx="35" formatCode="0.0">
                  <c:v>6.1961799790698477E-2</c:v>
                </c:pt>
                <c:pt idx="36" formatCode="0.0">
                  <c:v>0.11170069417539313</c:v>
                </c:pt>
                <c:pt idx="37" formatCode="0.0">
                  <c:v>0.16237415928821783</c:v>
                </c:pt>
                <c:pt idx="38" formatCode="0.0">
                  <c:v>0.12858911649181731</c:v>
                </c:pt>
                <c:pt idx="39" formatCode="0.0">
                  <c:v>0.25807012132502438</c:v>
                </c:pt>
                <c:pt idx="40" formatCode="0.0">
                  <c:v>0.34497997245327794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800-471B-9F0B-A30DD603A3E9}"/>
            </c:ext>
          </c:extLst>
        </c:ser>
        <c:ser>
          <c:idx val="3"/>
          <c:order val="4"/>
          <c:tx>
            <c:v>Zero</c:v>
          </c:tx>
          <c:spPr>
            <a:ln w="9525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Constants!$A$2:$A$42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'[1]Data 1, 5'!$B$12:$B$52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800-471B-9F0B-A30DD603A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030687"/>
        <c:axId val="1732040255"/>
        <c:extLst/>
      </c:lineChart>
      <c:catAx>
        <c:axId val="173203068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040255"/>
        <c:crossesAt val="-10"/>
        <c:auto val="0"/>
        <c:lblAlgn val="ctr"/>
        <c:lblOffset val="100"/>
        <c:tickLblSkip val="4"/>
        <c:tickMarkSkip val="4"/>
        <c:noMultiLvlLbl val="0"/>
      </c:catAx>
      <c:valAx>
        <c:axId val="1732040255"/>
        <c:scaling>
          <c:orientation val="minMax"/>
          <c:max val="5"/>
          <c:min val="-3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030687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9460009806466503"/>
          <c:y val="0.19853987237979515"/>
          <c:w val="0.11632704107491462"/>
          <c:h val="0.17992829364213062"/>
        </c:manualLayout>
      </c:layout>
      <c:overlay val="0"/>
      <c:txPr>
        <a:bodyPr/>
        <a:lstStyle/>
        <a:p>
          <a:pPr>
            <a:defRPr sz="120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6350"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608058608058608E-3"/>
          <c:y val="0.15935451336359055"/>
          <c:w val="0.90842490842490842"/>
          <c:h val="0.78668683812405449"/>
        </c:manualLayout>
      </c:layout>
      <c:barChart>
        <c:barDir val="col"/>
        <c:grouping val="stacked"/>
        <c:varyColors val="0"/>
        <c:ser>
          <c:idx val="4"/>
          <c:order val="4"/>
          <c:tx>
            <c:v>rec</c:v>
          </c:tx>
          <c:spPr>
            <a:solidFill>
              <a:schemeClr val="bg1">
                <a:lumMod val="65000"/>
              </a:schemeClr>
            </a:solidFill>
            <a:ln w="317500"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Constants!$C$2:$C$42</c:f>
              <c:numCache>
                <c:formatCode>General</c:formatCode>
                <c:ptCount val="41"/>
                <c:pt idx="0">
                  <c:v>100000000</c:v>
                </c:pt>
                <c:pt idx="1">
                  <c:v>100000000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88-44C3-9591-93D2978B6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72627135"/>
        <c:axId val="972623807"/>
      </c:barChart>
      <c:lineChart>
        <c:grouping val="standard"/>
        <c:varyColors val="0"/>
        <c:ser>
          <c:idx val="1"/>
          <c:order val="0"/>
          <c:tx>
            <c:v>Black</c:v>
          </c:tx>
          <c:spPr>
            <a:ln>
              <a:solidFill>
                <a:srgbClr val="638F8C"/>
              </a:solidFill>
              <a:prstDash val="solid"/>
            </a:ln>
          </c:spPr>
          <c:marker>
            <c:symbol val="none"/>
          </c:marker>
          <c:dLbls>
            <c:dLbl>
              <c:idx val="40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638F8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88-44C3-9591-93D2978B6A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638F8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'Data 2'!$A$15:$A$55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2'!$G$15:$G$55</c:f>
              <c:numCache>
                <c:formatCode>General</c:formatCode>
                <c:ptCount val="41"/>
                <c:pt idx="2">
                  <c:v>14.7798775</c:v>
                </c:pt>
                <c:pt idx="3">
                  <c:v>16.000562499999997</c:v>
                </c:pt>
                <c:pt idx="4">
                  <c:v>16.856614999999998</c:v>
                </c:pt>
                <c:pt idx="5">
                  <c:v>17.0897875</c:v>
                </c:pt>
                <c:pt idx="6">
                  <c:v>17.389967500000001</c:v>
                </c:pt>
                <c:pt idx="7">
                  <c:v>17.209742500000001</c:v>
                </c:pt>
                <c:pt idx="8">
                  <c:v>17.087879999999998</c:v>
                </c:pt>
                <c:pt idx="9">
                  <c:v>17.286925000000004</c:v>
                </c:pt>
                <c:pt idx="10">
                  <c:v>17.385380000000001</c:v>
                </c:pt>
                <c:pt idx="11">
                  <c:v>17.332515000000001</c:v>
                </c:pt>
                <c:pt idx="12">
                  <c:v>16.943449999999999</c:v>
                </c:pt>
                <c:pt idx="13">
                  <c:v>16.359145000000002</c:v>
                </c:pt>
                <c:pt idx="14">
                  <c:v>15.823192499999999</c:v>
                </c:pt>
                <c:pt idx="15">
                  <c:v>15.374802500000001</c:v>
                </c:pt>
                <c:pt idx="16">
                  <c:v>15.251032500000001</c:v>
                </c:pt>
                <c:pt idx="17">
                  <c:v>15.03326</c:v>
                </c:pt>
                <c:pt idx="18">
                  <c:v>14.671182500000002</c:v>
                </c:pt>
                <c:pt idx="19">
                  <c:v>14.355205000000002</c:v>
                </c:pt>
                <c:pt idx="20">
                  <c:v>13.932749999999999</c:v>
                </c:pt>
                <c:pt idx="21">
                  <c:v>13.428342500000001</c:v>
                </c:pt>
                <c:pt idx="22">
                  <c:v>13.050735</c:v>
                </c:pt>
                <c:pt idx="23">
                  <c:v>12.663327499999999</c:v>
                </c:pt>
                <c:pt idx="24">
                  <c:v>12.219905000000001</c:v>
                </c:pt>
                <c:pt idx="25">
                  <c:v>11.7879</c:v>
                </c:pt>
                <c:pt idx="26">
                  <c:v>11.214399999999999</c:v>
                </c:pt>
                <c:pt idx="27">
                  <c:v>10.7912125</c:v>
                </c:pt>
                <c:pt idx="28">
                  <c:v>10.471805</c:v>
                </c:pt>
                <c:pt idx="29">
                  <c:v>10.174430000000001</c:v>
                </c:pt>
                <c:pt idx="30">
                  <c:v>9.9144475000000014</c:v>
                </c:pt>
                <c:pt idx="31">
                  <c:v>9.7018324999999983</c:v>
                </c:pt>
                <c:pt idx="32">
                  <c:v>9.4364275000000006</c:v>
                </c:pt>
                <c:pt idx="33">
                  <c:v>9.201667500000001</c:v>
                </c:pt>
                <c:pt idx="34">
                  <c:v>8.9470200000000002</c:v>
                </c:pt>
                <c:pt idx="35">
                  <c:v>8.7043800000000005</c:v>
                </c:pt>
                <c:pt idx="36">
                  <c:v>8.4198925000000013</c:v>
                </c:pt>
                <c:pt idx="37">
                  <c:v>8.0613775000000008</c:v>
                </c:pt>
                <c:pt idx="38">
                  <c:v>7.8516699999999995</c:v>
                </c:pt>
                <c:pt idx="39">
                  <c:v>7.5906524999999991</c:v>
                </c:pt>
                <c:pt idx="40">
                  <c:v>7.5273674999999995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8-44C3-9591-93D2978B6A90}"/>
            </c:ext>
          </c:extLst>
        </c:ser>
        <c:ser>
          <c:idx val="2"/>
          <c:order val="1"/>
          <c:tx>
            <c:v>Hispanic</c:v>
          </c:tx>
          <c:spPr>
            <a:ln>
              <a:solidFill>
                <a:srgbClr val="354B5F"/>
              </a:solidFill>
              <a:prstDash val="solid"/>
            </a:ln>
          </c:spPr>
          <c:marker>
            <c:symbol val="none"/>
          </c:marker>
          <c:dLbls>
            <c:dLbl>
              <c:idx val="40"/>
              <c:layout>
                <c:manualLayout>
                  <c:x val="-2.1489373242548032E-16"/>
                  <c:y val="-1.210287443267776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354B5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88-44C3-9591-93D2978B6A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2'!$A$15:$A$55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2'!$H$15:$H$55</c:f>
              <c:numCache>
                <c:formatCode>General</c:formatCode>
                <c:ptCount val="41"/>
                <c:pt idx="2">
                  <c:v>12.535879999999999</c:v>
                </c:pt>
                <c:pt idx="3">
                  <c:v>13.479252499999999</c:v>
                </c:pt>
                <c:pt idx="4">
                  <c:v>13.947652499999998</c:v>
                </c:pt>
                <c:pt idx="5">
                  <c:v>13.938339999999998</c:v>
                </c:pt>
                <c:pt idx="6">
                  <c:v>13.845382499999999</c:v>
                </c:pt>
                <c:pt idx="7">
                  <c:v>13.956167499999999</c:v>
                </c:pt>
                <c:pt idx="8">
                  <c:v>13.652710000000001</c:v>
                </c:pt>
                <c:pt idx="9">
                  <c:v>13.450470000000001</c:v>
                </c:pt>
                <c:pt idx="10">
                  <c:v>13.218232499999999</c:v>
                </c:pt>
                <c:pt idx="11">
                  <c:v>12.830050000000002</c:v>
                </c:pt>
                <c:pt idx="12">
                  <c:v>12.5060675</c:v>
                </c:pt>
                <c:pt idx="13">
                  <c:v>12.286069999999999</c:v>
                </c:pt>
                <c:pt idx="14">
                  <c:v>11.976335000000001</c:v>
                </c:pt>
                <c:pt idx="15">
                  <c:v>11.5950825</c:v>
                </c:pt>
                <c:pt idx="16">
                  <c:v>11.289172499999999</c:v>
                </c:pt>
                <c:pt idx="17">
                  <c:v>10.828315000000002</c:v>
                </c:pt>
                <c:pt idx="18">
                  <c:v>10.507452499999999</c:v>
                </c:pt>
                <c:pt idx="19">
                  <c:v>10.146974999999998</c:v>
                </c:pt>
                <c:pt idx="20">
                  <c:v>9.7698274999999981</c:v>
                </c:pt>
                <c:pt idx="21">
                  <c:v>9.3747100000000003</c:v>
                </c:pt>
                <c:pt idx="22">
                  <c:v>8.9059875000000019</c:v>
                </c:pt>
                <c:pt idx="23">
                  <c:v>8.3218899999999998</c:v>
                </c:pt>
                <c:pt idx="24">
                  <c:v>7.8917549999999999</c:v>
                </c:pt>
                <c:pt idx="25">
                  <c:v>7.6894875000000003</c:v>
                </c:pt>
                <c:pt idx="26">
                  <c:v>7.5099499999999999</c:v>
                </c:pt>
                <c:pt idx="27">
                  <c:v>7.4317200000000003</c:v>
                </c:pt>
                <c:pt idx="28">
                  <c:v>7.0761324999999999</c:v>
                </c:pt>
                <c:pt idx="29">
                  <c:v>6.817382499999999</c:v>
                </c:pt>
                <c:pt idx="30">
                  <c:v>6.6289099999999994</c:v>
                </c:pt>
                <c:pt idx="31">
                  <c:v>6.4826849999999991</c:v>
                </c:pt>
                <c:pt idx="32">
                  <c:v>6.4390774999999998</c:v>
                </c:pt>
                <c:pt idx="33">
                  <c:v>6.2290149999999995</c:v>
                </c:pt>
                <c:pt idx="34">
                  <c:v>6.0482924999999996</c:v>
                </c:pt>
                <c:pt idx="35">
                  <c:v>5.8194449999999991</c:v>
                </c:pt>
                <c:pt idx="36">
                  <c:v>5.7441425000000006</c:v>
                </c:pt>
                <c:pt idx="37">
                  <c:v>5.6490925000000001</c:v>
                </c:pt>
                <c:pt idx="38">
                  <c:v>5.4539925</c:v>
                </c:pt>
                <c:pt idx="39">
                  <c:v>5.3533500000000007</c:v>
                </c:pt>
                <c:pt idx="40">
                  <c:v>5.2613824999999999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88-44C3-9591-93D2978B6A90}"/>
            </c:ext>
          </c:extLst>
        </c:ser>
        <c:ser>
          <c:idx val="3"/>
          <c:order val="2"/>
          <c:tx>
            <c:v>Asian</c:v>
          </c:tx>
          <c:spPr>
            <a:ln>
              <a:solidFill>
                <a:srgbClr val="BC151E"/>
              </a:solidFill>
              <a:prstDash val="solid"/>
            </a:ln>
          </c:spPr>
          <c:marker>
            <c:symbol val="none"/>
          </c:marker>
          <c:dLbls>
            <c:dLbl>
              <c:idx val="40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BC151E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88-44C3-9591-93D2978B6A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'Data 2'!$A$15:$A$55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2'!$I$15:$I$55</c:f>
              <c:numCache>
                <c:formatCode>General</c:formatCode>
                <c:ptCount val="41"/>
                <c:pt idx="2">
                  <c:v>9.0953699999999991</c:v>
                </c:pt>
                <c:pt idx="3">
                  <c:v>9.8577100000000009</c:v>
                </c:pt>
                <c:pt idx="4">
                  <c:v>10.24858</c:v>
                </c:pt>
                <c:pt idx="5">
                  <c:v>10.297985000000001</c:v>
                </c:pt>
                <c:pt idx="6">
                  <c:v>10.3420825</c:v>
                </c:pt>
                <c:pt idx="7">
                  <c:v>10.241465</c:v>
                </c:pt>
                <c:pt idx="8">
                  <c:v>10.144182499999999</c:v>
                </c:pt>
                <c:pt idx="9">
                  <c:v>9.9543049999999997</c:v>
                </c:pt>
                <c:pt idx="10">
                  <c:v>10.105585</c:v>
                </c:pt>
                <c:pt idx="11">
                  <c:v>10.156822500000001</c:v>
                </c:pt>
                <c:pt idx="12">
                  <c:v>9.9107374999999998</c:v>
                </c:pt>
                <c:pt idx="13">
                  <c:v>9.4772025000000006</c:v>
                </c:pt>
                <c:pt idx="14">
                  <c:v>8.9277775000000013</c:v>
                </c:pt>
                <c:pt idx="15">
                  <c:v>8.5668100000000003</c:v>
                </c:pt>
                <c:pt idx="16">
                  <c:v>8.2888600000000014</c:v>
                </c:pt>
                <c:pt idx="17">
                  <c:v>8.0991375000000012</c:v>
                </c:pt>
                <c:pt idx="18">
                  <c:v>7.8395200000000003</c:v>
                </c:pt>
                <c:pt idx="19">
                  <c:v>7.6085899999999995</c:v>
                </c:pt>
                <c:pt idx="20">
                  <c:v>7.3310175000000006</c:v>
                </c:pt>
                <c:pt idx="21">
                  <c:v>7.284067499999999</c:v>
                </c:pt>
                <c:pt idx="22">
                  <c:v>7.0991199999999992</c:v>
                </c:pt>
                <c:pt idx="23">
                  <c:v>6.861437500000001</c:v>
                </c:pt>
                <c:pt idx="24">
                  <c:v>6.6510299999999996</c:v>
                </c:pt>
                <c:pt idx="25">
                  <c:v>6.6081175000000005</c:v>
                </c:pt>
                <c:pt idx="26">
                  <c:v>6.4250975000000006</c:v>
                </c:pt>
                <c:pt idx="27">
                  <c:v>6.2186949999999994</c:v>
                </c:pt>
                <c:pt idx="28">
                  <c:v>6.0866375000000001</c:v>
                </c:pt>
                <c:pt idx="29">
                  <c:v>5.937265</c:v>
                </c:pt>
                <c:pt idx="30">
                  <c:v>6.0340000000000007</c:v>
                </c:pt>
                <c:pt idx="31">
                  <c:v>5.9489399999999995</c:v>
                </c:pt>
                <c:pt idx="32">
                  <c:v>5.9084099999999999</c:v>
                </c:pt>
                <c:pt idx="33">
                  <c:v>5.8136349999999997</c:v>
                </c:pt>
                <c:pt idx="34">
                  <c:v>5.6334875000000002</c:v>
                </c:pt>
                <c:pt idx="35">
                  <c:v>5.5355525000000005</c:v>
                </c:pt>
                <c:pt idx="36">
                  <c:v>5.3219374999999998</c:v>
                </c:pt>
                <c:pt idx="37">
                  <c:v>5.0429075000000001</c:v>
                </c:pt>
                <c:pt idx="38">
                  <c:v>4.8561050000000003</c:v>
                </c:pt>
                <c:pt idx="39">
                  <c:v>4.8230899999999997</c:v>
                </c:pt>
                <c:pt idx="40">
                  <c:v>4.7872325000000009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88-44C3-9591-93D2978B6A90}"/>
            </c:ext>
          </c:extLst>
        </c:ser>
        <c:ser>
          <c:idx val="0"/>
          <c:order val="3"/>
          <c:tx>
            <c:v>White</c:v>
          </c:tx>
          <c:spPr>
            <a:ln>
              <a:solidFill>
                <a:srgbClr val="533586"/>
              </a:solidFill>
              <a:prstDash val="solid"/>
            </a:ln>
          </c:spPr>
          <c:marker>
            <c:symbol val="none"/>
          </c:marker>
          <c:dLbls>
            <c:dLbl>
              <c:idx val="40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53358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988-44C3-9591-93D2978B6A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533586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'Data 2'!$A$15:$A$55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2'!$F$15:$F$55</c:f>
              <c:numCache>
                <c:formatCode>General</c:formatCode>
                <c:ptCount val="41"/>
                <c:pt idx="2">
                  <c:v>8.2608674999999998</c:v>
                </c:pt>
                <c:pt idx="3">
                  <c:v>8.9519950000000019</c:v>
                </c:pt>
                <c:pt idx="4">
                  <c:v>9.2754349999999999</c:v>
                </c:pt>
                <c:pt idx="5">
                  <c:v>9.3101099999999999</c:v>
                </c:pt>
                <c:pt idx="6">
                  <c:v>9.2304150000000007</c:v>
                </c:pt>
                <c:pt idx="7">
                  <c:v>9.0803949999999993</c:v>
                </c:pt>
                <c:pt idx="8">
                  <c:v>8.8138100000000001</c:v>
                </c:pt>
                <c:pt idx="9">
                  <c:v>8.6107700000000005</c:v>
                </c:pt>
                <c:pt idx="10">
                  <c:v>8.4671199999999995</c:v>
                </c:pt>
                <c:pt idx="11">
                  <c:v>8.2299100000000003</c:v>
                </c:pt>
                <c:pt idx="12">
                  <c:v>8.0374274999999997</c:v>
                </c:pt>
                <c:pt idx="13">
                  <c:v>7.8795400000000004</c:v>
                </c:pt>
                <c:pt idx="14">
                  <c:v>7.7379100000000003</c:v>
                </c:pt>
                <c:pt idx="15">
                  <c:v>7.5921399999999997</c:v>
                </c:pt>
                <c:pt idx="16">
                  <c:v>7.4606375000000007</c:v>
                </c:pt>
                <c:pt idx="17">
                  <c:v>7.3141449999999999</c:v>
                </c:pt>
                <c:pt idx="18">
                  <c:v>7.0739150000000004</c:v>
                </c:pt>
                <c:pt idx="19">
                  <c:v>6.8817474999999986</c:v>
                </c:pt>
                <c:pt idx="20">
                  <c:v>6.6103074999999993</c:v>
                </c:pt>
                <c:pt idx="21">
                  <c:v>6.2801775000000006</c:v>
                </c:pt>
                <c:pt idx="22">
                  <c:v>6.0423574999999996</c:v>
                </c:pt>
                <c:pt idx="23">
                  <c:v>5.7710949999999999</c:v>
                </c:pt>
                <c:pt idx="24">
                  <c:v>5.5304450000000003</c:v>
                </c:pt>
                <c:pt idx="25">
                  <c:v>5.3458475000000005</c:v>
                </c:pt>
                <c:pt idx="26">
                  <c:v>5.1408750000000003</c:v>
                </c:pt>
                <c:pt idx="27">
                  <c:v>5.0187750000000007</c:v>
                </c:pt>
                <c:pt idx="28">
                  <c:v>4.9077525</c:v>
                </c:pt>
                <c:pt idx="29">
                  <c:v>4.8440750000000001</c:v>
                </c:pt>
                <c:pt idx="30">
                  <c:v>4.8099100000000004</c:v>
                </c:pt>
                <c:pt idx="31">
                  <c:v>4.7689249999999994</c:v>
                </c:pt>
                <c:pt idx="32">
                  <c:v>4.6775675000000003</c:v>
                </c:pt>
                <c:pt idx="33">
                  <c:v>4.5447525000000004</c:v>
                </c:pt>
                <c:pt idx="34">
                  <c:v>4.4017949999999999</c:v>
                </c:pt>
                <c:pt idx="35">
                  <c:v>4.2488824999999997</c:v>
                </c:pt>
                <c:pt idx="36">
                  <c:v>4.1051774999999999</c:v>
                </c:pt>
                <c:pt idx="37">
                  <c:v>4.0498674999999995</c:v>
                </c:pt>
                <c:pt idx="38">
                  <c:v>3.9414050000000005</c:v>
                </c:pt>
                <c:pt idx="39">
                  <c:v>3.8717025</c:v>
                </c:pt>
                <c:pt idx="40">
                  <c:v>3.8244625000000005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8-44C3-9591-93D2978B6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627135"/>
        <c:axId val="972623807"/>
      </c:lineChart>
      <c:dateAx>
        <c:axId val="97262713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623807"/>
        <c:crosses val="autoZero"/>
        <c:auto val="1"/>
        <c:lblOffset val="100"/>
        <c:baseTimeUnit val="months"/>
        <c:majorUnit val="1"/>
        <c:majorTimeUnit val="years"/>
      </c:dateAx>
      <c:valAx>
        <c:axId val="972623807"/>
        <c:scaling>
          <c:orientation val="minMax"/>
          <c:max val="2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627135"/>
        <c:crosses val="autoZero"/>
        <c:crossBetween val="midCat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3147218136194501"/>
          <c:y val="0.20034926799051783"/>
          <c:w val="0.11138496149519771"/>
          <c:h val="0.19183786595510655"/>
        </c:manualLayout>
      </c:layout>
      <c:overlay val="1"/>
      <c:txPr>
        <a:bodyPr/>
        <a:lstStyle/>
        <a:p>
          <a:pPr>
            <a:defRPr sz="1200">
              <a:solidFill>
                <a:srgbClr val="4B4C4D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6350"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23108649880304E-2"/>
          <c:y val="0.17287955495729448"/>
          <c:w val="0.875462605635834"/>
          <c:h val="0.68611512819596487"/>
        </c:manualLayout>
      </c:layout>
      <c:barChart>
        <c:barDir val="col"/>
        <c:grouping val="stacked"/>
        <c:varyColors val="0"/>
        <c:ser>
          <c:idx val="5"/>
          <c:order val="5"/>
          <c:tx>
            <c:v>rec</c:v>
          </c:tx>
          <c:spPr>
            <a:solidFill>
              <a:schemeClr val="bg1">
                <a:lumMod val="65000"/>
              </a:schemeClr>
            </a:solidFill>
            <a:ln w="317500"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Constants!$C$2:$C$42</c:f>
              <c:numCache>
                <c:formatCode>General</c:formatCode>
                <c:ptCount val="41"/>
                <c:pt idx="0">
                  <c:v>100000000</c:v>
                </c:pt>
                <c:pt idx="1">
                  <c:v>100000000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70-437D-89CA-37AA2ABE7DD9}"/>
            </c:ext>
          </c:extLst>
        </c:ser>
        <c:ser>
          <c:idx val="6"/>
          <c:order val="6"/>
          <c:tx>
            <c:v>rec-</c:v>
          </c:tx>
          <c:spPr>
            <a:solidFill>
              <a:schemeClr val="bg1">
                <a:lumMod val="65000"/>
              </a:schemeClr>
            </a:solidFill>
            <a:ln w="317500"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Constants!$D$2:$D$42</c:f>
              <c:numCache>
                <c:formatCode>General</c:formatCode>
                <c:ptCount val="41"/>
                <c:pt idx="0">
                  <c:v>-100000000</c:v>
                </c:pt>
                <c:pt idx="1">
                  <c:v>-100000000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70-437D-89CA-37AA2ABE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74017279"/>
        <c:axId val="974025183"/>
      </c:barChart>
      <c:lineChart>
        <c:grouping val="standard"/>
        <c:varyColors val="0"/>
        <c:ser>
          <c:idx val="3"/>
          <c:order val="0"/>
          <c:tx>
            <c:v>Hispanic</c:v>
          </c:tx>
          <c:spPr>
            <a:ln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40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accent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70-437D-89CA-37AA2ABE7D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'Data 1, 3, 4'!$A$16:$A$56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1, 3, 4'!$AL$16:$AL$56</c:f>
              <c:numCache>
                <c:formatCode>General</c:formatCode>
                <c:ptCount val="41"/>
                <c:pt idx="2" formatCode="0.0">
                  <c:v>-0.92058999999999991</c:v>
                </c:pt>
                <c:pt idx="3" formatCode="0.0">
                  <c:v>-2.8113049999999999</c:v>
                </c:pt>
                <c:pt idx="4" formatCode="0.0">
                  <c:v>-2.4810733333333337</c:v>
                </c:pt>
                <c:pt idx="5" formatCode="0.0">
                  <c:v>-2.6512975000000001</c:v>
                </c:pt>
                <c:pt idx="6" formatCode="0.0">
                  <c:v>-3.1355439999999999</c:v>
                </c:pt>
                <c:pt idx="7" formatCode="0.0">
                  <c:v>-2.51553</c:v>
                </c:pt>
                <c:pt idx="8" formatCode="0.0">
                  <c:v>-2.0536257142857144</c:v>
                </c:pt>
                <c:pt idx="9" formatCode="0.0">
                  <c:v>-2.3379175000000001</c:v>
                </c:pt>
                <c:pt idx="10" formatCode="0.0">
                  <c:v>-2.2642011111111113</c:v>
                </c:pt>
                <c:pt idx="11" formatCode="0.0">
                  <c:v>-2.6760610000000002</c:v>
                </c:pt>
                <c:pt idx="12" formatCode="0.0">
                  <c:v>-2.5911290909090909</c:v>
                </c:pt>
                <c:pt idx="13" formatCode="0.0">
                  <c:v>-2.6353825</c:v>
                </c:pt>
                <c:pt idx="14" formatCode="0.0">
                  <c:v>-2.659339230769231</c:v>
                </c:pt>
                <c:pt idx="15" formatCode="0.0">
                  <c:v>-2.371886428571429</c:v>
                </c:pt>
                <c:pt idx="16" formatCode="0.0">
                  <c:v>-2.3350326666666668</c:v>
                </c:pt>
                <c:pt idx="17" formatCode="0.0">
                  <c:v>-2.3482818750000001</c:v>
                </c:pt>
                <c:pt idx="18" formatCode="0.0">
                  <c:v>-2.1838264705882358</c:v>
                </c:pt>
                <c:pt idx="19" formatCode="0.0">
                  <c:v>-2.0882900000000002</c:v>
                </c:pt>
                <c:pt idx="20" formatCode="0.0">
                  <c:v>-2.1570168421052633</c:v>
                </c:pt>
                <c:pt idx="21" formatCode="0.0">
                  <c:v>-2.1152290000000002</c:v>
                </c:pt>
                <c:pt idx="22" formatCode="0.0">
                  <c:v>-2.3542661904761912</c:v>
                </c:pt>
                <c:pt idx="23" formatCode="0.0">
                  <c:v>-2.2287136363636368</c:v>
                </c:pt>
                <c:pt idx="24" formatCode="0.0">
                  <c:v>-2.3025095652173917</c:v>
                </c:pt>
                <c:pt idx="25" formatCode="0.0">
                  <c:v>-2.4815304166666672</c:v>
                </c:pt>
                <c:pt idx="26" formatCode="0.0">
                  <c:v>-2.5805464000000007</c:v>
                </c:pt>
                <c:pt idx="27" formatCode="0.0">
                  <c:v>-2.5707480769230777</c:v>
                </c:pt>
                <c:pt idx="28" formatCode="0.0">
                  <c:v>-2.5082974074074085</c:v>
                </c:pt>
                <c:pt idx="29" formatCode="0.0">
                  <c:v>-2.4755385714285727</c:v>
                </c:pt>
                <c:pt idx="30" formatCode="0.0">
                  <c:v>-2.3770779310344841</c:v>
                </c:pt>
                <c:pt idx="31" formatCode="0.0">
                  <c:v>-2.5158700000000014</c:v>
                </c:pt>
                <c:pt idx="32" formatCode="0.0">
                  <c:v>-2.4334983870967752</c:v>
                </c:pt>
                <c:pt idx="33" formatCode="0.0">
                  <c:v>-2.3789790625000014</c:v>
                </c:pt>
                <c:pt idx="34" formatCode="0.0">
                  <c:v>-2.3049166666666681</c:v>
                </c:pt>
                <c:pt idx="35" formatCode="0.0">
                  <c:v>-2.2780120588235304</c:v>
                </c:pt>
                <c:pt idx="36" formatCode="0.0">
                  <c:v>-2.2196331428571439</c:v>
                </c:pt>
                <c:pt idx="37" formatCode="0.0">
                  <c:v>-2.2091683333333343</c:v>
                </c:pt>
                <c:pt idx="38" formatCode="0.0">
                  <c:v>-2.210636216216217</c:v>
                </c:pt>
                <c:pt idx="39" formatCode="0.0">
                  <c:v>-2.1997092105263167</c:v>
                </c:pt>
                <c:pt idx="40" formatCode="0.0">
                  <c:v>-2.3207202564102571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70-437D-89CA-37AA2ABE7DD9}"/>
            </c:ext>
          </c:extLst>
        </c:ser>
        <c:ser>
          <c:idx val="0"/>
          <c:order val="1"/>
          <c:tx>
            <c:v>White</c:v>
          </c:tx>
          <c:spPr>
            <a:ln>
              <a:solidFill>
                <a:srgbClr val="533586"/>
              </a:solidFill>
              <a:prstDash val="solid"/>
            </a:ln>
          </c:spPr>
          <c:marker>
            <c:symbol val="none"/>
          </c:marker>
          <c:cat>
            <c:numRef>
              <c:f>'Data 1, 3, 4'!$A$16:$A$56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1, 3, 4'!$AJ$16:$AJ$56</c:f>
              <c:numCache>
                <c:formatCode>General</c:formatCode>
                <c:ptCount val="41"/>
                <c:pt idx="2" formatCode="0.0">
                  <c:v>-2.1100300000000001</c:v>
                </c:pt>
                <c:pt idx="3" formatCode="0.0">
                  <c:v>-2.7628750000000002</c:v>
                </c:pt>
                <c:pt idx="4" formatCode="0.0">
                  <c:v>-2.593796666666667</c:v>
                </c:pt>
                <c:pt idx="5" formatCode="0.0">
                  <c:v>-2.3069175</c:v>
                </c:pt>
                <c:pt idx="6" formatCode="0.0">
                  <c:v>-2.3885100000000001</c:v>
                </c:pt>
                <c:pt idx="7" formatCode="0.0">
                  <c:v>-2.3042349999999998</c:v>
                </c:pt>
                <c:pt idx="8" formatCode="0.0">
                  <c:v>-2.4654314285714287</c:v>
                </c:pt>
                <c:pt idx="9" formatCode="0.0">
                  <c:v>-2.3896849999999996</c:v>
                </c:pt>
                <c:pt idx="10" formatCode="0.0">
                  <c:v>-2.3944733333333335</c:v>
                </c:pt>
                <c:pt idx="11" formatCode="0.0">
                  <c:v>-2.2429269999999999</c:v>
                </c:pt>
                <c:pt idx="12" formatCode="0.0">
                  <c:v>-2.1972363636363639</c:v>
                </c:pt>
                <c:pt idx="13" formatCode="0.0">
                  <c:v>-2.1725850000000002</c:v>
                </c:pt>
                <c:pt idx="14" formatCode="0.0">
                  <c:v>-2.1885723076923078</c:v>
                </c:pt>
                <c:pt idx="15" formatCode="0.0">
                  <c:v>-2.1605085714285712</c:v>
                </c:pt>
                <c:pt idx="16" formatCode="0.0">
                  <c:v>-2.1589566666666666</c:v>
                </c:pt>
                <c:pt idx="17" formatCode="0.0">
                  <c:v>-2.2432737500000002</c:v>
                </c:pt>
                <c:pt idx="18" formatCode="0.0">
                  <c:v>-2.2922199999999999</c:v>
                </c:pt>
                <c:pt idx="19" formatCode="0.0">
                  <c:v>-2.247722222222222</c:v>
                </c:pt>
                <c:pt idx="20" formatCode="0.0">
                  <c:v>-2.265657894736842</c:v>
                </c:pt>
                <c:pt idx="21" formatCode="0.0">
                  <c:v>-2.2406704999999998</c:v>
                </c:pt>
                <c:pt idx="22" formatCode="0.0">
                  <c:v>-2.2734457142857143</c:v>
                </c:pt>
                <c:pt idx="23" formatCode="0.0">
                  <c:v>-2.3208927272727276</c:v>
                </c:pt>
                <c:pt idx="24" formatCode="0.0">
                  <c:v>-2.3820347826086956</c:v>
                </c:pt>
                <c:pt idx="25" formatCode="0.0">
                  <c:v>-2.4015675000000001</c:v>
                </c:pt>
                <c:pt idx="26" formatCode="0.0">
                  <c:v>-2.3987984</c:v>
                </c:pt>
                <c:pt idx="27" formatCode="0.0">
                  <c:v>-2.404323076923077</c:v>
                </c:pt>
                <c:pt idx="28" formatCode="0.0">
                  <c:v>-2.4540666666666668</c:v>
                </c:pt>
                <c:pt idx="29" formatCode="0.0">
                  <c:v>-2.5001060714285712</c:v>
                </c:pt>
                <c:pt idx="30" formatCode="0.0">
                  <c:v>-2.4974331034482757</c:v>
                </c:pt>
                <c:pt idx="31" formatCode="0.0">
                  <c:v>-2.4937800000000001</c:v>
                </c:pt>
                <c:pt idx="32" formatCode="0.0">
                  <c:v>-2.5192751612903224</c:v>
                </c:pt>
                <c:pt idx="33" formatCode="0.0">
                  <c:v>-2.4515524999999996</c:v>
                </c:pt>
                <c:pt idx="34" formatCode="0.0">
                  <c:v>-2.4483215151515147</c:v>
                </c:pt>
                <c:pt idx="35" formatCode="0.0">
                  <c:v>-2.4261044117647055</c:v>
                </c:pt>
                <c:pt idx="36" formatCode="0.0">
                  <c:v>-2.4309605714285709</c:v>
                </c:pt>
                <c:pt idx="37" formatCode="0.0">
                  <c:v>-2.4222063888888883</c:v>
                </c:pt>
                <c:pt idx="38" formatCode="0.0">
                  <c:v>-2.382973783783783</c:v>
                </c:pt>
                <c:pt idx="39" formatCode="0.0">
                  <c:v>-2.3706618421052625</c:v>
                </c:pt>
                <c:pt idx="40" formatCode="0.0">
                  <c:v>-2.3700833333333327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0-437D-89CA-37AA2ABE7DD9}"/>
            </c:ext>
          </c:extLst>
        </c:ser>
        <c:ser>
          <c:idx val="1"/>
          <c:order val="2"/>
          <c:tx>
            <c:v>Black</c:v>
          </c:tx>
          <c:spPr>
            <a:ln>
              <a:solidFill>
                <a:srgbClr val="638F8C"/>
              </a:solidFill>
              <a:prstDash val="solid"/>
            </a:ln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4.234580782867081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638F8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D70-437D-89CA-37AA2ABE7D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638F8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1, 3, 4'!$A$16:$A$56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1, 3, 4'!$AK$16:$AK$56</c:f>
              <c:numCache>
                <c:formatCode>General</c:formatCode>
                <c:ptCount val="41"/>
                <c:pt idx="2" formatCode="0.0">
                  <c:v>0.71233000000000002</c:v>
                </c:pt>
                <c:pt idx="3" formatCode="0.0">
                  <c:v>0.26796500000000001</c:v>
                </c:pt>
                <c:pt idx="4" formatCode="0.0">
                  <c:v>-0.21479333333333334</c:v>
                </c:pt>
                <c:pt idx="5" formatCode="0.0">
                  <c:v>-1.9254375000000001</c:v>
                </c:pt>
                <c:pt idx="6" formatCode="0.0">
                  <c:v>-2.2273700000000001</c:v>
                </c:pt>
                <c:pt idx="7" formatCode="0.0">
                  <c:v>-2.2589783333333333</c:v>
                </c:pt>
                <c:pt idx="8" formatCode="0.0">
                  <c:v>-2.1755257142857145</c:v>
                </c:pt>
                <c:pt idx="9" formatCode="0.0">
                  <c:v>-2.3931387499999999</c:v>
                </c:pt>
                <c:pt idx="10" formatCode="0.0">
                  <c:v>-2.2748944444444441</c:v>
                </c:pt>
                <c:pt idx="11" formatCode="0.0">
                  <c:v>-2.5839479999999999</c:v>
                </c:pt>
                <c:pt idx="12" formatCode="0.0">
                  <c:v>-2.4170854545454543</c:v>
                </c:pt>
                <c:pt idx="13" formatCode="0.0">
                  <c:v>-2.4443149999999996</c:v>
                </c:pt>
                <c:pt idx="14" formatCode="0.0">
                  <c:v>-2.7746538461538459</c:v>
                </c:pt>
                <c:pt idx="15" formatCode="0.0">
                  <c:v>-2.8661228571428565</c:v>
                </c:pt>
                <c:pt idx="16" formatCode="0.0">
                  <c:v>-2.9221759999999994</c:v>
                </c:pt>
                <c:pt idx="17" formatCode="0.0">
                  <c:v>-2.5642999999999994</c:v>
                </c:pt>
                <c:pt idx="18" formatCode="0.0">
                  <c:v>-2.4171417647058817</c:v>
                </c:pt>
                <c:pt idx="19" formatCode="0.0">
                  <c:v>-2.4049283333333329</c:v>
                </c:pt>
                <c:pt idx="20" formatCode="0.0">
                  <c:v>-2.6679121052631576</c:v>
                </c:pt>
                <c:pt idx="21" formatCode="0.0">
                  <c:v>-2.8848514999999999</c:v>
                </c:pt>
                <c:pt idx="22" formatCode="0.0">
                  <c:v>-2.6779761904761905</c:v>
                </c:pt>
                <c:pt idx="23" formatCode="0.0">
                  <c:v>-2.9091936363636361</c:v>
                </c:pt>
                <c:pt idx="24" formatCode="0.0">
                  <c:v>-3.0039839130434784</c:v>
                </c:pt>
                <c:pt idx="25" formatCode="0.0">
                  <c:v>-3.157492916666667</c:v>
                </c:pt>
                <c:pt idx="26" formatCode="0.0">
                  <c:v>-3.1673492000000003</c:v>
                </c:pt>
                <c:pt idx="27" formatCode="0.0">
                  <c:v>-3.1950973076923082</c:v>
                </c:pt>
                <c:pt idx="28" formatCode="0.0">
                  <c:v>-3.1341933333333336</c:v>
                </c:pt>
                <c:pt idx="29" formatCode="0.0">
                  <c:v>-3.1154421428571433</c:v>
                </c:pt>
                <c:pt idx="30" formatCode="0.0">
                  <c:v>-3.0825600000000004</c:v>
                </c:pt>
                <c:pt idx="31" formatCode="0.0">
                  <c:v>-3.0446256666666671</c:v>
                </c:pt>
                <c:pt idx="32" formatCode="0.0">
                  <c:v>-3.0463364516129037</c:v>
                </c:pt>
                <c:pt idx="33" formatCode="0.0">
                  <c:v>-2.9203193750000005</c:v>
                </c:pt>
                <c:pt idx="34" formatCode="0.0">
                  <c:v>-2.6952018181818187</c:v>
                </c:pt>
                <c:pt idx="35" formatCode="0.0">
                  <c:v>-2.6941070588235299</c:v>
                </c:pt>
                <c:pt idx="36" formatCode="0.0">
                  <c:v>-2.6200974285714289</c:v>
                </c:pt>
                <c:pt idx="37" formatCode="0.0">
                  <c:v>-2.5742027777777783</c:v>
                </c:pt>
                <c:pt idx="38" formatCode="0.0">
                  <c:v>-2.512262162162163</c:v>
                </c:pt>
                <c:pt idx="39" formatCode="0.0">
                  <c:v>-2.4755326315789481</c:v>
                </c:pt>
                <c:pt idx="40" formatCode="0.0">
                  <c:v>-2.3792417948717954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0-437D-89CA-37AA2ABE7DD9}"/>
            </c:ext>
          </c:extLst>
        </c:ser>
        <c:ser>
          <c:idx val="2"/>
          <c:order val="3"/>
          <c:tx>
            <c:v>Asian</c:v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dLbl>
              <c:idx val="40"/>
              <c:layout>
                <c:manualLayout>
                  <c:x val="-1.1542416602650376E-7"/>
                  <c:y val="2.220456455900065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C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70-437D-89CA-37AA2ABE7D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numRef>
              <c:f>'Data 1, 3, 4'!$A$16:$A$56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1, 3, 4'!$AM$16:$AM$56</c:f>
              <c:numCache>
                <c:formatCode>General</c:formatCode>
                <c:ptCount val="41"/>
                <c:pt idx="2" formatCode="0.0">
                  <c:v>-0.43220999999999998</c:v>
                </c:pt>
                <c:pt idx="3" formatCode="0.0">
                  <c:v>-0.69379500000000005</c:v>
                </c:pt>
                <c:pt idx="4" formatCode="0.0">
                  <c:v>-1.3972966666666664</c:v>
                </c:pt>
                <c:pt idx="5" formatCode="0.0">
                  <c:v>-1.85904</c:v>
                </c:pt>
                <c:pt idx="6" formatCode="0.0">
                  <c:v>-2.2074020000000001</c:v>
                </c:pt>
                <c:pt idx="7" formatCode="0.0">
                  <c:v>-3.1505816666666666</c:v>
                </c:pt>
                <c:pt idx="8" formatCode="0.0">
                  <c:v>-3.4965885714285716</c:v>
                </c:pt>
                <c:pt idx="9" formatCode="0.0">
                  <c:v>-3.5907262500000003</c:v>
                </c:pt>
                <c:pt idx="10" formatCode="0.0">
                  <c:v>-3.9839455555555556</c:v>
                </c:pt>
                <c:pt idx="11" formatCode="0.0">
                  <c:v>-4.0304099999999998</c:v>
                </c:pt>
                <c:pt idx="12" formatCode="0.0">
                  <c:v>-4.1974990909090915</c:v>
                </c:pt>
                <c:pt idx="13" formatCode="0.0">
                  <c:v>-3.7616958333333339</c:v>
                </c:pt>
                <c:pt idx="14" formatCode="0.0">
                  <c:v>-3.6265569230769232</c:v>
                </c:pt>
                <c:pt idx="15" formatCode="0.0">
                  <c:v>-3.3341685714285716</c:v>
                </c:pt>
                <c:pt idx="16" formatCode="0.0">
                  <c:v>-3.3184413333333338</c:v>
                </c:pt>
                <c:pt idx="17" formatCode="0.0">
                  <c:v>-3.0351875000000006</c:v>
                </c:pt>
                <c:pt idx="18" formatCode="0.0">
                  <c:v>-3.0815482352941181</c:v>
                </c:pt>
                <c:pt idx="19" formatCode="0.0">
                  <c:v>-2.7629061111111115</c:v>
                </c:pt>
                <c:pt idx="20" formatCode="0.0">
                  <c:v>-2.3427757894736843</c:v>
                </c:pt>
                <c:pt idx="21" formatCode="0.0">
                  <c:v>-2.6370695000000008</c:v>
                </c:pt>
                <c:pt idx="22" formatCode="0.0">
                  <c:v>-2.8685738095238102</c:v>
                </c:pt>
                <c:pt idx="23" formatCode="0.0">
                  <c:v>-2.8734781818181823</c:v>
                </c:pt>
                <c:pt idx="24" formatCode="0.0">
                  <c:v>-2.9281100000000002</c:v>
                </c:pt>
                <c:pt idx="25" formatCode="0.0">
                  <c:v>-3.3772287500000004</c:v>
                </c:pt>
                <c:pt idx="26" formatCode="0.0">
                  <c:v>-3.2835919999999996</c:v>
                </c:pt>
                <c:pt idx="27" formatCode="0.0">
                  <c:v>-3.1443038461538459</c:v>
                </c:pt>
                <c:pt idx="28" formatCode="0.0">
                  <c:v>-3.2646800000000002</c:v>
                </c:pt>
                <c:pt idx="29" formatCode="0.0">
                  <c:v>-2.9733989285714286</c:v>
                </c:pt>
                <c:pt idx="30" formatCode="0.0">
                  <c:v>-3.0192289655172413</c:v>
                </c:pt>
                <c:pt idx="31" formatCode="0.0">
                  <c:v>-3.1725240000000001</c:v>
                </c:pt>
                <c:pt idx="32" formatCode="0.0">
                  <c:v>-3.2037180645161292</c:v>
                </c:pt>
                <c:pt idx="33" formatCode="0.0">
                  <c:v>-3.1500153124999999</c:v>
                </c:pt>
                <c:pt idx="34" formatCode="0.0">
                  <c:v>-3.1102093939393938</c:v>
                </c:pt>
                <c:pt idx="35" formatCode="0.0">
                  <c:v>-3.1275132352941175</c:v>
                </c:pt>
                <c:pt idx="36" formatCode="0.0">
                  <c:v>-2.9900194285714283</c:v>
                </c:pt>
                <c:pt idx="37" formatCode="0.0">
                  <c:v>-2.9924955555555552</c:v>
                </c:pt>
                <c:pt idx="38" formatCode="0.0">
                  <c:v>-2.9573475675675671</c:v>
                </c:pt>
                <c:pt idx="39" formatCode="0.0">
                  <c:v>-2.9244544736842104</c:v>
                </c:pt>
                <c:pt idx="40" formatCode="0.0">
                  <c:v>-2.8562753846153841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70-437D-89CA-37AA2ABE7DD9}"/>
            </c:ext>
          </c:extLst>
        </c:ser>
        <c:ser>
          <c:idx val="4"/>
          <c:order val="4"/>
          <c:tx>
            <c:v>zero</c:v>
          </c:tx>
          <c:spPr>
            <a:ln w="9525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val>
            <c:numRef>
              <c:f>Constants!$B$2:$B$42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D70-437D-89CA-37AA2ABE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017279"/>
        <c:axId val="974025183"/>
      </c:lineChart>
      <c:dateAx>
        <c:axId val="97401727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4025183"/>
        <c:crossesAt val="-5"/>
        <c:auto val="1"/>
        <c:lblOffset val="100"/>
        <c:baseTimeUnit val="months"/>
        <c:majorUnit val="1"/>
        <c:majorTimeUnit val="years"/>
      </c:dateAx>
      <c:valAx>
        <c:axId val="974025183"/>
        <c:scaling>
          <c:orientation val="minMax"/>
          <c:max val="1"/>
          <c:min val="-5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4017279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6607166376307534"/>
          <c:y val="0.31734201375462257"/>
          <c:w val="0.18268554571482792"/>
          <c:h val="0.21604361482046211"/>
        </c:manualLayout>
      </c:layout>
      <c:overlay val="1"/>
      <c:txPr>
        <a:bodyPr/>
        <a:lstStyle/>
        <a:p>
          <a:pPr>
            <a:defRPr sz="1200">
              <a:solidFill>
                <a:srgbClr val="4B4C4D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6350"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74142619373942E-2"/>
          <c:y val="0.12850160851176168"/>
          <c:w val="0.875462605635834"/>
          <c:h val="0.73654377166545548"/>
        </c:manualLayout>
      </c:layout>
      <c:barChart>
        <c:barDir val="col"/>
        <c:grouping val="stacked"/>
        <c:varyColors val="0"/>
        <c:ser>
          <c:idx val="5"/>
          <c:order val="5"/>
          <c:tx>
            <c:v>rec+</c:v>
          </c:tx>
          <c:spPr>
            <a:solidFill>
              <a:schemeClr val="bg1">
                <a:lumMod val="65000"/>
              </a:schemeClr>
            </a:solidFill>
            <a:ln w="317500"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Constants!$C$2:$C$52</c:f>
              <c:numCache>
                <c:formatCode>General</c:formatCode>
                <c:ptCount val="51"/>
                <c:pt idx="0">
                  <c:v>100000000</c:v>
                </c:pt>
                <c:pt idx="1">
                  <c:v>100000000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85-44C8-857C-70DF05AB6D3B}"/>
            </c:ext>
          </c:extLst>
        </c:ser>
        <c:ser>
          <c:idx val="6"/>
          <c:order val="6"/>
          <c:tx>
            <c:v>rec-</c:v>
          </c:tx>
          <c:spPr>
            <a:solidFill>
              <a:schemeClr val="bg1">
                <a:lumMod val="65000"/>
              </a:schemeClr>
            </a:solidFill>
            <a:ln w="317500"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Constants!$D$2:$D$42</c:f>
              <c:numCache>
                <c:formatCode>General</c:formatCode>
                <c:ptCount val="41"/>
                <c:pt idx="0">
                  <c:v>-100000000</c:v>
                </c:pt>
                <c:pt idx="1">
                  <c:v>-100000000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85-44C8-857C-70DF05AB6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08774863"/>
        <c:axId val="1108777359"/>
      </c:barChart>
      <c:lineChart>
        <c:grouping val="standard"/>
        <c:varyColors val="0"/>
        <c:ser>
          <c:idx val="2"/>
          <c:order val="0"/>
          <c:tx>
            <c:v>Asian</c:v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dLbl>
              <c:idx val="40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C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85-44C8-857C-70DF05AB6D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'Data 1, 3, 4'!$A$16:$A$56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1, 3, 4'!$AQ$16:$AQ$56</c:f>
              <c:numCache>
                <c:formatCode>General</c:formatCode>
                <c:ptCount val="41"/>
                <c:pt idx="2" formatCode="0.0">
                  <c:v>5.225566013177307</c:v>
                </c:pt>
                <c:pt idx="3" formatCode="0.0">
                  <c:v>2.4066948165601922</c:v>
                </c:pt>
                <c:pt idx="4" formatCode="0.0">
                  <c:v>2.1563798681902075</c:v>
                </c:pt>
                <c:pt idx="5" formatCode="0.0">
                  <c:v>1.930449009552061</c:v>
                </c:pt>
                <c:pt idx="6" formatCode="0.0">
                  <c:v>2.2690808894406911</c:v>
                </c:pt>
                <c:pt idx="7" formatCode="0.0">
                  <c:v>2.1669367577267078</c:v>
                </c:pt>
                <c:pt idx="8" formatCode="0.0">
                  <c:v>2.6185732687953522</c:v>
                </c:pt>
                <c:pt idx="9" formatCode="0.0">
                  <c:v>1.9676820589128994</c:v>
                </c:pt>
                <c:pt idx="10" formatCode="0.0">
                  <c:v>2.0180050373528151</c:v>
                </c:pt>
                <c:pt idx="11" formatCode="0.0">
                  <c:v>2.0589317625383141</c:v>
                </c:pt>
                <c:pt idx="12" formatCode="0.0">
                  <c:v>2.3984276603693013</c:v>
                </c:pt>
                <c:pt idx="13" formatCode="0.0">
                  <c:v>2.4021921634617653</c:v>
                </c:pt>
                <c:pt idx="14" formatCode="0.0">
                  <c:v>2.5459620193075292</c:v>
                </c:pt>
                <c:pt idx="15" formatCode="0.0">
                  <c:v>2.5830091728090676</c:v>
                </c:pt>
                <c:pt idx="16" formatCode="0.0">
                  <c:v>2.5487757696153484</c:v>
                </c:pt>
                <c:pt idx="17" formatCode="0.0">
                  <c:v>2.5055070801753629</c:v>
                </c:pt>
                <c:pt idx="18" formatCode="0.0">
                  <c:v>2.55791940344012</c:v>
                </c:pt>
                <c:pt idx="19" formatCode="0.0">
                  <c:v>2.4852108301887101</c:v>
                </c:pt>
                <c:pt idx="20" formatCode="0.0">
                  <c:v>2.3931551042011079</c:v>
                </c:pt>
                <c:pt idx="21" formatCode="0.0">
                  <c:v>2.5908981684154444</c:v>
                </c:pt>
                <c:pt idx="22" formatCode="0.0">
                  <c:v>2.9514263442722704</c:v>
                </c:pt>
                <c:pt idx="23" formatCode="0.0">
                  <c:v>2.9259312536919371</c:v>
                </c:pt>
                <c:pt idx="24" formatCode="0.0">
                  <c:v>2.9917659381782769</c:v>
                </c:pt>
                <c:pt idx="25" formatCode="0.0">
                  <c:v>3.3387951745988556</c:v>
                </c:pt>
                <c:pt idx="26" formatCode="0.0">
                  <c:v>3.415124609134478</c:v>
                </c:pt>
                <c:pt idx="27" formatCode="0.0">
                  <c:v>3.4465277607167417</c:v>
                </c:pt>
                <c:pt idx="28" formatCode="0.0">
                  <c:v>3.5022786532925605</c:v>
                </c:pt>
                <c:pt idx="29" formatCode="0.0">
                  <c:v>3.4248166724588422</c:v>
                </c:pt>
                <c:pt idx="30" formatCode="0.0">
                  <c:v>3.5111927780126102</c:v>
                </c:pt>
                <c:pt idx="31" formatCode="0.0">
                  <c:v>3.5899457833493567</c:v>
                </c:pt>
                <c:pt idx="32" formatCode="0.0">
                  <c:v>3.6751943469762369</c:v>
                </c:pt>
                <c:pt idx="33" formatCode="0.0">
                  <c:v>3.7328622874430137</c:v>
                </c:pt>
                <c:pt idx="34" formatCode="0.0">
                  <c:v>3.6715668525120257</c:v>
                </c:pt>
                <c:pt idx="35" formatCode="0.0">
                  <c:v>3.7078529762612868</c:v>
                </c:pt>
                <c:pt idx="36" formatCode="0.0">
                  <c:v>3.6264512656039645</c:v>
                </c:pt>
                <c:pt idx="37" formatCode="0.0">
                  <c:v>3.6144877703993288</c:v>
                </c:pt>
                <c:pt idx="38" formatCode="0.0">
                  <c:v>3.6100474948701953</c:v>
                </c:pt>
                <c:pt idx="39" formatCode="0.0">
                  <c:v>3.7036840686934447</c:v>
                </c:pt>
                <c:pt idx="40" formatCode="0.0">
                  <c:v>3.6532748442481484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85-44C8-857C-70DF05AB6D3B}"/>
            </c:ext>
          </c:extLst>
        </c:ser>
        <c:ser>
          <c:idx val="3"/>
          <c:order val="1"/>
          <c:tx>
            <c:v>Hispanic</c:v>
          </c:tx>
          <c:spPr>
            <a:ln>
              <a:solidFill>
                <a:srgbClr val="354B5F"/>
              </a:solidFill>
              <a:prstDash val="solid"/>
            </a:ln>
          </c:spPr>
          <c:marker>
            <c:symbol val="none"/>
          </c:marker>
          <c:dLbls>
            <c:dLbl>
              <c:idx val="40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354B5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85-44C8-857C-70DF05AB6D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354B5F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'Data 1, 3, 4'!$A$16:$A$56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1, 3, 4'!$AP$16:$AP$56</c:f>
              <c:numCache>
                <c:formatCode>General</c:formatCode>
                <c:ptCount val="41"/>
                <c:pt idx="2" formatCode="0.0">
                  <c:v>3.6126013177307376E-2</c:v>
                </c:pt>
                <c:pt idx="3" formatCode="0.0">
                  <c:v>0.19505981656019206</c:v>
                </c:pt>
                <c:pt idx="4" formatCode="0.0">
                  <c:v>-0.10913346514312555</c:v>
                </c:pt>
                <c:pt idx="5" formatCode="0.0">
                  <c:v>0.7768390095520612</c:v>
                </c:pt>
                <c:pt idx="6" formatCode="0.0">
                  <c:v>1.084598889440691</c:v>
                </c:pt>
                <c:pt idx="7" formatCode="0.0">
                  <c:v>1.2452434243933745</c:v>
                </c:pt>
                <c:pt idx="8" formatCode="0.0">
                  <c:v>0.9229518402239234</c:v>
                </c:pt>
                <c:pt idx="9" formatCode="0.0">
                  <c:v>0.99698830891289913</c:v>
                </c:pt>
                <c:pt idx="10" formatCode="0.0">
                  <c:v>1.0740805929083703</c:v>
                </c:pt>
                <c:pt idx="11" formatCode="0.0">
                  <c:v>1.0795387625383137</c:v>
                </c:pt>
                <c:pt idx="12" formatCode="0.0">
                  <c:v>1.0698912967329377</c:v>
                </c:pt>
                <c:pt idx="13" formatCode="0.0">
                  <c:v>1.3202838301284321</c:v>
                </c:pt>
                <c:pt idx="14" formatCode="0.0">
                  <c:v>1.4255497116152214</c:v>
                </c:pt>
                <c:pt idx="15" formatCode="0.0">
                  <c:v>1.48008131566621</c:v>
                </c:pt>
                <c:pt idx="16" formatCode="0.0">
                  <c:v>1.5738051029486819</c:v>
                </c:pt>
                <c:pt idx="17" formatCode="0.0">
                  <c:v>1.6110414551753629</c:v>
                </c:pt>
                <c:pt idx="18" formatCode="0.0">
                  <c:v>1.7374852857930607</c:v>
                </c:pt>
                <c:pt idx="19" formatCode="0.0">
                  <c:v>1.6197213857442656</c:v>
                </c:pt>
                <c:pt idx="20" formatCode="0.0">
                  <c:v>1.7349840515695287</c:v>
                </c:pt>
                <c:pt idx="21" formatCode="0.0">
                  <c:v>1.7422066684154449</c:v>
                </c:pt>
                <c:pt idx="22" formatCode="0.0">
                  <c:v>1.9567034871294136</c:v>
                </c:pt>
                <c:pt idx="23" formatCode="0.0">
                  <c:v>2.0559648900555736</c:v>
                </c:pt>
                <c:pt idx="24" formatCode="0.0">
                  <c:v>2.2305659381782772</c:v>
                </c:pt>
                <c:pt idx="25" formatCode="0.0">
                  <c:v>2.515301841265523</c:v>
                </c:pt>
                <c:pt idx="26" formatCode="0.0">
                  <c:v>2.6928838091344791</c:v>
                </c:pt>
                <c:pt idx="27" formatCode="0.0">
                  <c:v>2.8061885299475122</c:v>
                </c:pt>
                <c:pt idx="28" formatCode="0.0">
                  <c:v>2.8937349495888576</c:v>
                </c:pt>
                <c:pt idx="29" formatCode="0.0">
                  <c:v>2.9161238153159852</c:v>
                </c:pt>
                <c:pt idx="30" formatCode="0.0">
                  <c:v>2.9365896745643352</c:v>
                </c:pt>
                <c:pt idx="31" formatCode="0.0">
                  <c:v>3.0481754500160241</c:v>
                </c:pt>
                <c:pt idx="32" formatCode="0.0">
                  <c:v>3.0020743469762379</c:v>
                </c:pt>
                <c:pt idx="33" formatCode="0.0">
                  <c:v>3.0667097874430143</c:v>
                </c:pt>
                <c:pt idx="34" formatCode="0.0">
                  <c:v>3.0652117009968749</c:v>
                </c:pt>
                <c:pt idx="35" formatCode="0.0">
                  <c:v>3.1015623880259926</c:v>
                </c:pt>
                <c:pt idx="36" formatCode="0.0">
                  <c:v>3.1675778370325363</c:v>
                </c:pt>
                <c:pt idx="37" formatCode="0.0">
                  <c:v>3.1591847148437742</c:v>
                </c:pt>
                <c:pt idx="38" formatCode="0.0">
                  <c:v>3.1539356029783043</c:v>
                </c:pt>
                <c:pt idx="39" formatCode="0.0">
                  <c:v>3.1446535423776565</c:v>
                </c:pt>
                <c:pt idx="40" formatCode="0.0">
                  <c:v>3.2290702288635349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85-44C8-857C-70DF05AB6D3B}"/>
            </c:ext>
          </c:extLst>
        </c:ser>
        <c:ser>
          <c:idx val="0"/>
          <c:order val="2"/>
          <c:tx>
            <c:v>White</c:v>
          </c:tx>
          <c:spPr>
            <a:ln>
              <a:solidFill>
                <a:srgbClr val="533586"/>
              </a:solidFill>
              <a:prstDash val="solid"/>
            </a:ln>
          </c:spPr>
          <c:marker>
            <c:symbol val="none"/>
          </c:marker>
          <c:cat>
            <c:numRef>
              <c:f>'Data 1, 3, 4'!$A$16:$A$56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1, 3, 4'!$AN$16:$AN$56</c:f>
              <c:numCache>
                <c:formatCode>General</c:formatCode>
                <c:ptCount val="41"/>
                <c:pt idx="2" formatCode="0.0">
                  <c:v>3.718316013177307</c:v>
                </c:pt>
                <c:pt idx="3" formatCode="0.0">
                  <c:v>2.4989698165601917</c:v>
                </c:pt>
                <c:pt idx="4" formatCode="0.0">
                  <c:v>1.8069798681902078</c:v>
                </c:pt>
                <c:pt idx="5" formatCode="0.0">
                  <c:v>1.752779009552061</c:v>
                </c:pt>
                <c:pt idx="6" formatCode="0.0">
                  <c:v>1.9517568894406909</c:v>
                </c:pt>
                <c:pt idx="7" formatCode="0.0">
                  <c:v>2.0121800910600411</c:v>
                </c:pt>
                <c:pt idx="8" formatCode="0.0">
                  <c:v>2.1791675545096378</c:v>
                </c:pt>
                <c:pt idx="9" formatCode="0.0">
                  <c:v>1.9596608089128993</c:v>
                </c:pt>
                <c:pt idx="10" formatCode="0.0">
                  <c:v>1.8642439262417039</c:v>
                </c:pt>
                <c:pt idx="11" formatCode="0.0">
                  <c:v>1.7198957625383142</c:v>
                </c:pt>
                <c:pt idx="12" formatCode="0.0">
                  <c:v>1.6155876603693016</c:v>
                </c:pt>
                <c:pt idx="13" formatCode="0.0">
                  <c:v>1.7407429967950989</c:v>
                </c:pt>
                <c:pt idx="14" formatCode="0.0">
                  <c:v>1.8114935577690678</c:v>
                </c:pt>
                <c:pt idx="15" formatCode="0.0">
                  <c:v>1.850655601380496</c:v>
                </c:pt>
                <c:pt idx="16" formatCode="0.0">
                  <c:v>1.9016151029486821</c:v>
                </c:pt>
                <c:pt idx="17" formatCode="0.0">
                  <c:v>1.9938602051753629</c:v>
                </c:pt>
                <c:pt idx="18" formatCode="0.0">
                  <c:v>2.0396811681460023</c:v>
                </c:pt>
                <c:pt idx="19" formatCode="0.0">
                  <c:v>2.004392496855377</c:v>
                </c:pt>
                <c:pt idx="20" formatCode="0.0">
                  <c:v>2.0693908936747918</c:v>
                </c:pt>
                <c:pt idx="21" formatCode="0.0">
                  <c:v>2.0454101684154451</c:v>
                </c:pt>
                <c:pt idx="22" formatCode="0.0">
                  <c:v>2.0858939633198896</c:v>
                </c:pt>
                <c:pt idx="23" formatCode="0.0">
                  <c:v>2.1740398900555737</c:v>
                </c:pt>
                <c:pt idx="24" formatCode="0.0">
                  <c:v>2.3139828947000165</c:v>
                </c:pt>
                <c:pt idx="25" formatCode="0.0">
                  <c:v>2.4345305912655228</c:v>
                </c:pt>
                <c:pt idx="26" formatCode="0.0">
                  <c:v>2.534297009134479</c:v>
                </c:pt>
                <c:pt idx="27" formatCode="0.0">
                  <c:v>2.6035200684090505</c:v>
                </c:pt>
                <c:pt idx="28" formatCode="0.0">
                  <c:v>2.6709330977370058</c:v>
                </c:pt>
                <c:pt idx="29" formatCode="0.0">
                  <c:v>2.7165848867445561</c:v>
                </c:pt>
                <c:pt idx="30" formatCode="0.0">
                  <c:v>2.7361451918057145</c:v>
                </c:pt>
                <c:pt idx="31" formatCode="0.0">
                  <c:v>2.7572281166826906</c:v>
                </c:pt>
                <c:pt idx="32" formatCode="0.0">
                  <c:v>2.7717030566536569</c:v>
                </c:pt>
                <c:pt idx="33" formatCode="0.0">
                  <c:v>2.746176974943014</c:v>
                </c:pt>
                <c:pt idx="34" formatCode="0.0">
                  <c:v>2.7896956403908142</c:v>
                </c:pt>
                <c:pt idx="35" formatCode="0.0">
                  <c:v>2.7698591527318754</c:v>
                </c:pt>
                <c:pt idx="36" formatCode="0.0">
                  <c:v>2.7842226941753934</c:v>
                </c:pt>
                <c:pt idx="37" formatCode="0.0">
                  <c:v>2.7746994370659959</c:v>
                </c:pt>
                <c:pt idx="38" formatCode="0.0">
                  <c:v>2.7681701975728985</c:v>
                </c:pt>
                <c:pt idx="39" formatCode="0.0">
                  <c:v>2.7868251213250246</c:v>
                </c:pt>
                <c:pt idx="40" formatCode="0.0">
                  <c:v>2.8190315109148165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85-44C8-857C-70DF05AB6D3B}"/>
            </c:ext>
          </c:extLst>
        </c:ser>
        <c:ser>
          <c:idx val="1"/>
          <c:order val="3"/>
          <c:tx>
            <c:v>Black</c:v>
          </c:tx>
          <c:spPr>
            <a:ln>
              <a:solidFill>
                <a:srgbClr val="638F8C"/>
              </a:solidFill>
              <a:prstDash val="solid"/>
            </a:ln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6.0514372163388806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638F8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85-44C8-857C-70DF05AB6D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638F8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1, 3, 4'!$A$16:$A$56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1, 3, 4'!$AO$16:$AO$56</c:f>
              <c:numCache>
                <c:formatCode>General</c:formatCode>
                <c:ptCount val="41"/>
                <c:pt idx="2" formatCode="0.0">
                  <c:v>2.3463760131773075</c:v>
                </c:pt>
                <c:pt idx="3" formatCode="0.0">
                  <c:v>1.8496498165601922</c:v>
                </c:pt>
                <c:pt idx="4" formatCode="0.0">
                  <c:v>1.344133201523541</c:v>
                </c:pt>
                <c:pt idx="5" formatCode="0.0">
                  <c:v>2.1075090095520608</c:v>
                </c:pt>
                <c:pt idx="6" formatCode="0.0">
                  <c:v>2.2637408894406907</c:v>
                </c:pt>
                <c:pt idx="7" formatCode="0.0">
                  <c:v>1.9873100910600412</c:v>
                </c:pt>
                <c:pt idx="8" formatCode="0.0">
                  <c:v>1.5883704116524948</c:v>
                </c:pt>
                <c:pt idx="9" formatCode="0.0">
                  <c:v>1.4124345589128988</c:v>
                </c:pt>
                <c:pt idx="10" formatCode="0.0">
                  <c:v>1.2403605929083703</c:v>
                </c:pt>
                <c:pt idx="11" formatCode="0.0">
                  <c:v>1.4762897625383136</c:v>
                </c:pt>
                <c:pt idx="12" formatCode="0.0">
                  <c:v>1.2864167512783919</c:v>
                </c:pt>
                <c:pt idx="13" formatCode="0.0">
                  <c:v>1.4235588301284319</c:v>
                </c:pt>
                <c:pt idx="14" formatCode="0.0">
                  <c:v>1.6000850962306059</c:v>
                </c:pt>
                <c:pt idx="15" formatCode="0.0">
                  <c:v>1.8351291728090666</c:v>
                </c:pt>
                <c:pt idx="16" formatCode="0.0">
                  <c:v>2.0067237696153479</c:v>
                </c:pt>
                <c:pt idx="17" formatCode="0.0">
                  <c:v>2.0260889551753625</c:v>
                </c:pt>
                <c:pt idx="18" formatCode="0.0">
                  <c:v>2.0068164622636484</c:v>
                </c:pt>
                <c:pt idx="19" formatCode="0.0">
                  <c:v>2.0731230524109319</c:v>
                </c:pt>
                <c:pt idx="20" formatCode="0.0">
                  <c:v>2.2498345778853177</c:v>
                </c:pt>
                <c:pt idx="21" formatCode="0.0">
                  <c:v>2.2511471684154443</c:v>
                </c:pt>
                <c:pt idx="22" formatCode="0.0">
                  <c:v>2.0768744395103651</c:v>
                </c:pt>
                <c:pt idx="23" formatCode="0.0">
                  <c:v>2.2063330718737548</c:v>
                </c:pt>
                <c:pt idx="24" formatCode="0.0">
                  <c:v>2.5138050686130597</c:v>
                </c:pt>
                <c:pt idx="25" formatCode="0.0">
                  <c:v>2.7060830912655223</c:v>
                </c:pt>
                <c:pt idx="26" formatCode="0.0">
                  <c:v>2.7638874091344787</c:v>
                </c:pt>
                <c:pt idx="27" formatCode="0.0">
                  <c:v>2.8176162222552037</c:v>
                </c:pt>
                <c:pt idx="28" formatCode="0.0">
                  <c:v>2.8245790236629311</c:v>
                </c:pt>
                <c:pt idx="29" formatCode="0.0">
                  <c:v>2.8663184581731276</c:v>
                </c:pt>
                <c:pt idx="30" formatCode="0.0">
                  <c:v>2.8998900193919206</c:v>
                </c:pt>
                <c:pt idx="31" formatCode="0.0">
                  <c:v>2.9015264500160236</c:v>
                </c:pt>
                <c:pt idx="32" formatCode="0.0">
                  <c:v>2.8716746695568824</c:v>
                </c:pt>
                <c:pt idx="33" formatCode="0.0">
                  <c:v>2.8025604124430137</c:v>
                </c:pt>
                <c:pt idx="34" formatCode="0.0">
                  <c:v>2.7291617009968743</c:v>
                </c:pt>
                <c:pt idx="35" formatCode="0.0">
                  <c:v>2.7560682703789334</c:v>
                </c:pt>
                <c:pt idx="36" formatCode="0.0">
                  <c:v>2.7317975513182504</c:v>
                </c:pt>
                <c:pt idx="37" formatCode="0.0">
                  <c:v>2.7365766592882181</c:v>
                </c:pt>
                <c:pt idx="38" formatCode="0.0">
                  <c:v>2.6408510083837093</c:v>
                </c:pt>
                <c:pt idx="39" formatCode="0.0">
                  <c:v>2.7336024897460769</c:v>
                </c:pt>
                <c:pt idx="40" formatCode="0.0">
                  <c:v>2.7242215109148162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85-44C8-857C-70DF05AB6D3B}"/>
            </c:ext>
          </c:extLst>
        </c:ser>
        <c:ser>
          <c:idx val="4"/>
          <c:order val="4"/>
          <c:tx>
            <c:v>zero</c:v>
          </c:tx>
          <c:spPr>
            <a:ln w="9525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val>
            <c:numRef>
              <c:f>Constants!$B$2:$B$42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85-44C8-857C-70DF05AB6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774863"/>
        <c:axId val="1108777359"/>
      </c:lineChart>
      <c:dateAx>
        <c:axId val="110877486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777359"/>
        <c:crossesAt val="-1"/>
        <c:auto val="1"/>
        <c:lblOffset val="100"/>
        <c:baseTimeUnit val="months"/>
        <c:majorUnit val="1"/>
        <c:majorTimeUnit val="years"/>
      </c:dateAx>
      <c:valAx>
        <c:axId val="1108777359"/>
        <c:scaling>
          <c:orientation val="minMax"/>
          <c:max val="6"/>
          <c:min val="-1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774863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6272492861469241"/>
          <c:y val="0.5493154807993933"/>
          <c:w val="0.11138496149519771"/>
          <c:h val="0.21604361482046211"/>
        </c:manualLayout>
      </c:layout>
      <c:overlay val="1"/>
      <c:txPr>
        <a:bodyPr/>
        <a:lstStyle/>
        <a:p>
          <a:pPr>
            <a:defRPr sz="1200">
              <a:solidFill>
                <a:srgbClr val="4B4C4D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6350"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43477257650486E-2"/>
          <c:y val="0.15672245393288955"/>
          <c:w val="0.88131614317441087"/>
          <c:h val="0.70025515508178582"/>
        </c:manualLayout>
      </c:layout>
      <c:barChart>
        <c:barDir val="col"/>
        <c:grouping val="stacked"/>
        <c:varyColors val="0"/>
        <c:ser>
          <c:idx val="4"/>
          <c:order val="4"/>
          <c:tx>
            <c:v>rec</c:v>
          </c:tx>
          <c:spPr>
            <a:solidFill>
              <a:schemeClr val="bg1">
                <a:lumMod val="65000"/>
              </a:schemeClr>
            </a:solidFill>
            <a:ln w="317500"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Constants!$C$2:$C$42</c:f>
              <c:numCache>
                <c:formatCode>General</c:formatCode>
                <c:ptCount val="41"/>
                <c:pt idx="0">
                  <c:v>100000000</c:v>
                </c:pt>
                <c:pt idx="1">
                  <c:v>100000000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C6-4399-A63F-C28A9D3D9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74023935"/>
        <c:axId val="974011871"/>
      </c:barChart>
      <c:lineChart>
        <c:grouping val="standard"/>
        <c:varyColors val="0"/>
        <c:ser>
          <c:idx val="3"/>
          <c:order val="0"/>
          <c:tx>
            <c:v>Asian</c:v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638F8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C6-4399-A63F-C28A9D3D9F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638F8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'Data 5'!$A$15:$A$55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5'!$O$15:$O$52</c:f>
              <c:numCache>
                <c:formatCode>General</c:formatCode>
                <c:ptCount val="38"/>
                <c:pt idx="2" formatCode="0.00">
                  <c:v>6.0275590131773074</c:v>
                </c:pt>
                <c:pt idx="3" formatCode="0.00">
                  <c:v>3.4004803165601922</c:v>
                </c:pt>
                <c:pt idx="4" formatCode="0.00">
                  <c:v>3.3046772015235413</c:v>
                </c:pt>
                <c:pt idx="5" formatCode="0.00">
                  <c:v>2.5741805095520616</c:v>
                </c:pt>
                <c:pt idx="6" formatCode="0.00">
                  <c:v>2.3223868894406912</c:v>
                </c:pt>
                <c:pt idx="7" formatCode="0.00">
                  <c:v>2.3516917577267082</c:v>
                </c:pt>
                <c:pt idx="8" formatCode="0.00">
                  <c:v>2.2135709830810666</c:v>
                </c:pt>
                <c:pt idx="9" formatCode="0.00">
                  <c:v>2.2414554339128996</c:v>
                </c:pt>
                <c:pt idx="10" formatCode="0.00">
                  <c:v>2.0061415929083708</c:v>
                </c:pt>
                <c:pt idx="11" formatCode="0.00">
                  <c:v>1.9523855625383142</c:v>
                </c:pt>
                <c:pt idx="12" formatCode="0.00">
                  <c:v>1.8169910240056653</c:v>
                </c:pt>
                <c:pt idx="13" formatCode="0.00">
                  <c:v>1.8462369967950991</c:v>
                </c:pt>
                <c:pt idx="14" formatCode="0.00">
                  <c:v>2.0276110962306064</c:v>
                </c:pt>
                <c:pt idx="15" formatCode="0.00">
                  <c:v>1.8443155299519245</c:v>
                </c:pt>
                <c:pt idx="16" formatCode="0.00">
                  <c:v>1.7215425696153486</c:v>
                </c:pt>
                <c:pt idx="17" formatCode="0.00">
                  <c:v>2.0240924551753627</c:v>
                </c:pt>
                <c:pt idx="18" formatCode="0.00">
                  <c:v>2.2338347563812957</c:v>
                </c:pt>
                <c:pt idx="19" formatCode="0.00">
                  <c:v>2.2642881635220435</c:v>
                </c:pt>
                <c:pt idx="20" formatCode="0.00">
                  <c:v>2.1838372094642655</c:v>
                </c:pt>
                <c:pt idx="21" formatCode="0.00">
                  <c:v>2.3785091184154448</c:v>
                </c:pt>
                <c:pt idx="22" formatCode="0.00">
                  <c:v>2.3723444871294133</c:v>
                </c:pt>
                <c:pt idx="23" formatCode="0.00">
                  <c:v>2.5077061173283011</c:v>
                </c:pt>
                <c:pt idx="24" formatCode="0.00">
                  <c:v>2.731781329482625</c:v>
                </c:pt>
                <c:pt idx="25" formatCode="0.00">
                  <c:v>2.9188247995988559</c:v>
                </c:pt>
                <c:pt idx="26" formatCode="0.00">
                  <c:v>3.0621906491344788</c:v>
                </c:pt>
                <c:pt idx="27" formatCode="0.00">
                  <c:v>3.1954216068705885</c:v>
                </c:pt>
                <c:pt idx="28" formatCode="0.00">
                  <c:v>3.3463989125518201</c:v>
                </c:pt>
                <c:pt idx="29" formatCode="0.00">
                  <c:v>3.4513548867445563</c:v>
                </c:pt>
                <c:pt idx="30" formatCode="0.00">
                  <c:v>3.3900625021505415</c:v>
                </c:pt>
                <c:pt idx="31" formatCode="0.00">
                  <c:v>3.4078646500160237</c:v>
                </c:pt>
                <c:pt idx="32" formatCode="0.00">
                  <c:v>3.3837487663310761</c:v>
                </c:pt>
                <c:pt idx="33" formatCode="0.00">
                  <c:v>3.404713256193014</c:v>
                </c:pt>
                <c:pt idx="34" formatCode="0.00">
                  <c:v>3.3628123070574802</c:v>
                </c:pt>
                <c:pt idx="35" formatCode="0.00">
                  <c:v>3.3495343586142279</c:v>
                </c:pt>
                <c:pt idx="36" formatCode="0.00">
                  <c:v>3.3857635513182505</c:v>
                </c:pt>
                <c:pt idx="37" formatCode="0.00">
                  <c:v>3.3103807703993287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C6-4399-A63F-C28A9D3D9F64}"/>
            </c:ext>
          </c:extLst>
        </c:ser>
        <c:ser>
          <c:idx val="1"/>
          <c:order val="1"/>
          <c:tx>
            <c:v>Black</c:v>
          </c:tx>
          <c:spPr>
            <a:ln>
              <a:solidFill>
                <a:srgbClr val="638F8C"/>
              </a:solidFill>
              <a:prstDash val="solid"/>
            </a:ln>
          </c:spPr>
          <c:marker>
            <c:symbol val="none"/>
          </c:marker>
          <c:cat>
            <c:numRef>
              <c:f>'Data 5'!$A$15:$A$55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5'!$M$15:$M$52</c:f>
              <c:numCache>
                <c:formatCode>General</c:formatCode>
                <c:ptCount val="38"/>
                <c:pt idx="2" formatCode="0.00">
                  <c:v>6.1837470131773076</c:v>
                </c:pt>
                <c:pt idx="3" formatCode="0.00">
                  <c:v>3.9212583165601922</c:v>
                </c:pt>
                <c:pt idx="4" formatCode="0.00">
                  <c:v>2.2645572015235413</c:v>
                </c:pt>
                <c:pt idx="5" formatCode="0.00">
                  <c:v>2.1770937595520614</c:v>
                </c:pt>
                <c:pt idx="6" formatCode="0.00">
                  <c:v>2.1441432894406911</c:v>
                </c:pt>
                <c:pt idx="7" formatCode="0.00">
                  <c:v>2.1209777577267084</c:v>
                </c:pt>
                <c:pt idx="8" formatCode="0.00">
                  <c:v>2.1033271259382094</c:v>
                </c:pt>
                <c:pt idx="9" formatCode="0.00">
                  <c:v>1.9890580589128994</c:v>
                </c:pt>
                <c:pt idx="10" formatCode="0.00">
                  <c:v>1.8766382595750375</c:v>
                </c:pt>
                <c:pt idx="11" formatCode="0.00">
                  <c:v>2.0634844625383142</c:v>
                </c:pt>
                <c:pt idx="12" formatCode="0.00">
                  <c:v>2.0206493876420293</c:v>
                </c:pt>
                <c:pt idx="13" formatCode="0.00">
                  <c:v>1.8263815801284327</c:v>
                </c:pt>
                <c:pt idx="14" formatCode="0.00">
                  <c:v>1.8949650193075296</c:v>
                </c:pt>
                <c:pt idx="15" formatCode="0.00">
                  <c:v>1.8121593156662106</c:v>
                </c:pt>
                <c:pt idx="16" formatCode="0.00">
                  <c:v>2.0234071029486822</c:v>
                </c:pt>
                <c:pt idx="17" formatCode="0.00">
                  <c:v>2.0083682051753633</c:v>
                </c:pt>
                <c:pt idx="18" formatCode="0.00">
                  <c:v>2.0985660504989432</c:v>
                </c:pt>
                <c:pt idx="19" formatCode="0.00">
                  <c:v>2.0992777746331548</c:v>
                </c:pt>
                <c:pt idx="20" formatCode="0.00">
                  <c:v>2.3689534726221608</c:v>
                </c:pt>
                <c:pt idx="21" formatCode="0.00">
                  <c:v>2.307710368415445</c:v>
                </c:pt>
                <c:pt idx="22" formatCode="0.00">
                  <c:v>2.3250327252246517</c:v>
                </c:pt>
                <c:pt idx="23" formatCode="0.00">
                  <c:v>2.3929237991464833</c:v>
                </c:pt>
                <c:pt idx="24" formatCode="0.00">
                  <c:v>2.522283807743495</c:v>
                </c:pt>
                <c:pt idx="25" formatCode="0.00">
                  <c:v>2.5955895079321896</c:v>
                </c:pt>
                <c:pt idx="26" formatCode="0.00">
                  <c:v>2.755762849134479</c:v>
                </c:pt>
                <c:pt idx="27" formatCode="0.00">
                  <c:v>2.9195114914859732</c:v>
                </c:pt>
                <c:pt idx="28" formatCode="0.00">
                  <c:v>2.9007902829221908</c:v>
                </c:pt>
                <c:pt idx="29" formatCode="0.00">
                  <c:v>2.932864493887414</c:v>
                </c:pt>
                <c:pt idx="30" formatCode="0.00">
                  <c:v>2.9127559159436456</c:v>
                </c:pt>
                <c:pt idx="31" formatCode="0.00">
                  <c:v>2.9544142500160242</c:v>
                </c:pt>
                <c:pt idx="32" formatCode="0.00">
                  <c:v>2.9977378631052702</c:v>
                </c:pt>
                <c:pt idx="33" formatCode="0.00">
                  <c:v>3.0368166936930145</c:v>
                </c:pt>
                <c:pt idx="34" formatCode="0.00">
                  <c:v>3.0485095191786931</c:v>
                </c:pt>
                <c:pt idx="35" formatCode="0.00">
                  <c:v>3.1291187115554049</c:v>
                </c:pt>
                <c:pt idx="36" formatCode="0.00">
                  <c:v>3.1726141798896794</c:v>
                </c:pt>
                <c:pt idx="37" formatCode="0.00">
                  <c:v>3.2906183815104404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6-4399-A63F-C28A9D3D9F64}"/>
            </c:ext>
          </c:extLst>
        </c:ser>
        <c:ser>
          <c:idx val="2"/>
          <c:order val="2"/>
          <c:tx>
            <c:v>Hispanic</c:v>
          </c:tx>
          <c:spPr>
            <a:ln>
              <a:solidFill>
                <a:srgbClr val="354B5F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>
                <c:manualLayout>
                  <c:x val="0"/>
                  <c:y val="6.0514372163388433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354B5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C6-4399-A63F-C28A9D3D9F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5'!$A$15:$A$55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5'!$N$15:$N$52</c:f>
              <c:numCache>
                <c:formatCode>General</c:formatCode>
                <c:ptCount val="38"/>
                <c:pt idx="2" formatCode="0.00">
                  <c:v>3.6937800131773075</c:v>
                </c:pt>
                <c:pt idx="3" formatCode="0.00">
                  <c:v>2.4328928165601922</c:v>
                </c:pt>
                <c:pt idx="4" formatCode="0.00">
                  <c:v>2.1496292015235414</c:v>
                </c:pt>
                <c:pt idx="5" formatCode="0.00">
                  <c:v>1.7888912595520612</c:v>
                </c:pt>
                <c:pt idx="6" formatCode="0.00">
                  <c:v>2.3832808894406909</c:v>
                </c:pt>
                <c:pt idx="7" formatCode="0.00">
                  <c:v>2.2694190910600414</c:v>
                </c:pt>
                <c:pt idx="8" formatCode="0.00">
                  <c:v>2.0766096973667807</c:v>
                </c:pt>
                <c:pt idx="9" formatCode="0.00">
                  <c:v>1.7790111839128993</c:v>
                </c:pt>
                <c:pt idx="10" formatCode="0.00">
                  <c:v>1.5222950373528148</c:v>
                </c:pt>
                <c:pt idx="11" formatCode="0.00">
                  <c:v>1.2486735625383141</c:v>
                </c:pt>
                <c:pt idx="12" formatCode="0.00">
                  <c:v>1.3080638421874833</c:v>
                </c:pt>
                <c:pt idx="13" formatCode="0.00">
                  <c:v>1.2926068301284321</c:v>
                </c:pt>
                <c:pt idx="14" formatCode="0.00">
                  <c:v>1.3607497116152214</c:v>
                </c:pt>
                <c:pt idx="15" formatCode="0.00">
                  <c:v>1.3570717442376385</c:v>
                </c:pt>
                <c:pt idx="16" formatCode="0.00">
                  <c:v>1.4431269029486817</c:v>
                </c:pt>
                <c:pt idx="17" formatCode="0.00">
                  <c:v>1.5776919551753628</c:v>
                </c:pt>
                <c:pt idx="18" formatCode="0.00">
                  <c:v>1.7224329328518841</c:v>
                </c:pt>
                <c:pt idx="19" formatCode="0.00">
                  <c:v>1.9250468857442655</c:v>
                </c:pt>
                <c:pt idx="20" formatCode="0.00">
                  <c:v>2.086719683148476</c:v>
                </c:pt>
                <c:pt idx="21" formatCode="0.00">
                  <c:v>2.3142879684154449</c:v>
                </c:pt>
                <c:pt idx="22" formatCode="0.00">
                  <c:v>2.3577531061770323</c:v>
                </c:pt>
                <c:pt idx="23" formatCode="0.00">
                  <c:v>2.4163114809646644</c:v>
                </c:pt>
                <c:pt idx="24" formatCode="0.00">
                  <c:v>2.6133781990478426</c:v>
                </c:pt>
                <c:pt idx="25" formatCode="0.00">
                  <c:v>2.7649847579321896</c:v>
                </c:pt>
                <c:pt idx="26" formatCode="0.00">
                  <c:v>2.8704905691344789</c:v>
                </c:pt>
                <c:pt idx="27" formatCode="0.00">
                  <c:v>3.0028614145628962</c:v>
                </c:pt>
                <c:pt idx="28" formatCode="0.00">
                  <c:v>3.0473703199592279</c:v>
                </c:pt>
                <c:pt idx="29" formatCode="0.00">
                  <c:v>3.0981067796016997</c:v>
                </c:pt>
                <c:pt idx="30" formatCode="0.00">
                  <c:v>3.1713244676677834</c:v>
                </c:pt>
                <c:pt idx="31" formatCode="0.00">
                  <c:v>3.2374383833493576</c:v>
                </c:pt>
                <c:pt idx="32" formatCode="0.00">
                  <c:v>3.2100523469762381</c:v>
                </c:pt>
                <c:pt idx="33" formatCode="0.00">
                  <c:v>3.1645054436930145</c:v>
                </c:pt>
                <c:pt idx="34" formatCode="0.00">
                  <c:v>3.1864007616029353</c:v>
                </c:pt>
                <c:pt idx="35" formatCode="0.00">
                  <c:v>3.1977977409671694</c:v>
                </c:pt>
                <c:pt idx="36" formatCode="0.00">
                  <c:v>3.1853651798896792</c:v>
                </c:pt>
                <c:pt idx="37" formatCode="0.00">
                  <c:v>3.1600889926215512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C6-4399-A63F-C28A9D3D9F64}"/>
            </c:ext>
          </c:extLst>
        </c:ser>
        <c:ser>
          <c:idx val="0"/>
          <c:order val="3"/>
          <c:tx>
            <c:v>White</c:v>
          </c:tx>
          <c:spPr>
            <a:ln>
              <a:solidFill>
                <a:srgbClr val="533586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53358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C6-4399-A63F-C28A9D3D9F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533586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'Data 5'!$A$15:$A$55</c:f>
              <c:numCache>
                <c:formatCode>m/d/yyyy</c:formatCode>
                <c:ptCount val="4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  <c:pt idx="24">
                  <c:v>42005</c:v>
                </c:pt>
                <c:pt idx="25">
                  <c:v>42095</c:v>
                </c:pt>
                <c:pt idx="26">
                  <c:v>42186</c:v>
                </c:pt>
                <c:pt idx="27">
                  <c:v>42278</c:v>
                </c:pt>
                <c:pt idx="28">
                  <c:v>42370</c:v>
                </c:pt>
                <c:pt idx="29">
                  <c:v>42461</c:v>
                </c:pt>
                <c:pt idx="30">
                  <c:v>42552</c:v>
                </c:pt>
                <c:pt idx="31">
                  <c:v>42644</c:v>
                </c:pt>
                <c:pt idx="32">
                  <c:v>42736</c:v>
                </c:pt>
                <c:pt idx="33">
                  <c:v>42826</c:v>
                </c:pt>
                <c:pt idx="34">
                  <c:v>42917</c:v>
                </c:pt>
                <c:pt idx="35">
                  <c:v>43009</c:v>
                </c:pt>
                <c:pt idx="36">
                  <c:v>43101</c:v>
                </c:pt>
                <c:pt idx="37">
                  <c:v>43191</c:v>
                </c:pt>
                <c:pt idx="38">
                  <c:v>43282</c:v>
                </c:pt>
                <c:pt idx="39">
                  <c:v>43374</c:v>
                </c:pt>
                <c:pt idx="40">
                  <c:v>43466</c:v>
                </c:pt>
              </c:numCache>
            </c:numRef>
          </c:cat>
          <c:val>
            <c:numRef>
              <c:f>'Data 5'!$L$15:$L$52</c:f>
              <c:numCache>
                <c:formatCode>General</c:formatCode>
                <c:ptCount val="38"/>
                <c:pt idx="2" formatCode="0.00">
                  <c:v>5.5225770131773073</c:v>
                </c:pt>
                <c:pt idx="3" formatCode="0.00">
                  <c:v>3.9741318165601918</c:v>
                </c:pt>
                <c:pt idx="4" formatCode="0.00">
                  <c:v>2.9660598681902073</c:v>
                </c:pt>
                <c:pt idx="5" formatCode="0.00">
                  <c:v>2.548942259552061</c:v>
                </c:pt>
                <c:pt idx="6" formatCode="0.00">
                  <c:v>2.5968748894406906</c:v>
                </c:pt>
                <c:pt idx="7" formatCode="0.00">
                  <c:v>2.4144077577267078</c:v>
                </c:pt>
                <c:pt idx="8" formatCode="0.00">
                  <c:v>2.2345805545096376</c:v>
                </c:pt>
                <c:pt idx="9" formatCode="0.00">
                  <c:v>2.0128521839128988</c:v>
                </c:pt>
                <c:pt idx="10" formatCode="0.00">
                  <c:v>1.7223862595750365</c:v>
                </c:pt>
                <c:pt idx="11" formatCode="0.00">
                  <c:v>1.5396631625383135</c:v>
                </c:pt>
                <c:pt idx="12" formatCode="0.00">
                  <c:v>1.4478864785511192</c:v>
                </c:pt>
                <c:pt idx="13" formatCode="0.00">
                  <c:v>1.4354681634617652</c:v>
                </c:pt>
                <c:pt idx="14" formatCode="0.00">
                  <c:v>1.4605604039229134</c:v>
                </c:pt>
                <c:pt idx="15" formatCode="0.00">
                  <c:v>1.5033316728090669</c:v>
                </c:pt>
                <c:pt idx="16" formatCode="0.00">
                  <c:v>1.5791203696153484</c:v>
                </c:pt>
                <c:pt idx="17" formatCode="0.00">
                  <c:v>1.6180634551753628</c:v>
                </c:pt>
                <c:pt idx="18" formatCode="0.00">
                  <c:v>1.6769859328518841</c:v>
                </c:pt>
                <c:pt idx="19" formatCode="0.00">
                  <c:v>1.7157516635220433</c:v>
                </c:pt>
                <c:pt idx="20" formatCode="0.00">
                  <c:v>1.8070958410432125</c:v>
                </c:pt>
                <c:pt idx="21" formatCode="0.00">
                  <c:v>1.8396314684154447</c:v>
                </c:pt>
                <c:pt idx="22" formatCode="0.00">
                  <c:v>1.889808249034175</c:v>
                </c:pt>
                <c:pt idx="23" formatCode="0.00">
                  <c:v>1.946488253691937</c:v>
                </c:pt>
                <c:pt idx="24" formatCode="0.00">
                  <c:v>2.0990632860043639</c:v>
                </c:pt>
                <c:pt idx="25" formatCode="0.00">
                  <c:v>2.2096519245988557</c:v>
                </c:pt>
                <c:pt idx="26" formatCode="0.00">
                  <c:v>2.3217326091344783</c:v>
                </c:pt>
                <c:pt idx="27" formatCode="0.00">
                  <c:v>2.4019380299475115</c:v>
                </c:pt>
                <c:pt idx="28" formatCode="0.00">
                  <c:v>2.4642020236629314</c:v>
                </c:pt>
                <c:pt idx="29" formatCode="0.00">
                  <c:v>2.503486386744556</c:v>
                </c:pt>
                <c:pt idx="30" formatCode="0.00">
                  <c:v>2.5753793297367484</c:v>
                </c:pt>
                <c:pt idx="31" formatCode="0.00">
                  <c:v>2.6116279166826906</c:v>
                </c:pt>
                <c:pt idx="32" formatCode="0.00">
                  <c:v>2.601412121169786</c:v>
                </c:pt>
                <c:pt idx="33" formatCode="0.00">
                  <c:v>2.6165120374430142</c:v>
                </c:pt>
                <c:pt idx="34" formatCode="0.00">
                  <c:v>2.633484064633238</c:v>
                </c:pt>
                <c:pt idx="35" formatCode="0.00">
                  <c:v>2.6301233880259924</c:v>
                </c:pt>
                <c:pt idx="36" formatCode="0.00">
                  <c:v>2.640913694175393</c:v>
                </c:pt>
                <c:pt idx="37" formatCode="0.00">
                  <c:v>2.6659097148437731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6-4399-A63F-C28A9D3D9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023935"/>
        <c:axId val="974011871"/>
      </c:lineChart>
      <c:dateAx>
        <c:axId val="97402393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4011871"/>
        <c:crosses val="autoZero"/>
        <c:auto val="1"/>
        <c:lblOffset val="100"/>
        <c:baseTimeUnit val="months"/>
        <c:majorUnit val="1"/>
        <c:majorTimeUnit val="years"/>
      </c:dateAx>
      <c:valAx>
        <c:axId val="974011871"/>
        <c:scaling>
          <c:orientation val="minMax"/>
          <c:max val="7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4023935"/>
        <c:crosses val="autoZero"/>
        <c:crossBetween val="midCat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4465899454875826"/>
          <c:y val="0.20438355946807707"/>
          <c:w val="0.11138496149519771"/>
          <c:h val="0.24428365516337688"/>
        </c:manualLayout>
      </c:layout>
      <c:overlay val="1"/>
      <c:txPr>
        <a:bodyPr/>
        <a:lstStyle/>
        <a:p>
          <a:pPr>
            <a:defRPr sz="1200">
              <a:solidFill>
                <a:srgbClr val="4B4C4D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6350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 tint="0.59999389629810485"/>
  </sheetPr>
  <sheetViews>
    <sheetView zoomScale="12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 tint="0.59999389629810485"/>
  </sheetPr>
  <sheetViews>
    <sheetView zoomScale="12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4" tint="0.59999389629810485"/>
  </sheetPr>
  <sheetViews>
    <sheetView zoomScale="125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4" tint="0.59999389629810485"/>
  </sheetPr>
  <sheetViews>
    <sheetView zoomScale="12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4" tint="0.59999389629810485"/>
  </sheetPr>
  <sheetViews>
    <sheetView zoomScale="12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0.00807</cdr:y>
    </cdr:from>
    <cdr:to>
      <cdr:x>1</cdr:x>
      <cdr:y>0.10402</cdr:y>
    </cdr:to>
    <cdr:sp macro="" textlink="">
      <cdr:nvSpPr>
        <cdr:cNvPr id="2" name="Title"/>
        <cdr:cNvSpPr txBox="1"/>
      </cdr:nvSpPr>
      <cdr:spPr>
        <a:xfrm xmlns:a="http://schemas.openxmlformats.org/drawingml/2006/main">
          <a:off x="0" y="50845"/>
          <a:ext cx="8677362" cy="604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Chart 5</a:t>
          </a:r>
        </a:p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Blacks, Asians Experience the Fastest Real Wage Growth </a:t>
          </a:r>
        </a:p>
      </cdr:txBody>
    </cdr:sp>
  </cdr:relSizeAnchor>
  <cdr:relSizeAnchor xmlns:cdr="http://schemas.openxmlformats.org/drawingml/2006/chartDrawing">
    <cdr:from>
      <cdr:x>0.00501</cdr:x>
      <cdr:y>0.09587</cdr:y>
    </cdr:from>
    <cdr:to>
      <cdr:x>0.20244</cdr:x>
      <cdr:y>0.16105</cdr:y>
    </cdr:to>
    <cdr:sp macro="" textlink="">
      <cdr:nvSpPr>
        <cdr:cNvPr id="3" name="Axis"/>
        <cdr:cNvSpPr txBox="1"/>
      </cdr:nvSpPr>
      <cdr:spPr>
        <a:xfrm xmlns:a="http://schemas.openxmlformats.org/drawingml/2006/main">
          <a:off x="43488" y="603680"/>
          <a:ext cx="1713364" cy="410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rgbClr val="4B4C4D"/>
              </a:solidFill>
              <a:latin typeface="Arial" panose="020B0604020202020204" pitchFamily="34" charset="0"/>
            </a:rPr>
            <a:t>Running average</a:t>
          </a:r>
          <a:r>
            <a:rPr lang="en-US" sz="1000" baseline="0">
              <a:solidFill>
                <a:srgbClr val="4B4C4D"/>
              </a:solidFill>
              <a:latin typeface="Arial" panose="020B0604020202020204" pitchFamily="34" charset="0"/>
            </a:rPr>
            <a:t> (</a:t>
          </a:r>
          <a:r>
            <a:rPr lang="en-US" sz="1000">
              <a:solidFill>
                <a:srgbClr val="4B4C4D"/>
              </a:solidFill>
              <a:latin typeface="Arial" panose="020B0604020202020204" pitchFamily="34" charset="0"/>
            </a:rPr>
            <a:t>percent)</a:t>
          </a:r>
        </a:p>
      </cdr:txBody>
    </cdr:sp>
  </cdr:relSizeAnchor>
  <cdr:relSizeAnchor xmlns:cdr="http://schemas.openxmlformats.org/drawingml/2006/chartDrawing">
    <cdr:from>
      <cdr:x>0</cdr:x>
      <cdr:y>0.90528</cdr:y>
    </cdr:from>
    <cdr:to>
      <cdr:x>1</cdr:x>
      <cdr:y>1</cdr:y>
    </cdr:to>
    <cdr:sp macro="" textlink="">
      <cdr:nvSpPr>
        <cdr:cNvPr id="5" name="Sources"/>
        <cdr:cNvSpPr txBox="1"/>
      </cdr:nvSpPr>
      <cdr:spPr>
        <a:xfrm xmlns:a="http://schemas.openxmlformats.org/drawingml/2006/main">
          <a:off x="0" y="5699666"/>
          <a:ext cx="8667750" cy="596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NOTES: Gray shading indicates National Bureau of Economic Research recession. Data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</a:rPr>
            <a:t> are a running average of the composition effects on real weekly earnings in which each period is the average of all periods to date going back to third quarter 2009.</a:t>
          </a:r>
          <a:endParaRPr lang="en-US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SOURCES: Bureau of Labor Statistics, Current Population Survey;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</a:rPr>
            <a:t> Federal Reserve Bank of Dalllas calculations.</a:t>
          </a:r>
          <a:endParaRPr lang="en-US" sz="1000">
            <a:solidFill>
              <a:sysClr val="windowText" lastClr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0.65159</cdr:x>
      <cdr:y>0.97171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648872" y="6110237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0.3628</cdr:x>
      <cdr:y>0.13565</cdr:y>
    </cdr:from>
    <cdr:to>
      <cdr:x>0.36894</cdr:x>
      <cdr:y>0.14566</cdr:y>
    </cdr:to>
    <cdr:sp macro="" textlink="">
      <cdr:nvSpPr>
        <cdr:cNvPr id="4" name="TextBox 3"/>
        <cdr:cNvSpPr txBox="1"/>
      </cdr:nvSpPr>
      <cdr:spPr>
        <a:xfrm xmlns:a="http://schemas.openxmlformats.org/drawingml/2006/main" flipH="1">
          <a:off x="3148542" y="854199"/>
          <a:ext cx="53242" cy="63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0.85053</cdr:x>
      <cdr:y>0.48207</cdr:y>
    </cdr:from>
    <cdr:to>
      <cdr:x>0.89875</cdr:x>
      <cdr:y>0.53386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369341" y="3032961"/>
          <a:ext cx="417763" cy="325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3.3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0.00587</cdr:x>
      <cdr:y>0.11485</cdr:y>
    </cdr:from>
    <cdr:to>
      <cdr:x>0.24594</cdr:x>
      <cdr:y>0.16782</cdr:y>
    </cdr:to>
    <cdr:sp macro="" textlink="">
      <cdr:nvSpPr>
        <cdr:cNvPr id="3" name="Axis"/>
        <cdr:cNvSpPr txBox="1"/>
      </cdr:nvSpPr>
      <cdr:spPr>
        <a:xfrm xmlns:a="http://schemas.openxmlformats.org/drawingml/2006/main">
          <a:off x="50941" y="723210"/>
          <a:ext cx="2083407" cy="333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rgbClr val="4B4C4D"/>
              </a:solidFill>
              <a:latin typeface="Arial" panose="020B0604020202020204" pitchFamily="34" charset="0"/>
            </a:rPr>
            <a:t>Running average</a:t>
          </a:r>
          <a:r>
            <a:rPr lang="en-US" sz="1000" baseline="0">
              <a:solidFill>
                <a:srgbClr val="4B4C4D"/>
              </a:solidFill>
              <a:latin typeface="Arial" panose="020B0604020202020204" pitchFamily="34" charset="0"/>
            </a:rPr>
            <a:t> (</a:t>
          </a:r>
          <a:r>
            <a:rPr lang="en-US" sz="1000">
              <a:solidFill>
                <a:srgbClr val="4B4C4D"/>
              </a:solidFill>
              <a:latin typeface="Arial" panose="020B0604020202020204" pitchFamily="34" charset="0"/>
            </a:rPr>
            <a:t>percent) </a:t>
          </a:r>
        </a:p>
      </cdr:txBody>
    </cdr:sp>
  </cdr:relSizeAnchor>
  <cdr:relSizeAnchor xmlns:cdr="http://schemas.openxmlformats.org/drawingml/2006/chartDrawing">
    <cdr:from>
      <cdr:x>0</cdr:x>
      <cdr:y>0.90528</cdr:y>
    </cdr:from>
    <cdr:to>
      <cdr:x>1</cdr:x>
      <cdr:y>1</cdr:y>
    </cdr:to>
    <cdr:sp macro="" textlink="">
      <cdr:nvSpPr>
        <cdr:cNvPr id="4" name="Sources"/>
        <cdr:cNvSpPr txBox="1"/>
      </cdr:nvSpPr>
      <cdr:spPr>
        <a:xfrm xmlns:a="http://schemas.openxmlformats.org/drawingml/2006/main">
          <a:off x="0" y="5689487"/>
          <a:ext cx="8657545" cy="59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b"/>
        <a:lstStyle xmlns:a="http://schemas.openxmlformats.org/drawingml/2006/main"/>
        <a:p xmlns:a="http://schemas.openxmlformats.org/drawingml/2006/main">
          <a:pPr algn="l"/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NOTES: Gray shading indicates </a:t>
          </a:r>
          <a:r>
            <a:rPr lang="en-US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 Bureau</a:t>
          </a:r>
          <a:r>
            <a:rPr lang="en-US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Economic Research </a:t>
          </a:r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recession. Data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</a:rPr>
            <a:t> are a running average in which each period is the average of all periods to date going back to third quarter 2009.</a:t>
          </a:r>
          <a:endParaRPr lang="en-US" sz="1000">
            <a:solidFill>
              <a:sysClr val="windowText" lastClr="000000"/>
            </a:solidFill>
            <a:latin typeface="Arial" panose="020B0604020202020204" pitchFamily="34" charset="0"/>
          </a:endParaRPr>
        </a:p>
        <a:p xmlns:a="http://schemas.openxmlformats.org/drawingml/2006/main">
          <a:pPr algn="l"/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SOURCES: Bureau of Labor Statistics, Current Population Survey; Federal Reserve Bank of Dallas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</a:rPr>
            <a:t> calculations.</a:t>
          </a:r>
          <a:endParaRPr lang="en-US" sz="1000">
            <a:solidFill>
              <a:sysClr val="windowText" lastClr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0.93187</cdr:x>
      <cdr:y>0.56791</cdr:y>
    </cdr:from>
    <cdr:to>
      <cdr:x>1</cdr:x>
      <cdr:y>0.6518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077216" y="3575551"/>
          <a:ext cx="590534" cy="52817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638F8C"/>
              </a:solidFill>
              <a:latin typeface="Arial" panose="020B0604020202020204" pitchFamily="34" charset="0"/>
              <a:cs typeface="Arial" panose="020B0604020202020204" pitchFamily="34" charset="0"/>
            </a:rPr>
            <a:t>0.3</a:t>
          </a:r>
        </a:p>
      </cdr:txBody>
    </cdr:sp>
  </cdr:relSizeAnchor>
  <cdr:relSizeAnchor xmlns:cdr="http://schemas.openxmlformats.org/drawingml/2006/chartDrawing">
    <cdr:from>
      <cdr:x>0.93187</cdr:x>
      <cdr:y>0.54141</cdr:y>
    </cdr:from>
    <cdr:to>
      <cdr:x>1</cdr:x>
      <cdr:y>0.6253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077216" y="3408733"/>
          <a:ext cx="590534" cy="528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533586"/>
              </a:solidFill>
              <a:latin typeface="Arial" panose="020B0604020202020204" pitchFamily="34" charset="0"/>
              <a:cs typeface="Arial" panose="020B0604020202020204" pitchFamily="34" charset="0"/>
            </a:rPr>
            <a:t>0.4</a:t>
          </a:r>
        </a:p>
      </cdr:txBody>
    </cdr:sp>
  </cdr:relSizeAnchor>
  <cdr:relSizeAnchor xmlns:cdr="http://schemas.openxmlformats.org/drawingml/2006/chartDrawing">
    <cdr:from>
      <cdr:x>0.93297</cdr:x>
      <cdr:y>0.51729</cdr:y>
    </cdr:from>
    <cdr:to>
      <cdr:x>1</cdr:x>
      <cdr:y>0.60118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86751" y="3256891"/>
          <a:ext cx="580999" cy="528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0.8</a:t>
          </a:r>
        </a:p>
      </cdr:txBody>
    </cdr:sp>
  </cdr:relSizeAnchor>
  <cdr:relSizeAnchor xmlns:cdr="http://schemas.openxmlformats.org/drawingml/2006/chartDrawing">
    <cdr:from>
      <cdr:x>0.93297</cdr:x>
      <cdr:y>0.49411</cdr:y>
    </cdr:from>
    <cdr:to>
      <cdr:x>1</cdr:x>
      <cdr:y>0.578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086751" y="3110958"/>
          <a:ext cx="580999" cy="528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1F4E79"/>
              </a:solidFill>
              <a:latin typeface="Arial" panose="020B0604020202020204" pitchFamily="34" charset="0"/>
              <a:cs typeface="Arial" panose="020B0604020202020204" pitchFamily="34" charset="0"/>
            </a:rPr>
            <a:t>0.9</a:t>
          </a:r>
        </a:p>
      </cdr:txBody>
    </cdr:sp>
  </cdr:relSizeAnchor>
  <cdr:relSizeAnchor xmlns:cdr="http://schemas.openxmlformats.org/drawingml/2006/chartDrawing">
    <cdr:from>
      <cdr:x>0.0059</cdr:x>
      <cdr:y>0.02769</cdr:y>
    </cdr:from>
    <cdr:to>
      <cdr:x>1</cdr:x>
      <cdr:y>0.12242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1202" y="174369"/>
          <a:ext cx="8627131" cy="596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Chart 1</a:t>
          </a:r>
        </a:p>
        <a:p xmlns:a="http://schemas.openxmlformats.org/drawingml/2006/main">
          <a:r>
            <a:rPr lang="en-US" sz="14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Real Weekly Earnings Data Show Black</a:t>
          </a:r>
          <a:r>
            <a:rPr lang="en-US" sz="1400" b="1" baseline="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Workers</a:t>
          </a:r>
          <a:r>
            <a:rPr lang="en-US" sz="14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See Smallest Average Gain</a:t>
          </a:r>
          <a:r>
            <a:rPr lang="en-US" sz="1400" b="1" baseline="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400" b="1">
            <a:solidFill>
              <a:schemeClr val="accent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0.65159</cdr:x>
      <cdr:y>0.97171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648872" y="6110237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0.26626</cdr:x>
      <cdr:y>0.12745</cdr:y>
    </cdr:from>
    <cdr:to>
      <cdr:x>0.27153</cdr:x>
      <cdr:y>0.14146</cdr:y>
    </cdr:to>
    <cdr:sp macro="" textlink="">
      <cdr:nvSpPr>
        <cdr:cNvPr id="2" name="TextBox 1"/>
        <cdr:cNvSpPr txBox="1"/>
      </cdr:nvSpPr>
      <cdr:spPr>
        <a:xfrm xmlns:a="http://schemas.openxmlformats.org/drawingml/2006/main" flipV="1">
          <a:off x="2310693" y="802569"/>
          <a:ext cx="45719" cy="88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0.02067</cdr:y>
    </cdr:from>
    <cdr:to>
      <cdr:x>1</cdr:x>
      <cdr:y>0.13162</cdr:y>
    </cdr:to>
    <cdr:sp macro="" textlink="">
      <cdr:nvSpPr>
        <cdr:cNvPr id="2" name="Title"/>
        <cdr:cNvSpPr txBox="1"/>
      </cdr:nvSpPr>
      <cdr:spPr>
        <a:xfrm xmlns:a="http://schemas.openxmlformats.org/drawingml/2006/main">
          <a:off x="0" y="130192"/>
          <a:ext cx="8678333" cy="69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Chart</a:t>
          </a:r>
          <a:r>
            <a:rPr lang="en-US" sz="1400" b="1" baseline="0">
              <a:solidFill>
                <a:srgbClr val="1F497D"/>
              </a:solidFill>
              <a:latin typeface="Arial" panose="020B0604020202020204" pitchFamily="34" charset="0"/>
            </a:rPr>
            <a:t> 2</a:t>
          </a:r>
        </a:p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Blacks, Hispanics Experience Strongest Unemployment Rate Reductions</a:t>
          </a:r>
        </a:p>
      </cdr:txBody>
    </cdr:sp>
  </cdr:relSizeAnchor>
  <cdr:relSizeAnchor xmlns:cdr="http://schemas.openxmlformats.org/drawingml/2006/chartDrawing">
    <cdr:from>
      <cdr:x>0.00586</cdr:x>
      <cdr:y>0.10893</cdr:y>
    </cdr:from>
    <cdr:to>
      <cdr:x>0.2185</cdr:x>
      <cdr:y>0.15935</cdr:y>
    </cdr:to>
    <cdr:sp macro="" textlink="">
      <cdr:nvSpPr>
        <cdr:cNvPr id="3" name="Axis"/>
        <cdr:cNvSpPr txBox="1"/>
      </cdr:nvSpPr>
      <cdr:spPr>
        <a:xfrm xmlns:a="http://schemas.openxmlformats.org/drawingml/2006/main">
          <a:off x="50855" y="685941"/>
          <a:ext cx="1845326" cy="31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</a:rPr>
            <a:t>Unemployment</a:t>
          </a:r>
          <a:r>
            <a:rPr lang="en-US" sz="10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</a:rPr>
            <a:t> rate (percent)</a:t>
          </a:r>
          <a:endParaRPr lang="en-US" sz="1000">
            <a:solidFill>
              <a:schemeClr val="tx1">
                <a:lumMod val="85000"/>
                <a:lumOff val="15000"/>
              </a:schemeClr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0.94957</cdr:y>
    </cdr:from>
    <cdr:to>
      <cdr:x>1</cdr:x>
      <cdr:y>1</cdr:y>
    </cdr:to>
    <cdr:sp macro="" textlink="">
      <cdr:nvSpPr>
        <cdr:cNvPr id="4" name="Sources"/>
        <cdr:cNvSpPr txBox="1"/>
      </cdr:nvSpPr>
      <cdr:spPr>
        <a:xfrm xmlns:a="http://schemas.openxmlformats.org/drawingml/2006/main">
          <a:off x="50800" y="6083300"/>
          <a:ext cx="101600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SOURCES: Bureau of Labor Statistics, Current Population Survey; Federal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</a:rPr>
            <a:t> Reserve Bank of Dallas calculations</a:t>
          </a:r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. </a:t>
          </a:r>
        </a:p>
      </cdr:txBody>
    </cdr:sp>
  </cdr:relSizeAnchor>
  <cdr:relSizeAnchor xmlns:cdr="http://schemas.openxmlformats.org/drawingml/2006/chartDrawing">
    <cdr:from>
      <cdr:x>0.65159</cdr:x>
      <cdr:y>0.97171</cdr:y>
    </cdr:from>
    <cdr:to>
      <cdr:x>1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648872" y="6110237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0.47459</cdr:x>
      <cdr:y>0.17367</cdr:y>
    </cdr:from>
    <cdr:to>
      <cdr:x>0.48069</cdr:x>
      <cdr:y>0.18093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118650" y="1093614"/>
          <a:ext cx="52947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5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0.02348</cdr:y>
    </cdr:from>
    <cdr:to>
      <cdr:x>1</cdr:x>
      <cdr:y>0.13442</cdr:y>
    </cdr:to>
    <cdr:sp macro="" textlink="">
      <cdr:nvSpPr>
        <cdr:cNvPr id="2" name="Title"/>
        <cdr:cNvSpPr txBox="1"/>
      </cdr:nvSpPr>
      <cdr:spPr>
        <a:xfrm xmlns:a="http://schemas.openxmlformats.org/drawingml/2006/main">
          <a:off x="0" y="147831"/>
          <a:ext cx="8678333" cy="69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Chart 3</a:t>
          </a:r>
        </a:p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Composition Effects Strongest for Black,</a:t>
          </a:r>
          <a:r>
            <a:rPr lang="en-US" sz="1400" b="1" baseline="0">
              <a:solidFill>
                <a:srgbClr val="1F497D"/>
              </a:solidFill>
              <a:latin typeface="Arial" panose="020B0604020202020204" pitchFamily="34" charset="0"/>
            </a:rPr>
            <a:t> </a:t>
          </a:r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Asian</a:t>
          </a:r>
          <a:r>
            <a:rPr lang="en-US" sz="1400" b="1" baseline="0">
              <a:solidFill>
                <a:srgbClr val="1F497D"/>
              </a:solidFill>
              <a:latin typeface="Arial" panose="020B0604020202020204" pitchFamily="34" charset="0"/>
            </a:rPr>
            <a:t> Workers</a:t>
          </a:r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0.00586</cdr:x>
      <cdr:y>0.11064</cdr:y>
    </cdr:from>
    <cdr:to>
      <cdr:x>0.21138</cdr:x>
      <cdr:y>0.15935</cdr:y>
    </cdr:to>
    <cdr:sp macro="" textlink="">
      <cdr:nvSpPr>
        <cdr:cNvPr id="3" name="Axis"/>
        <cdr:cNvSpPr txBox="1"/>
      </cdr:nvSpPr>
      <cdr:spPr>
        <a:xfrm xmlns:a="http://schemas.openxmlformats.org/drawingml/2006/main">
          <a:off x="50854" y="696736"/>
          <a:ext cx="1783589" cy="306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rgbClr val="4B4C4D"/>
              </a:solidFill>
              <a:latin typeface="Arial" panose="020B0604020202020204" pitchFamily="34" charset="0"/>
            </a:rPr>
            <a:t>Running average</a:t>
          </a:r>
          <a:r>
            <a:rPr lang="en-US" sz="1000" baseline="0">
              <a:solidFill>
                <a:srgbClr val="4B4C4D"/>
              </a:solidFill>
              <a:latin typeface="Arial" panose="020B0604020202020204" pitchFamily="34" charset="0"/>
            </a:rPr>
            <a:t> (</a:t>
          </a:r>
          <a:r>
            <a:rPr lang="en-US" sz="1000">
              <a:solidFill>
                <a:srgbClr val="4B4C4D"/>
              </a:solidFill>
              <a:latin typeface="Arial" panose="020B0604020202020204" pitchFamily="34" charset="0"/>
            </a:rPr>
            <a:t>percent)</a:t>
          </a:r>
        </a:p>
      </cdr:txBody>
    </cdr:sp>
  </cdr:relSizeAnchor>
  <cdr:relSizeAnchor xmlns:cdr="http://schemas.openxmlformats.org/drawingml/2006/chartDrawing">
    <cdr:from>
      <cdr:x>0</cdr:x>
      <cdr:y>0.90066</cdr:y>
    </cdr:from>
    <cdr:to>
      <cdr:x>1</cdr:x>
      <cdr:y>0.99538</cdr:y>
    </cdr:to>
    <cdr:sp macro="" textlink="">
      <cdr:nvSpPr>
        <cdr:cNvPr id="5" name="Sources"/>
        <cdr:cNvSpPr txBox="1"/>
      </cdr:nvSpPr>
      <cdr:spPr>
        <a:xfrm xmlns:a="http://schemas.openxmlformats.org/drawingml/2006/main">
          <a:off x="0" y="5670550"/>
          <a:ext cx="8667750" cy="596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NOTES: Gray shading indicates National Bureau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</a:rPr>
            <a:t> of Economic Research </a:t>
          </a:r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recession. Data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</a:rPr>
            <a:t> are a running average of real weekly earnings, taking into account composition effects, in which each period is the average of all periods to date going back to third quarter 2009.</a:t>
          </a:r>
          <a:endParaRPr lang="en-US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SOURCES: Bureau of Labor Statistics, Current Population Survey;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</a:rPr>
            <a:t> Federal Reserve Bank of Dallas calculations.</a:t>
          </a:r>
          <a:endParaRPr lang="en-US" sz="1000">
            <a:solidFill>
              <a:sysClr val="windowText" lastClr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0.65159</cdr:x>
      <cdr:y>0.97171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648872" y="6110237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0.36992</cdr:x>
      <cdr:y>0.21569</cdr:y>
    </cdr:from>
    <cdr:to>
      <cdr:x>0.37519</cdr:x>
      <cdr:y>0.22295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10289" y="1358218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0.91618</cdr:x>
      <cdr:y>0.55393</cdr:y>
    </cdr:from>
    <cdr:to>
      <cdr:x>0.97686</cdr:x>
      <cdr:y>0.60572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950026" y="3490006"/>
          <a:ext cx="526542" cy="326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533586"/>
              </a:solidFill>
              <a:latin typeface="Arial" panose="020B0604020202020204" pitchFamily="34" charset="0"/>
              <a:cs typeface="Arial" panose="020B0604020202020204" pitchFamily="34" charset="0"/>
            </a:rPr>
            <a:t>-2.4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0.001</cdr:y>
    </cdr:from>
    <cdr:to>
      <cdr:x>1</cdr:x>
      <cdr:y>0.11194</cdr:y>
    </cdr:to>
    <cdr:sp macro="" textlink="">
      <cdr:nvSpPr>
        <cdr:cNvPr id="2" name="Title"/>
        <cdr:cNvSpPr txBox="1"/>
      </cdr:nvSpPr>
      <cdr:spPr>
        <a:xfrm xmlns:a="http://schemas.openxmlformats.org/drawingml/2006/main">
          <a:off x="0" y="6283"/>
          <a:ext cx="8665882" cy="698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Chart 4</a:t>
          </a:r>
        </a:p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Blacks, Whites Achieve Similar Earnings Gains </a:t>
          </a:r>
          <a:r>
            <a:rPr lang="en-US" sz="1400" b="1">
              <a:solidFill>
                <a:schemeClr val="accent5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When Composition Effects Are Excluded </a:t>
          </a:r>
          <a:endParaRPr lang="en-US" sz="1400" b="1">
            <a:solidFill>
              <a:schemeClr val="accent5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0.00997</cdr:x>
      <cdr:y>0.08028</cdr:y>
    </cdr:from>
    <cdr:to>
      <cdr:x>0.21257</cdr:x>
      <cdr:y>0.12466</cdr:y>
    </cdr:to>
    <cdr:sp macro="" textlink="">
      <cdr:nvSpPr>
        <cdr:cNvPr id="3" name="Axis"/>
        <cdr:cNvSpPr txBox="1"/>
      </cdr:nvSpPr>
      <cdr:spPr>
        <a:xfrm xmlns:a="http://schemas.openxmlformats.org/drawingml/2006/main">
          <a:off x="86389" y="505305"/>
          <a:ext cx="1755708" cy="27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rgbClr val="4B4C4D"/>
              </a:solidFill>
              <a:latin typeface="Arial" panose="020B0604020202020204" pitchFamily="34" charset="0"/>
            </a:rPr>
            <a:t>Running average</a:t>
          </a:r>
          <a:r>
            <a:rPr lang="en-US" sz="1000" baseline="0">
              <a:solidFill>
                <a:srgbClr val="4B4C4D"/>
              </a:solidFill>
              <a:latin typeface="Arial" panose="020B0604020202020204" pitchFamily="34" charset="0"/>
            </a:rPr>
            <a:t> (</a:t>
          </a:r>
          <a:r>
            <a:rPr lang="en-US" sz="1000">
              <a:solidFill>
                <a:srgbClr val="4B4C4D"/>
              </a:solidFill>
              <a:latin typeface="Arial" panose="020B0604020202020204" pitchFamily="34" charset="0"/>
            </a:rPr>
            <a:t>percent)</a:t>
          </a:r>
        </a:p>
      </cdr:txBody>
    </cdr:sp>
  </cdr:relSizeAnchor>
  <cdr:relSizeAnchor xmlns:cdr="http://schemas.openxmlformats.org/drawingml/2006/chartDrawing">
    <cdr:from>
      <cdr:x>0</cdr:x>
      <cdr:y>0.88766</cdr:y>
    </cdr:from>
    <cdr:to>
      <cdr:x>1</cdr:x>
      <cdr:y>1</cdr:y>
    </cdr:to>
    <cdr:sp macro="" textlink="">
      <cdr:nvSpPr>
        <cdr:cNvPr id="5" name="Sources"/>
        <cdr:cNvSpPr txBox="1"/>
      </cdr:nvSpPr>
      <cdr:spPr>
        <a:xfrm xmlns:a="http://schemas.openxmlformats.org/drawingml/2006/main">
          <a:off x="0" y="5592661"/>
          <a:ext cx="8677362" cy="707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NOTES: Gray shading indicates </a:t>
          </a:r>
          <a:r>
            <a:rPr lang="en-US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 Bureau</a:t>
          </a:r>
          <a:r>
            <a:rPr lang="en-US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Economic Research </a:t>
          </a:r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recession. Data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</a:rPr>
            <a:t> are a running average in which each period is the average of all periods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 </a:t>
          </a:r>
          <a:r>
            <a:rPr lang="en-US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 going back to third quarter 2009.</a:t>
          </a:r>
          <a:endParaRPr lang="en-US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SOURCES: Bureau of Labor Statistics, Current Population Survey; Federal Reserve Bank of Dallas calculations.</a:t>
          </a:r>
        </a:p>
      </cdr:txBody>
    </cdr:sp>
  </cdr:relSizeAnchor>
  <cdr:relSizeAnchor xmlns:cdr="http://schemas.openxmlformats.org/drawingml/2006/chartDrawing">
    <cdr:from>
      <cdr:x>0.65159</cdr:x>
      <cdr:y>0.97171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648872" y="6110237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0.4006</cdr:x>
      <cdr:y>0.1166</cdr:y>
    </cdr:from>
    <cdr:to>
      <cdr:x>0.40588</cdr:x>
      <cdr:y>0.13205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71552" y="733877"/>
          <a:ext cx="45719" cy="97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0.92672</cdr:x>
      <cdr:y>0.42271</cdr:y>
    </cdr:from>
    <cdr:to>
      <cdr:x>0.98736</cdr:x>
      <cdr:y>0.47446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34041" y="2658067"/>
          <a:ext cx="525713" cy="325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533586"/>
              </a:solidFill>
              <a:latin typeface="Arial" panose="020B0604020202020204" pitchFamily="34" charset="0"/>
              <a:cs typeface="Arial" panose="020B0604020202020204" pitchFamily="34" charset="0"/>
            </a:rPr>
            <a:t>2.8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cy\Presentations\Tracy-Rich-Morris%20Blog%20Charts%20June%2013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Chart 1"/>
      <sheetName val="Data 1, 5"/>
      <sheetName val="Chart 2"/>
      <sheetName val="Data 2"/>
      <sheetName val="Chart 3 (running)"/>
      <sheetName val="Data 3 (running)"/>
      <sheetName val="Chart 3 (new)"/>
      <sheetName val="Data 3 (new)"/>
      <sheetName val="Chart 3"/>
      <sheetName val="Data 3"/>
      <sheetName val="Chart 4"/>
      <sheetName val="Data 4"/>
      <sheetName val="Chart 5"/>
    </sheetNames>
    <sheetDataSet>
      <sheetData sheetId="0"/>
      <sheetData sheetId="1" refreshError="1"/>
      <sheetData sheetId="2">
        <row r="12">
          <cell r="B12">
            <v>0</v>
          </cell>
          <cell r="C12">
            <v>10000</v>
          </cell>
          <cell r="D12">
            <v>-10000</v>
          </cell>
        </row>
        <row r="13">
          <cell r="B13">
            <v>0</v>
          </cell>
          <cell r="C13">
            <v>10000</v>
          </cell>
          <cell r="D13">
            <v>-10000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G9"/>
  <sheetViews>
    <sheetView workbookViewId="0">
      <selection activeCell="G1" sqref="G1:G1048576"/>
    </sheetView>
  </sheetViews>
  <sheetFormatPr defaultRowHeight="15" x14ac:dyDescent="0.25"/>
  <cols>
    <col min="2" max="2" width="18.42578125" customWidth="1"/>
    <col min="4" max="4" width="11.140625" customWidth="1"/>
    <col min="7" max="7" width="12.85546875" customWidth="1"/>
  </cols>
  <sheetData>
    <row r="2" spans="2:7" ht="18" x14ac:dyDescent="0.25">
      <c r="B2" s="25" t="s">
        <v>48</v>
      </c>
      <c r="C2" s="26"/>
      <c r="D2" s="26"/>
      <c r="E2" s="26"/>
      <c r="F2" s="26"/>
      <c r="G2" s="26"/>
    </row>
    <row r="3" spans="2:7" ht="15.75" thickBot="1" x14ac:dyDescent="0.3">
      <c r="B3" s="1"/>
      <c r="C3" s="27">
        <v>2017</v>
      </c>
      <c r="D3" s="27"/>
      <c r="E3" s="1"/>
      <c r="F3" s="27">
        <v>2018</v>
      </c>
      <c r="G3" s="27"/>
    </row>
    <row r="4" spans="2:7" ht="75.75" thickBot="1" x14ac:dyDescent="0.3">
      <c r="B4" s="2"/>
      <c r="C4" s="3" t="s">
        <v>45</v>
      </c>
      <c r="D4" s="4" t="s">
        <v>44</v>
      </c>
      <c r="E4" s="3"/>
      <c r="F4" s="3" t="s">
        <v>45</v>
      </c>
      <c r="G4" s="4" t="s">
        <v>44</v>
      </c>
    </row>
    <row r="5" spans="2:7" x14ac:dyDescent="0.25">
      <c r="B5" s="5" t="s">
        <v>0</v>
      </c>
      <c r="C5" s="5">
        <v>20</v>
      </c>
      <c r="D5" s="5">
        <v>800</v>
      </c>
      <c r="E5" s="5"/>
      <c r="F5" s="5">
        <v>22</v>
      </c>
      <c r="G5" s="5">
        <v>880</v>
      </c>
    </row>
    <row r="6" spans="2:7" x14ac:dyDescent="0.25">
      <c r="B6" s="5" t="s">
        <v>1</v>
      </c>
      <c r="C6" s="5">
        <v>10</v>
      </c>
      <c r="D6" s="5">
        <v>400</v>
      </c>
      <c r="E6" s="5"/>
      <c r="F6" s="5">
        <v>11</v>
      </c>
      <c r="G6" s="5">
        <v>440</v>
      </c>
    </row>
    <row r="7" spans="2:7" ht="16.5" thickBot="1" x14ac:dyDescent="0.3">
      <c r="B7" s="3" t="s">
        <v>2</v>
      </c>
      <c r="C7" s="24" t="s">
        <v>47</v>
      </c>
      <c r="D7" s="3" t="s">
        <v>47</v>
      </c>
      <c r="E7" s="3"/>
      <c r="F7" s="3">
        <v>10</v>
      </c>
      <c r="G7" s="3">
        <v>400</v>
      </c>
    </row>
    <row r="8" spans="2:7" ht="5.25" customHeight="1" x14ac:dyDescent="0.25">
      <c r="B8" s="6"/>
      <c r="C8" s="6"/>
      <c r="D8" s="6"/>
      <c r="E8" s="6"/>
      <c r="F8" s="6"/>
      <c r="G8" s="6"/>
    </row>
    <row r="9" spans="2:7" ht="30" x14ac:dyDescent="0.25">
      <c r="B9" s="7" t="s">
        <v>46</v>
      </c>
      <c r="C9" s="1"/>
      <c r="D9" s="5">
        <v>600</v>
      </c>
      <c r="E9" s="1"/>
      <c r="F9" s="1"/>
      <c r="G9" s="5">
        <v>573</v>
      </c>
    </row>
  </sheetData>
  <mergeCells count="3">
    <mergeCell ref="B2:G2"/>
    <mergeCell ref="C3:D3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1" workbookViewId="0">
      <selection activeCell="E2" sqref="E2"/>
    </sheetView>
  </sheetViews>
  <sheetFormatPr defaultRowHeight="15" x14ac:dyDescent="0.25"/>
  <cols>
    <col min="1" max="1" width="9.7109375" bestFit="1" customWidth="1"/>
    <col min="3" max="3" width="10" bestFit="1" customWidth="1"/>
  </cols>
  <sheetData>
    <row r="1" spans="1:4" x14ac:dyDescent="0.25">
      <c r="A1" s="8" t="s">
        <v>3</v>
      </c>
      <c r="B1" s="8" t="s">
        <v>18</v>
      </c>
      <c r="C1" s="8" t="s">
        <v>19</v>
      </c>
      <c r="D1" s="8" t="s">
        <v>20</v>
      </c>
    </row>
    <row r="2" spans="1:4" x14ac:dyDescent="0.25">
      <c r="A2" s="12">
        <v>39814</v>
      </c>
      <c r="B2">
        <v>0</v>
      </c>
      <c r="C2">
        <v>100000000</v>
      </c>
      <c r="D2">
        <f>-1*C2</f>
        <v>-100000000</v>
      </c>
    </row>
    <row r="3" spans="1:4" x14ac:dyDescent="0.25">
      <c r="A3" s="12">
        <v>39904</v>
      </c>
      <c r="B3">
        <v>0</v>
      </c>
      <c r="C3">
        <v>100000000</v>
      </c>
      <c r="D3">
        <f t="shared" ref="D3:D42" si="0">-1*C3</f>
        <v>-100000000</v>
      </c>
    </row>
    <row r="4" spans="1:4" x14ac:dyDescent="0.25">
      <c r="A4" s="12">
        <v>39995</v>
      </c>
      <c r="B4">
        <v>0</v>
      </c>
      <c r="C4">
        <f>B4</f>
        <v>0</v>
      </c>
      <c r="D4">
        <f t="shared" si="0"/>
        <v>0</v>
      </c>
    </row>
    <row r="5" spans="1:4" x14ac:dyDescent="0.25">
      <c r="A5" s="12">
        <v>40087</v>
      </c>
      <c r="B5">
        <v>0</v>
      </c>
      <c r="C5">
        <f t="shared" ref="C5:C42" si="1">B5</f>
        <v>0</v>
      </c>
      <c r="D5">
        <f t="shared" si="0"/>
        <v>0</v>
      </c>
    </row>
    <row r="6" spans="1:4" x14ac:dyDescent="0.25">
      <c r="A6" s="12">
        <v>40179</v>
      </c>
      <c r="B6">
        <v>0</v>
      </c>
      <c r="C6">
        <f t="shared" si="1"/>
        <v>0</v>
      </c>
      <c r="D6">
        <f t="shared" si="0"/>
        <v>0</v>
      </c>
    </row>
    <row r="7" spans="1:4" x14ac:dyDescent="0.25">
      <c r="A7" s="12">
        <v>40269</v>
      </c>
      <c r="B7">
        <v>0</v>
      </c>
      <c r="C7">
        <f t="shared" si="1"/>
        <v>0</v>
      </c>
      <c r="D7">
        <f t="shared" si="0"/>
        <v>0</v>
      </c>
    </row>
    <row r="8" spans="1:4" x14ac:dyDescent="0.25">
      <c r="A8" s="12">
        <v>40360</v>
      </c>
      <c r="B8">
        <v>0</v>
      </c>
      <c r="C8">
        <f t="shared" si="1"/>
        <v>0</v>
      </c>
      <c r="D8">
        <f t="shared" si="0"/>
        <v>0</v>
      </c>
    </row>
    <row r="9" spans="1:4" x14ac:dyDescent="0.25">
      <c r="A9" s="12">
        <v>40452</v>
      </c>
      <c r="B9">
        <v>0</v>
      </c>
      <c r="C9">
        <f t="shared" si="1"/>
        <v>0</v>
      </c>
      <c r="D9">
        <f t="shared" si="0"/>
        <v>0</v>
      </c>
    </row>
    <row r="10" spans="1:4" x14ac:dyDescent="0.25">
      <c r="A10" s="12">
        <v>40544</v>
      </c>
      <c r="B10">
        <v>0</v>
      </c>
      <c r="C10">
        <f t="shared" si="1"/>
        <v>0</v>
      </c>
      <c r="D10">
        <f t="shared" si="0"/>
        <v>0</v>
      </c>
    </row>
    <row r="11" spans="1:4" x14ac:dyDescent="0.25">
      <c r="A11" s="12">
        <v>40634</v>
      </c>
      <c r="B11">
        <v>0</v>
      </c>
      <c r="C11">
        <f t="shared" si="1"/>
        <v>0</v>
      </c>
      <c r="D11">
        <f t="shared" si="0"/>
        <v>0</v>
      </c>
    </row>
    <row r="12" spans="1:4" x14ac:dyDescent="0.25">
      <c r="A12" s="12">
        <v>40725</v>
      </c>
      <c r="B12">
        <v>0</v>
      </c>
      <c r="C12">
        <f t="shared" si="1"/>
        <v>0</v>
      </c>
      <c r="D12">
        <f t="shared" si="0"/>
        <v>0</v>
      </c>
    </row>
    <row r="13" spans="1:4" x14ac:dyDescent="0.25">
      <c r="A13" s="12">
        <v>40817</v>
      </c>
      <c r="B13">
        <v>0</v>
      </c>
      <c r="C13">
        <f t="shared" si="1"/>
        <v>0</v>
      </c>
      <c r="D13">
        <f t="shared" si="0"/>
        <v>0</v>
      </c>
    </row>
    <row r="14" spans="1:4" x14ac:dyDescent="0.25">
      <c r="A14" s="12">
        <v>40909</v>
      </c>
      <c r="B14">
        <v>0</v>
      </c>
      <c r="C14">
        <f t="shared" si="1"/>
        <v>0</v>
      </c>
      <c r="D14">
        <f t="shared" si="0"/>
        <v>0</v>
      </c>
    </row>
    <row r="15" spans="1:4" x14ac:dyDescent="0.25">
      <c r="A15" s="12">
        <v>41000</v>
      </c>
      <c r="B15">
        <v>0</v>
      </c>
      <c r="C15">
        <f t="shared" si="1"/>
        <v>0</v>
      </c>
      <c r="D15">
        <f t="shared" si="0"/>
        <v>0</v>
      </c>
    </row>
    <row r="16" spans="1:4" x14ac:dyDescent="0.25">
      <c r="A16" s="12">
        <v>41091</v>
      </c>
      <c r="B16">
        <v>0</v>
      </c>
      <c r="C16">
        <f t="shared" si="1"/>
        <v>0</v>
      </c>
      <c r="D16">
        <f t="shared" si="0"/>
        <v>0</v>
      </c>
    </row>
    <row r="17" spans="1:4" x14ac:dyDescent="0.25">
      <c r="A17" s="12">
        <v>41183</v>
      </c>
      <c r="B17">
        <v>0</v>
      </c>
      <c r="C17">
        <f t="shared" si="1"/>
        <v>0</v>
      </c>
      <c r="D17">
        <f t="shared" si="0"/>
        <v>0</v>
      </c>
    </row>
    <row r="18" spans="1:4" x14ac:dyDescent="0.25">
      <c r="A18" s="12">
        <v>41275</v>
      </c>
      <c r="B18">
        <v>0</v>
      </c>
      <c r="C18">
        <f t="shared" si="1"/>
        <v>0</v>
      </c>
      <c r="D18">
        <f t="shared" si="0"/>
        <v>0</v>
      </c>
    </row>
    <row r="19" spans="1:4" x14ac:dyDescent="0.25">
      <c r="A19" s="12">
        <v>41365</v>
      </c>
      <c r="B19">
        <v>0</v>
      </c>
      <c r="C19">
        <f t="shared" si="1"/>
        <v>0</v>
      </c>
      <c r="D19">
        <f t="shared" si="0"/>
        <v>0</v>
      </c>
    </row>
    <row r="20" spans="1:4" x14ac:dyDescent="0.25">
      <c r="A20" s="12">
        <v>41456</v>
      </c>
      <c r="B20">
        <v>0</v>
      </c>
      <c r="C20">
        <f t="shared" si="1"/>
        <v>0</v>
      </c>
      <c r="D20">
        <f t="shared" si="0"/>
        <v>0</v>
      </c>
    </row>
    <row r="21" spans="1:4" x14ac:dyDescent="0.25">
      <c r="A21" s="12">
        <v>41548</v>
      </c>
      <c r="B21">
        <v>0</v>
      </c>
      <c r="C21">
        <f t="shared" si="1"/>
        <v>0</v>
      </c>
      <c r="D21">
        <f t="shared" si="0"/>
        <v>0</v>
      </c>
    </row>
    <row r="22" spans="1:4" x14ac:dyDescent="0.25">
      <c r="A22" s="12">
        <v>41640</v>
      </c>
      <c r="B22">
        <v>0</v>
      </c>
      <c r="C22">
        <f t="shared" si="1"/>
        <v>0</v>
      </c>
      <c r="D22">
        <f t="shared" si="0"/>
        <v>0</v>
      </c>
    </row>
    <row r="23" spans="1:4" x14ac:dyDescent="0.25">
      <c r="A23" s="12">
        <v>41730</v>
      </c>
      <c r="B23">
        <v>0</v>
      </c>
      <c r="C23">
        <f t="shared" si="1"/>
        <v>0</v>
      </c>
      <c r="D23">
        <f t="shared" si="0"/>
        <v>0</v>
      </c>
    </row>
    <row r="24" spans="1:4" x14ac:dyDescent="0.25">
      <c r="A24" s="12">
        <v>41821</v>
      </c>
      <c r="B24">
        <v>0</v>
      </c>
      <c r="C24">
        <f t="shared" si="1"/>
        <v>0</v>
      </c>
      <c r="D24">
        <f t="shared" si="0"/>
        <v>0</v>
      </c>
    </row>
    <row r="25" spans="1:4" x14ac:dyDescent="0.25">
      <c r="A25" s="12">
        <v>41913</v>
      </c>
      <c r="B25">
        <v>0</v>
      </c>
      <c r="C25">
        <f t="shared" si="1"/>
        <v>0</v>
      </c>
      <c r="D25">
        <f t="shared" si="0"/>
        <v>0</v>
      </c>
    </row>
    <row r="26" spans="1:4" x14ac:dyDescent="0.25">
      <c r="A26" s="12">
        <v>42005</v>
      </c>
      <c r="B26">
        <v>0</v>
      </c>
      <c r="C26">
        <f t="shared" si="1"/>
        <v>0</v>
      </c>
      <c r="D26">
        <f t="shared" si="0"/>
        <v>0</v>
      </c>
    </row>
    <row r="27" spans="1:4" x14ac:dyDescent="0.25">
      <c r="A27" s="12">
        <v>42095</v>
      </c>
      <c r="B27">
        <v>0</v>
      </c>
      <c r="C27">
        <f t="shared" si="1"/>
        <v>0</v>
      </c>
      <c r="D27">
        <f t="shared" si="0"/>
        <v>0</v>
      </c>
    </row>
    <row r="28" spans="1:4" x14ac:dyDescent="0.25">
      <c r="A28" s="12">
        <v>42186</v>
      </c>
      <c r="B28">
        <v>0</v>
      </c>
      <c r="C28">
        <f t="shared" si="1"/>
        <v>0</v>
      </c>
      <c r="D28">
        <f t="shared" si="0"/>
        <v>0</v>
      </c>
    </row>
    <row r="29" spans="1:4" x14ac:dyDescent="0.25">
      <c r="A29" s="12">
        <v>42278</v>
      </c>
      <c r="B29">
        <v>0</v>
      </c>
      <c r="C29">
        <f t="shared" si="1"/>
        <v>0</v>
      </c>
      <c r="D29">
        <f t="shared" si="0"/>
        <v>0</v>
      </c>
    </row>
    <row r="30" spans="1:4" x14ac:dyDescent="0.25">
      <c r="A30" s="12">
        <v>42370</v>
      </c>
      <c r="B30">
        <v>0</v>
      </c>
      <c r="C30">
        <f t="shared" si="1"/>
        <v>0</v>
      </c>
      <c r="D30">
        <f t="shared" si="0"/>
        <v>0</v>
      </c>
    </row>
    <row r="31" spans="1:4" x14ac:dyDescent="0.25">
      <c r="A31" s="12">
        <v>42461</v>
      </c>
      <c r="B31">
        <v>0</v>
      </c>
      <c r="C31">
        <f t="shared" si="1"/>
        <v>0</v>
      </c>
      <c r="D31">
        <f t="shared" si="0"/>
        <v>0</v>
      </c>
    </row>
    <row r="32" spans="1:4" x14ac:dyDescent="0.25">
      <c r="A32" s="12">
        <v>42552</v>
      </c>
      <c r="B32">
        <v>0</v>
      </c>
      <c r="C32">
        <f t="shared" si="1"/>
        <v>0</v>
      </c>
      <c r="D32">
        <f t="shared" si="0"/>
        <v>0</v>
      </c>
    </row>
    <row r="33" spans="1:4" x14ac:dyDescent="0.25">
      <c r="A33" s="12">
        <v>42644</v>
      </c>
      <c r="B33">
        <v>0</v>
      </c>
      <c r="C33">
        <f t="shared" si="1"/>
        <v>0</v>
      </c>
      <c r="D33">
        <f t="shared" si="0"/>
        <v>0</v>
      </c>
    </row>
    <row r="34" spans="1:4" x14ac:dyDescent="0.25">
      <c r="A34" s="12">
        <v>42736</v>
      </c>
      <c r="B34">
        <v>0</v>
      </c>
      <c r="C34">
        <f t="shared" si="1"/>
        <v>0</v>
      </c>
      <c r="D34">
        <f t="shared" si="0"/>
        <v>0</v>
      </c>
    </row>
    <row r="35" spans="1:4" x14ac:dyDescent="0.25">
      <c r="A35" s="12">
        <v>42826</v>
      </c>
      <c r="B35">
        <v>0</v>
      </c>
      <c r="C35">
        <f t="shared" si="1"/>
        <v>0</v>
      </c>
      <c r="D35">
        <f t="shared" si="0"/>
        <v>0</v>
      </c>
    </row>
    <row r="36" spans="1:4" x14ac:dyDescent="0.25">
      <c r="A36" s="12">
        <v>42917</v>
      </c>
      <c r="B36">
        <v>0</v>
      </c>
      <c r="C36">
        <f t="shared" si="1"/>
        <v>0</v>
      </c>
      <c r="D36">
        <f t="shared" si="0"/>
        <v>0</v>
      </c>
    </row>
    <row r="37" spans="1:4" x14ac:dyDescent="0.25">
      <c r="A37" s="12">
        <v>43009</v>
      </c>
      <c r="B37">
        <v>0</v>
      </c>
      <c r="C37">
        <f t="shared" si="1"/>
        <v>0</v>
      </c>
      <c r="D37">
        <f t="shared" si="0"/>
        <v>0</v>
      </c>
    </row>
    <row r="38" spans="1:4" x14ac:dyDescent="0.25">
      <c r="A38" s="12">
        <v>43101</v>
      </c>
      <c r="B38">
        <v>0</v>
      </c>
      <c r="C38">
        <f t="shared" si="1"/>
        <v>0</v>
      </c>
      <c r="D38">
        <f t="shared" si="0"/>
        <v>0</v>
      </c>
    </row>
    <row r="39" spans="1:4" x14ac:dyDescent="0.25">
      <c r="A39" s="12">
        <v>43191</v>
      </c>
      <c r="B39">
        <v>0</v>
      </c>
      <c r="C39">
        <f t="shared" si="1"/>
        <v>0</v>
      </c>
      <c r="D39">
        <f t="shared" si="0"/>
        <v>0</v>
      </c>
    </row>
    <row r="40" spans="1:4" x14ac:dyDescent="0.25">
      <c r="A40" s="12">
        <v>43282</v>
      </c>
      <c r="B40">
        <v>0</v>
      </c>
      <c r="C40">
        <f t="shared" si="1"/>
        <v>0</v>
      </c>
      <c r="D40">
        <f t="shared" si="0"/>
        <v>0</v>
      </c>
    </row>
    <row r="41" spans="1:4" x14ac:dyDescent="0.25">
      <c r="A41" s="12">
        <v>43374</v>
      </c>
      <c r="B41">
        <v>0</v>
      </c>
      <c r="C41">
        <f t="shared" si="1"/>
        <v>0</v>
      </c>
      <c r="D41">
        <f t="shared" si="0"/>
        <v>0</v>
      </c>
    </row>
    <row r="42" spans="1:4" x14ac:dyDescent="0.25">
      <c r="A42" s="12">
        <v>43466</v>
      </c>
      <c r="B42">
        <v>0</v>
      </c>
      <c r="C42">
        <f t="shared" si="1"/>
        <v>0</v>
      </c>
      <c r="D42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1"/>
  <sheetViews>
    <sheetView workbookViewId="0">
      <selection activeCell="C1" sqref="C1"/>
    </sheetView>
  </sheetViews>
  <sheetFormatPr defaultRowHeight="15" x14ac:dyDescent="0.25"/>
  <cols>
    <col min="1" max="1" width="9.7109375" bestFit="1" customWidth="1"/>
    <col min="32" max="32" width="10" bestFit="1" customWidth="1"/>
  </cols>
  <sheetData>
    <row r="1" spans="1:43" x14ac:dyDescent="0.25">
      <c r="B1" s="17"/>
      <c r="C1" s="17"/>
      <c r="D1" s="17" t="s">
        <v>39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 t="s">
        <v>38</v>
      </c>
      <c r="Y1" s="17"/>
      <c r="Z1" s="17"/>
      <c r="AA1" s="17"/>
      <c r="AB1" s="17"/>
      <c r="AC1" s="17"/>
      <c r="AD1" s="17"/>
      <c r="AE1" s="17"/>
      <c r="AF1" s="17" t="s">
        <v>30</v>
      </c>
      <c r="AG1" s="17"/>
      <c r="AH1" s="17"/>
      <c r="AI1" s="17"/>
      <c r="AJ1" s="17" t="s">
        <v>36</v>
      </c>
      <c r="AK1" s="17"/>
      <c r="AL1" s="17"/>
      <c r="AM1" s="17"/>
      <c r="AN1" s="17" t="s">
        <v>42</v>
      </c>
      <c r="AO1" s="17"/>
      <c r="AP1" s="17"/>
      <c r="AQ1" s="17"/>
    </row>
    <row r="2" spans="1:43" x14ac:dyDescent="0.25">
      <c r="A2" s="8" t="s">
        <v>3</v>
      </c>
      <c r="B2" s="28" t="s">
        <v>37</v>
      </c>
      <c r="C2" s="28"/>
      <c r="D2" s="28" t="s">
        <v>4</v>
      </c>
      <c r="E2" s="28"/>
      <c r="F2" s="28"/>
      <c r="G2" s="28"/>
      <c r="H2" s="28"/>
      <c r="I2" s="28" t="s">
        <v>5</v>
      </c>
      <c r="J2" s="28"/>
      <c r="K2" s="28"/>
      <c r="L2" s="28"/>
      <c r="M2" s="28"/>
      <c r="N2" s="28" t="s">
        <v>6</v>
      </c>
      <c r="O2" s="28"/>
      <c r="P2" s="28"/>
      <c r="Q2" s="28"/>
      <c r="R2" s="28"/>
      <c r="S2" s="28" t="s">
        <v>7</v>
      </c>
      <c r="T2" s="28"/>
      <c r="U2" s="28"/>
      <c r="V2" s="28"/>
      <c r="W2" s="28"/>
      <c r="X2" s="28" t="s">
        <v>4</v>
      </c>
      <c r="Y2" s="28"/>
      <c r="Z2" s="28" t="s">
        <v>5</v>
      </c>
      <c r="AA2" s="28"/>
      <c r="AB2" s="28" t="s">
        <v>6</v>
      </c>
      <c r="AC2" s="28"/>
      <c r="AD2" s="28" t="s">
        <v>7</v>
      </c>
      <c r="AE2" s="28"/>
    </row>
    <row r="3" spans="1:43" x14ac:dyDescent="0.25"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12</v>
      </c>
      <c r="S3" s="9" t="s">
        <v>13</v>
      </c>
      <c r="T3" s="9" t="s">
        <v>14</v>
      </c>
      <c r="U3" s="9" t="s">
        <v>15</v>
      </c>
      <c r="V3" s="9" t="s">
        <v>16</v>
      </c>
      <c r="W3" s="9" t="s">
        <v>12</v>
      </c>
      <c r="X3" s="9" t="s">
        <v>8</v>
      </c>
      <c r="Y3" s="9" t="s">
        <v>12</v>
      </c>
      <c r="Z3" s="9" t="s">
        <v>8</v>
      </c>
      <c r="AA3" s="9" t="s">
        <v>12</v>
      </c>
      <c r="AB3" s="9" t="s">
        <v>13</v>
      </c>
      <c r="AC3" s="9" t="s">
        <v>12</v>
      </c>
      <c r="AD3" s="9" t="s">
        <v>13</v>
      </c>
      <c r="AE3" s="9" t="s">
        <v>12</v>
      </c>
      <c r="AF3" s="14" t="s">
        <v>4</v>
      </c>
      <c r="AG3" s="14" t="s">
        <v>5</v>
      </c>
      <c r="AH3" s="14" t="s">
        <v>6</v>
      </c>
      <c r="AI3" s="14" t="s">
        <v>7</v>
      </c>
      <c r="AJ3" s="14" t="s">
        <v>4</v>
      </c>
      <c r="AK3" s="14" t="s">
        <v>5</v>
      </c>
      <c r="AL3" s="14" t="s">
        <v>6</v>
      </c>
      <c r="AM3" s="14" t="s">
        <v>7</v>
      </c>
      <c r="AN3" s="14" t="s">
        <v>4</v>
      </c>
      <c r="AO3" s="14" t="s">
        <v>5</v>
      </c>
      <c r="AP3" s="14" t="s">
        <v>6</v>
      </c>
      <c r="AQ3" s="14" t="s">
        <v>7</v>
      </c>
    </row>
    <row r="4" spans="1:43" x14ac:dyDescent="0.25">
      <c r="A4" s="10">
        <v>38718</v>
      </c>
      <c r="B4" s="19">
        <v>199.46666666666667</v>
      </c>
      <c r="C4" s="19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20"/>
      <c r="Y4" s="20"/>
      <c r="Z4" s="20"/>
      <c r="AA4" s="20"/>
      <c r="AB4" s="20"/>
      <c r="AC4" s="20"/>
      <c r="AD4" s="20"/>
      <c r="AE4" s="20"/>
    </row>
    <row r="5" spans="1:43" x14ac:dyDescent="0.25">
      <c r="A5" s="10">
        <v>38808</v>
      </c>
      <c r="B5" s="19">
        <v>201.26666666666668</v>
      </c>
      <c r="C5" s="1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20"/>
      <c r="Y5" s="20"/>
      <c r="Z5" s="20"/>
      <c r="AA5" s="20"/>
      <c r="AB5" s="20"/>
      <c r="AC5" s="20"/>
      <c r="AD5" s="20"/>
      <c r="AE5" s="20"/>
    </row>
    <row r="6" spans="1:43" x14ac:dyDescent="0.25">
      <c r="A6" s="10">
        <v>38899</v>
      </c>
      <c r="B6" s="19">
        <v>203.16666666666666</v>
      </c>
      <c r="C6" s="1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20"/>
      <c r="Y6" s="20"/>
      <c r="Z6" s="20"/>
      <c r="AA6" s="20"/>
      <c r="AB6" s="20"/>
      <c r="AC6" s="20"/>
      <c r="AD6" s="20"/>
      <c r="AE6" s="20"/>
    </row>
    <row r="7" spans="1:43" x14ac:dyDescent="0.25">
      <c r="A7" s="10">
        <v>38991</v>
      </c>
      <c r="B7" s="19">
        <v>202.33333333333334</v>
      </c>
      <c r="C7" s="1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20"/>
      <c r="Y7" s="20"/>
      <c r="Z7" s="20"/>
      <c r="AA7" s="20"/>
      <c r="AB7" s="20"/>
      <c r="AC7" s="20"/>
      <c r="AD7" s="20"/>
      <c r="AE7" s="20"/>
    </row>
    <row r="8" spans="1:43" x14ac:dyDescent="0.25">
      <c r="A8" s="10">
        <v>39083</v>
      </c>
      <c r="B8" s="19">
        <v>204.31700000000001</v>
      </c>
      <c r="C8" s="18">
        <f>(B8/B4)-1</f>
        <v>2.4316510695187254E-2</v>
      </c>
      <c r="D8" s="11">
        <v>6.25053E-2</v>
      </c>
      <c r="E8" s="11">
        <v>-7.6749899999999996E-2</v>
      </c>
      <c r="F8" s="11">
        <v>-4.8392299999999999E-2</v>
      </c>
      <c r="G8" s="11">
        <v>-2.8357500000000001E-2</v>
      </c>
      <c r="H8" s="11">
        <v>3.4147700000000003E-2</v>
      </c>
      <c r="I8" s="11">
        <v>8.8069900000000007E-2</v>
      </c>
      <c r="J8" s="11">
        <v>-0.1045529</v>
      </c>
      <c r="K8" s="11">
        <v>-3.5410299999999999E-2</v>
      </c>
      <c r="L8" s="11">
        <v>-6.9142599999999999E-2</v>
      </c>
      <c r="M8" s="11">
        <v>1.8927300000000001E-2</v>
      </c>
      <c r="N8" s="11">
        <v>8.0210199999999995E-2</v>
      </c>
      <c r="O8" s="11">
        <v>-7.8338000000000005E-2</v>
      </c>
      <c r="P8" s="11">
        <v>-4.63113E-2</v>
      </c>
      <c r="Q8" s="11">
        <v>-3.2026699999999998E-2</v>
      </c>
      <c r="R8" s="11">
        <v>4.8183499999999997E-2</v>
      </c>
      <c r="S8" s="11">
        <v>9.2513999999999999E-2</v>
      </c>
      <c r="T8" s="11">
        <v>-5.3080099999999998E-2</v>
      </c>
      <c r="U8" s="11">
        <v>-1.6236899999999999E-2</v>
      </c>
      <c r="V8" s="11">
        <v>-3.68432E-2</v>
      </c>
      <c r="W8" s="11">
        <v>5.5670900000000002E-2</v>
      </c>
      <c r="X8" s="21">
        <f t="shared" ref="X8:X39" si="0">D8-C8</f>
        <v>3.8188789304812745E-2</v>
      </c>
      <c r="Y8" s="21">
        <f t="shared" ref="Y8:Y39" si="1">H8-C8</f>
        <v>9.8311893048127486E-3</v>
      </c>
      <c r="Z8" s="21">
        <f t="shared" ref="Z8:Z39" si="2">I8-C8</f>
        <v>6.3753389304812752E-2</v>
      </c>
      <c r="AA8" s="21">
        <f t="shared" ref="AA8:AA39" si="3">M8-C8</f>
        <v>-5.3892106951872534E-3</v>
      </c>
      <c r="AB8" s="21">
        <f t="shared" ref="AB8:AB39" si="4">N8-C8</f>
        <v>5.5893689304812741E-2</v>
      </c>
      <c r="AC8" s="21">
        <f t="shared" ref="AC8:AC39" si="5">R8-C8</f>
        <v>2.3866989304812743E-2</v>
      </c>
      <c r="AD8" s="21">
        <f t="shared" ref="AD8:AD39" si="6">S8-C8</f>
        <v>6.8197489304812745E-2</v>
      </c>
      <c r="AE8" s="21">
        <f t="shared" ref="AE8:AE39" si="7">W8-C8</f>
        <v>3.1354389304812748E-2</v>
      </c>
    </row>
    <row r="9" spans="1:43" x14ac:dyDescent="0.25">
      <c r="A9" s="10">
        <v>39173</v>
      </c>
      <c r="B9" s="19">
        <v>206.631</v>
      </c>
      <c r="C9" s="18">
        <f t="shared" ref="C9:C56" si="8">(B9/B5)-1</f>
        <v>2.6652865187148045E-2</v>
      </c>
      <c r="D9" s="11">
        <v>5.38533E-2</v>
      </c>
      <c r="E9" s="11">
        <v>-7.1058399999999994E-2</v>
      </c>
      <c r="F9" s="11">
        <v>-4.6054999999999999E-2</v>
      </c>
      <c r="G9" s="11">
        <v>-2.5003399999999999E-2</v>
      </c>
      <c r="H9" s="11">
        <v>2.8850000000000001E-2</v>
      </c>
      <c r="I9" s="11">
        <v>6.6480200000000003E-2</v>
      </c>
      <c r="J9" s="11">
        <v>-5.3498799999999999E-2</v>
      </c>
      <c r="K9" s="11">
        <v>-5.3407400000000001E-2</v>
      </c>
      <c r="L9" s="11">
        <v>-9.1399999999999999E-5</v>
      </c>
      <c r="M9" s="11">
        <v>6.6388799999999998E-2</v>
      </c>
      <c r="N9" s="11">
        <v>8.3272200000000005E-2</v>
      </c>
      <c r="O9" s="11">
        <v>-0.1617101</v>
      </c>
      <c r="P9" s="11">
        <v>-0.1238731</v>
      </c>
      <c r="Q9" s="11">
        <v>-3.78369E-2</v>
      </c>
      <c r="R9" s="11">
        <v>4.5435299999999998E-2</v>
      </c>
      <c r="S9" s="11">
        <v>5.3190399999999999E-2</v>
      </c>
      <c r="T9" s="11">
        <v>-0.1043056</v>
      </c>
      <c r="U9" s="11">
        <v>-6.5987000000000004E-2</v>
      </c>
      <c r="V9" s="11">
        <v>-3.8318600000000001E-2</v>
      </c>
      <c r="W9" s="11">
        <v>1.4871799999999999E-2</v>
      </c>
      <c r="X9" s="21">
        <f t="shared" si="0"/>
        <v>2.7200434812851955E-2</v>
      </c>
      <c r="Y9" s="21">
        <f t="shared" si="1"/>
        <v>2.1971348128519558E-3</v>
      </c>
      <c r="Z9" s="21">
        <f t="shared" si="2"/>
        <v>3.9827334812851958E-2</v>
      </c>
      <c r="AA9" s="21">
        <f t="shared" si="3"/>
        <v>3.9735934812851953E-2</v>
      </c>
      <c r="AB9" s="21">
        <f t="shared" si="4"/>
        <v>5.661933481285196E-2</v>
      </c>
      <c r="AC9" s="21">
        <f t="shared" si="5"/>
        <v>1.8782434812851953E-2</v>
      </c>
      <c r="AD9" s="21">
        <f t="shared" si="6"/>
        <v>2.6537534812851954E-2</v>
      </c>
      <c r="AE9" s="21">
        <f t="shared" si="7"/>
        <v>-1.1781065187148046E-2</v>
      </c>
    </row>
    <row r="10" spans="1:43" x14ac:dyDescent="0.25">
      <c r="A10" s="10">
        <v>39264</v>
      </c>
      <c r="B10" s="19">
        <v>207.93899999999999</v>
      </c>
      <c r="C10" s="18">
        <f t="shared" si="8"/>
        <v>2.3489745693191066E-2</v>
      </c>
      <c r="D10" s="11">
        <v>6.3247399999999995E-2</v>
      </c>
      <c r="E10" s="11">
        <v>-7.3053900000000005E-2</v>
      </c>
      <c r="F10" s="11">
        <v>-3.07371E-2</v>
      </c>
      <c r="G10" s="11">
        <v>-4.2316800000000002E-2</v>
      </c>
      <c r="H10" s="11">
        <v>2.0930600000000001E-2</v>
      </c>
      <c r="I10" s="11">
        <v>6.8876699999999999E-2</v>
      </c>
      <c r="J10" s="11">
        <v>-8.5641700000000001E-2</v>
      </c>
      <c r="K10" s="11">
        <v>-1.51437E-2</v>
      </c>
      <c r="L10" s="11">
        <v>-7.0498000000000005E-2</v>
      </c>
      <c r="M10" s="11">
        <v>-1.6213E-3</v>
      </c>
      <c r="N10" s="11">
        <v>8.7001099999999998E-2</v>
      </c>
      <c r="O10" s="11">
        <v>-4.2237900000000002E-2</v>
      </c>
      <c r="P10" s="11">
        <v>-1.03027E-2</v>
      </c>
      <c r="Q10" s="11">
        <v>-3.1935199999999997E-2</v>
      </c>
      <c r="R10" s="11">
        <v>5.5065999999999997E-2</v>
      </c>
      <c r="S10" s="11">
        <v>9.4466400000000006E-2</v>
      </c>
      <c r="T10" s="11">
        <v>-0.13927239999999999</v>
      </c>
      <c r="U10" s="11">
        <v>-8.9546799999999996E-2</v>
      </c>
      <c r="V10" s="11">
        <v>-4.9725699999999998E-2</v>
      </c>
      <c r="W10" s="11">
        <v>4.4740700000000001E-2</v>
      </c>
      <c r="X10" s="21">
        <f t="shared" si="0"/>
        <v>3.9757654306808929E-2</v>
      </c>
      <c r="Y10" s="21">
        <f t="shared" si="1"/>
        <v>-2.5591456931910658E-3</v>
      </c>
      <c r="Z10" s="21">
        <f t="shared" si="2"/>
        <v>4.5386954306808933E-2</v>
      </c>
      <c r="AA10" s="21">
        <f t="shared" si="3"/>
        <v>-2.5111045693191066E-2</v>
      </c>
      <c r="AB10" s="21">
        <f t="shared" si="4"/>
        <v>6.3511354306808931E-2</v>
      </c>
      <c r="AC10" s="21">
        <f t="shared" si="5"/>
        <v>3.157625430680893E-2</v>
      </c>
      <c r="AD10" s="21">
        <f t="shared" si="6"/>
        <v>7.0976654306808939E-2</v>
      </c>
      <c r="AE10" s="21">
        <f t="shared" si="7"/>
        <v>2.1250954306808935E-2</v>
      </c>
    </row>
    <row r="11" spans="1:43" x14ac:dyDescent="0.25">
      <c r="A11" s="10">
        <v>39356</v>
      </c>
      <c r="B11" s="19">
        <v>210.48966666666666</v>
      </c>
      <c r="C11" s="18">
        <f t="shared" si="8"/>
        <v>4.0311367380560181E-2</v>
      </c>
      <c r="D11" s="11">
        <v>6.6856299999999994E-2</v>
      </c>
      <c r="E11" s="11">
        <v>-7.6312099999999994E-2</v>
      </c>
      <c r="F11" s="11">
        <v>-3.7163000000000002E-2</v>
      </c>
      <c r="G11" s="11">
        <v>-3.9149000000000003E-2</v>
      </c>
      <c r="H11" s="11">
        <v>2.7707300000000001E-2</v>
      </c>
      <c r="I11" s="11">
        <v>4.0108699999999997E-2</v>
      </c>
      <c r="J11" s="11">
        <v>-0.1268205</v>
      </c>
      <c r="K11" s="11">
        <v>-0.1195451</v>
      </c>
      <c r="L11" s="11">
        <v>-7.2753999999999996E-3</v>
      </c>
      <c r="M11" s="11">
        <v>3.2833300000000003E-2</v>
      </c>
      <c r="N11" s="11">
        <v>9.7787499999999999E-2</v>
      </c>
      <c r="O11" s="11">
        <v>-0.1115134</v>
      </c>
      <c r="P11" s="11">
        <v>-7.1394899999999997E-2</v>
      </c>
      <c r="Q11" s="11">
        <v>-4.0118599999999997E-2</v>
      </c>
      <c r="R11" s="11">
        <v>5.7668999999999998E-2</v>
      </c>
      <c r="S11" s="11">
        <v>6.1123700000000003E-2</v>
      </c>
      <c r="T11" s="11">
        <v>-5.7336699999999997E-2</v>
      </c>
      <c r="U11" s="11">
        <v>-3.5786499999999999E-2</v>
      </c>
      <c r="V11" s="11">
        <v>-2.1550199999999999E-2</v>
      </c>
      <c r="W11" s="11">
        <v>3.9573499999999998E-2</v>
      </c>
      <c r="X11" s="21">
        <f t="shared" si="0"/>
        <v>2.6544932619439812E-2</v>
      </c>
      <c r="Y11" s="21">
        <f t="shared" si="1"/>
        <v>-1.2604067380560181E-2</v>
      </c>
      <c r="Z11" s="21">
        <f t="shared" si="2"/>
        <v>-2.0266738056018418E-4</v>
      </c>
      <c r="AA11" s="21">
        <f t="shared" si="3"/>
        <v>-7.4780673805601786E-3</v>
      </c>
      <c r="AB11" s="21">
        <f t="shared" si="4"/>
        <v>5.7476132619439818E-2</v>
      </c>
      <c r="AC11" s="21">
        <f t="shared" si="5"/>
        <v>1.7357632619439817E-2</v>
      </c>
      <c r="AD11" s="21">
        <f t="shared" si="6"/>
        <v>2.0812332619439822E-2</v>
      </c>
      <c r="AE11" s="21">
        <f t="shared" si="7"/>
        <v>-7.3786738056018375E-4</v>
      </c>
    </row>
    <row r="12" spans="1:43" x14ac:dyDescent="0.25">
      <c r="A12" s="10">
        <v>39448</v>
      </c>
      <c r="B12" s="19">
        <v>212.76966666666667</v>
      </c>
      <c r="C12" s="18">
        <f t="shared" si="8"/>
        <v>4.1370354237124873E-2</v>
      </c>
      <c r="D12" s="11">
        <v>5.0743000000000003E-2</v>
      </c>
      <c r="E12" s="11">
        <v>-4.59754E-2</v>
      </c>
      <c r="F12" s="11">
        <v>-2.8550599999999999E-2</v>
      </c>
      <c r="G12" s="11">
        <v>-1.7424700000000001E-2</v>
      </c>
      <c r="H12" s="11">
        <v>3.3318199999999999E-2</v>
      </c>
      <c r="I12" s="11">
        <v>4.0430399999999998E-2</v>
      </c>
      <c r="J12" s="11">
        <v>-9.4064999999999996E-2</v>
      </c>
      <c r="K12" s="11">
        <v>-7.6577500000000007E-2</v>
      </c>
      <c r="L12" s="11">
        <v>-1.74875E-2</v>
      </c>
      <c r="M12" s="11">
        <v>2.2942899999999999E-2</v>
      </c>
      <c r="N12" s="11">
        <v>5.8952999999999998E-2</v>
      </c>
      <c r="O12" s="11">
        <v>-0.185004</v>
      </c>
      <c r="P12" s="11">
        <v>-0.1397632</v>
      </c>
      <c r="Q12" s="11">
        <v>-4.5240799999999998E-2</v>
      </c>
      <c r="R12" s="11">
        <v>1.3712200000000001E-2</v>
      </c>
      <c r="S12" s="11">
        <v>3.9357700000000002E-2</v>
      </c>
      <c r="T12" s="11">
        <v>-4.7361399999999998E-2</v>
      </c>
      <c r="U12" s="11">
        <v>-3.8942200000000003E-2</v>
      </c>
      <c r="V12" s="11">
        <v>-8.4191999999999999E-3</v>
      </c>
      <c r="W12" s="11">
        <v>3.0938500000000001E-2</v>
      </c>
      <c r="X12" s="21">
        <f t="shared" si="0"/>
        <v>9.37264576287513E-3</v>
      </c>
      <c r="Y12" s="21">
        <f t="shared" si="1"/>
        <v>-8.0521542371248742E-3</v>
      </c>
      <c r="Z12" s="21">
        <f t="shared" si="2"/>
        <v>-9.3995423712487508E-4</v>
      </c>
      <c r="AA12" s="21">
        <f t="shared" si="3"/>
        <v>-1.8427454237124875E-2</v>
      </c>
      <c r="AB12" s="21">
        <f t="shared" si="4"/>
        <v>1.7582645762875125E-2</v>
      </c>
      <c r="AC12" s="21">
        <f t="shared" si="5"/>
        <v>-2.7658154237124873E-2</v>
      </c>
      <c r="AD12" s="21">
        <f t="shared" si="6"/>
        <v>-2.012654237124871E-3</v>
      </c>
      <c r="AE12" s="21">
        <f t="shared" si="7"/>
        <v>-1.0431854237124873E-2</v>
      </c>
    </row>
    <row r="13" spans="1:43" x14ac:dyDescent="0.25">
      <c r="A13" s="10">
        <v>39539</v>
      </c>
      <c r="B13" s="19">
        <v>215.53766666666667</v>
      </c>
      <c r="C13" s="18">
        <f t="shared" si="8"/>
        <v>4.3104213146462289E-2</v>
      </c>
      <c r="D13" s="11">
        <v>5.4747400000000002E-2</v>
      </c>
      <c r="E13" s="11">
        <v>-7.8554200000000005E-2</v>
      </c>
      <c r="F13" s="11">
        <v>-5.9488399999999997E-2</v>
      </c>
      <c r="G13" s="11">
        <v>-1.9065700000000001E-2</v>
      </c>
      <c r="H13" s="11">
        <v>3.5681699999999997E-2</v>
      </c>
      <c r="I13" s="11">
        <v>6.2674599999999997E-2</v>
      </c>
      <c r="J13" s="11">
        <v>-2.5882200000000001E-2</v>
      </c>
      <c r="K13" s="11">
        <v>-1.8326E-3</v>
      </c>
      <c r="L13" s="11">
        <v>-2.4049600000000001E-2</v>
      </c>
      <c r="M13" s="11">
        <v>3.8625E-2</v>
      </c>
      <c r="N13" s="11">
        <v>9.5995399999999995E-2</v>
      </c>
      <c r="O13" s="11">
        <v>-0.1196315</v>
      </c>
      <c r="P13" s="11">
        <v>-6.6881200000000002E-2</v>
      </c>
      <c r="Q13" s="11">
        <v>-5.27503E-2</v>
      </c>
      <c r="R13" s="11">
        <v>4.3245100000000002E-2</v>
      </c>
      <c r="S13" s="11">
        <v>8.5807099999999997E-2</v>
      </c>
      <c r="T13" s="11">
        <v>-9.3853800000000001E-2</v>
      </c>
      <c r="U13" s="11">
        <v>-5.9568200000000002E-2</v>
      </c>
      <c r="V13" s="11">
        <v>-3.4285599999999999E-2</v>
      </c>
      <c r="W13" s="11">
        <v>5.1521499999999998E-2</v>
      </c>
      <c r="X13" s="21">
        <f t="shared" si="0"/>
        <v>1.1643186853537713E-2</v>
      </c>
      <c r="Y13" s="21">
        <f t="shared" si="1"/>
        <v>-7.4225131464622923E-3</v>
      </c>
      <c r="Z13" s="21">
        <f t="shared" si="2"/>
        <v>1.9570386853537708E-2</v>
      </c>
      <c r="AA13" s="21">
        <f t="shared" si="3"/>
        <v>-4.4792131464622895E-3</v>
      </c>
      <c r="AB13" s="21">
        <f t="shared" si="4"/>
        <v>5.2891186853537706E-2</v>
      </c>
      <c r="AC13" s="21">
        <f t="shared" si="5"/>
        <v>1.4088685353771252E-4</v>
      </c>
      <c r="AD13" s="21">
        <f t="shared" si="6"/>
        <v>4.2702886853537708E-2</v>
      </c>
      <c r="AE13" s="21">
        <f t="shared" si="7"/>
        <v>8.4172868535377088E-3</v>
      </c>
    </row>
    <row r="14" spans="1:43" x14ac:dyDescent="0.25">
      <c r="A14" s="10">
        <v>39630</v>
      </c>
      <c r="B14" s="19">
        <v>218.86099999999999</v>
      </c>
      <c r="C14" s="18">
        <f t="shared" si="8"/>
        <v>5.2525019356638225E-2</v>
      </c>
      <c r="D14" s="11">
        <v>5.1258600000000001E-2</v>
      </c>
      <c r="E14" s="11">
        <v>-4.2949099999999997E-2</v>
      </c>
      <c r="F14" s="11">
        <v>-2.9132700000000001E-2</v>
      </c>
      <c r="G14" s="11">
        <v>-1.38164E-2</v>
      </c>
      <c r="H14" s="11">
        <v>3.7442299999999998E-2</v>
      </c>
      <c r="I14" s="11">
        <v>3.75261E-2</v>
      </c>
      <c r="J14" s="11">
        <v>-9.7512199999999993E-2</v>
      </c>
      <c r="K14" s="11">
        <v>-8.5972499999999993E-2</v>
      </c>
      <c r="L14" s="11">
        <v>-1.15397E-2</v>
      </c>
      <c r="M14" s="11">
        <v>2.59864E-2</v>
      </c>
      <c r="N14" s="11">
        <v>5.1620300000000001E-2</v>
      </c>
      <c r="O14" s="11">
        <v>-9.4187599999999996E-2</v>
      </c>
      <c r="P14" s="11">
        <v>-8.6798799999999995E-2</v>
      </c>
      <c r="Q14" s="11">
        <v>-7.3888000000000001E-3</v>
      </c>
      <c r="R14" s="11">
        <v>4.42315E-2</v>
      </c>
      <c r="S14" s="11">
        <v>3.1283600000000002E-2</v>
      </c>
      <c r="T14" s="11">
        <v>-9.7722299999999998E-2</v>
      </c>
      <c r="U14" s="11">
        <v>-5.57034E-2</v>
      </c>
      <c r="V14" s="11">
        <v>-4.2018800000000002E-2</v>
      </c>
      <c r="W14" s="11">
        <v>-1.07352E-2</v>
      </c>
      <c r="X14" s="21">
        <f t="shared" si="0"/>
        <v>-1.2664193566382237E-3</v>
      </c>
      <c r="Y14" s="21">
        <f t="shared" si="1"/>
        <v>-1.5082719356638227E-2</v>
      </c>
      <c r="Z14" s="21">
        <f t="shared" si="2"/>
        <v>-1.4998919356638225E-2</v>
      </c>
      <c r="AA14" s="21">
        <f t="shared" si="3"/>
        <v>-2.6538619356638225E-2</v>
      </c>
      <c r="AB14" s="21">
        <f t="shared" si="4"/>
        <v>-9.0471935663822417E-4</v>
      </c>
      <c r="AC14" s="21">
        <f t="shared" si="5"/>
        <v>-8.2935193566382251E-3</v>
      </c>
      <c r="AD14" s="21">
        <f t="shared" si="6"/>
        <v>-2.1241419356638223E-2</v>
      </c>
      <c r="AE14" s="21">
        <f t="shared" si="7"/>
        <v>-6.3260219356638225E-2</v>
      </c>
    </row>
    <row r="15" spans="1:43" x14ac:dyDescent="0.25">
      <c r="A15" s="10">
        <v>39722</v>
      </c>
      <c r="B15" s="19">
        <v>213.84866666666667</v>
      </c>
      <c r="C15" s="18">
        <f t="shared" si="8"/>
        <v>1.5958028026712423E-2</v>
      </c>
      <c r="D15" s="11">
        <v>4.9976E-2</v>
      </c>
      <c r="E15" s="11">
        <v>-7.8361799999999995E-2</v>
      </c>
      <c r="F15" s="11">
        <v>-5.2262099999999999E-2</v>
      </c>
      <c r="G15" s="11">
        <v>-2.60997E-2</v>
      </c>
      <c r="H15" s="11">
        <v>2.38763E-2</v>
      </c>
      <c r="I15" s="11">
        <v>1.7591499999999999E-2</v>
      </c>
      <c r="J15" s="11">
        <v>-6.5713900000000006E-2</v>
      </c>
      <c r="K15" s="11">
        <v>-3.73128E-2</v>
      </c>
      <c r="L15" s="11">
        <v>-2.8401099999999999E-2</v>
      </c>
      <c r="M15" s="11">
        <v>-1.08095E-2</v>
      </c>
      <c r="N15" s="11">
        <v>5.1434800000000003E-2</v>
      </c>
      <c r="O15" s="11">
        <v>-8.0510600000000002E-2</v>
      </c>
      <c r="P15" s="11">
        <v>-5.3183500000000002E-2</v>
      </c>
      <c r="Q15" s="11">
        <v>-2.73271E-2</v>
      </c>
      <c r="R15" s="11">
        <v>2.41076E-2</v>
      </c>
      <c r="S15" s="11">
        <v>5.7350600000000002E-2</v>
      </c>
      <c r="T15" s="11">
        <v>-7.74141E-2</v>
      </c>
      <c r="U15" s="11">
        <v>-9.8471500000000003E-2</v>
      </c>
      <c r="V15" s="11">
        <v>2.10574E-2</v>
      </c>
      <c r="W15" s="11">
        <v>7.8408000000000005E-2</v>
      </c>
      <c r="X15" s="21">
        <f t="shared" si="0"/>
        <v>3.4017971973287577E-2</v>
      </c>
      <c r="Y15" s="21">
        <f t="shared" si="1"/>
        <v>7.9182719732875766E-3</v>
      </c>
      <c r="Z15" s="21">
        <f t="shared" si="2"/>
        <v>1.6334719732875765E-3</v>
      </c>
      <c r="AA15" s="21">
        <f t="shared" si="3"/>
        <v>-2.6767528026712423E-2</v>
      </c>
      <c r="AB15" s="21">
        <f t="shared" si="4"/>
        <v>3.547677197328758E-2</v>
      </c>
      <c r="AC15" s="21">
        <f t="shared" si="5"/>
        <v>8.1495719732875768E-3</v>
      </c>
      <c r="AD15" s="21">
        <f t="shared" si="6"/>
        <v>4.1392571973287579E-2</v>
      </c>
      <c r="AE15" s="21">
        <f t="shared" si="7"/>
        <v>6.2449971973287582E-2</v>
      </c>
    </row>
    <row r="16" spans="1:43" x14ac:dyDescent="0.25">
      <c r="A16" s="10">
        <v>39814</v>
      </c>
      <c r="B16" s="19">
        <v>212.37766666666667</v>
      </c>
      <c r="C16" s="18">
        <f t="shared" si="8"/>
        <v>-1.8423678813865862E-3</v>
      </c>
      <c r="D16" s="11">
        <v>4.2768899999999999E-2</v>
      </c>
      <c r="E16" s="11">
        <v>-8.0003000000000005E-2</v>
      </c>
      <c r="F16" s="11">
        <v>-5.8510899999999998E-2</v>
      </c>
      <c r="G16" s="11">
        <v>-2.14921E-2</v>
      </c>
      <c r="H16" s="11">
        <v>2.1276799999999998E-2</v>
      </c>
      <c r="I16" s="11">
        <v>4.1915000000000001E-2</v>
      </c>
      <c r="J16" s="11">
        <v>-1.49756E-2</v>
      </c>
      <c r="K16" s="11">
        <v>1.328E-3</v>
      </c>
      <c r="L16" s="11">
        <v>-1.6303600000000001E-2</v>
      </c>
      <c r="M16" s="11">
        <v>2.56113E-2</v>
      </c>
      <c r="N16" s="11">
        <v>2.2803199999999999E-2</v>
      </c>
      <c r="O16" s="11">
        <v>-7.12618E-2</v>
      </c>
      <c r="P16" s="11">
        <v>-4.5736300000000001E-2</v>
      </c>
      <c r="Q16" s="11">
        <v>-2.55255E-2</v>
      </c>
      <c r="R16" s="11">
        <v>-2.7223E-3</v>
      </c>
      <c r="S16" s="11">
        <v>1.1667200000000001E-2</v>
      </c>
      <c r="T16" s="11">
        <v>-7.5956899999999994E-2</v>
      </c>
      <c r="U16" s="11">
        <v>-8.3408499999999997E-2</v>
      </c>
      <c r="V16" s="11">
        <v>7.4516000000000001E-3</v>
      </c>
      <c r="W16" s="11">
        <v>1.9118799999999998E-2</v>
      </c>
      <c r="X16" s="21">
        <f t="shared" si="0"/>
        <v>4.4611267881386585E-2</v>
      </c>
      <c r="Y16" s="21">
        <f t="shared" si="1"/>
        <v>2.3119167881386585E-2</v>
      </c>
      <c r="Z16" s="21">
        <f t="shared" si="2"/>
        <v>4.3757367881386587E-2</v>
      </c>
      <c r="AA16" s="21">
        <f t="shared" si="3"/>
        <v>2.7453667881386586E-2</v>
      </c>
      <c r="AB16" s="21">
        <f t="shared" si="4"/>
        <v>2.4645567881386585E-2</v>
      </c>
      <c r="AC16" s="21">
        <f t="shared" si="5"/>
        <v>-8.7993211861341373E-4</v>
      </c>
      <c r="AD16" s="21">
        <f t="shared" si="6"/>
        <v>1.3509567881386587E-2</v>
      </c>
      <c r="AE16" s="21">
        <f t="shared" si="7"/>
        <v>2.0961167881386585E-2</v>
      </c>
    </row>
    <row r="17" spans="1:43" x14ac:dyDescent="0.25">
      <c r="A17" s="10">
        <v>39904</v>
      </c>
      <c r="B17" s="19">
        <v>213.50700000000001</v>
      </c>
      <c r="C17" s="18">
        <f t="shared" si="8"/>
        <v>-9.4214004358093018E-3</v>
      </c>
      <c r="D17" s="11">
        <v>2.80807E-2</v>
      </c>
      <c r="E17" s="11">
        <v>-8.0816399999999997E-2</v>
      </c>
      <c r="F17" s="11">
        <v>-5.22368E-2</v>
      </c>
      <c r="G17" s="11">
        <v>-2.85796E-2</v>
      </c>
      <c r="H17" s="11">
        <v>-4.9890000000000004E-4</v>
      </c>
      <c r="I17" s="11">
        <v>1.84549E-2</v>
      </c>
      <c r="J17" s="11">
        <v>-0.1285917</v>
      </c>
      <c r="K17" s="11">
        <v>-0.1200871</v>
      </c>
      <c r="L17" s="11">
        <v>-8.5045999999999993E-3</v>
      </c>
      <c r="M17" s="11">
        <v>9.9503000000000005E-3</v>
      </c>
      <c r="N17" s="11">
        <v>-1.49829E-2</v>
      </c>
      <c r="O17" s="11">
        <v>-8.3958699999999997E-2</v>
      </c>
      <c r="P17" s="11">
        <v>-8.1881599999999999E-2</v>
      </c>
      <c r="Q17" s="11">
        <v>-2.0771000000000001E-3</v>
      </c>
      <c r="R17" s="11">
        <v>-1.7059999999999999E-2</v>
      </c>
      <c r="S17" s="11">
        <v>2.3372899999999999E-2</v>
      </c>
      <c r="T17" s="11">
        <v>-8.3851800000000004E-2</v>
      </c>
      <c r="U17" s="11">
        <v>-0.10973049999999999</v>
      </c>
      <c r="V17" s="11">
        <v>2.5878700000000001E-2</v>
      </c>
      <c r="W17" s="11">
        <v>4.9251700000000002E-2</v>
      </c>
      <c r="X17" s="21">
        <f t="shared" si="0"/>
        <v>3.7502100435809302E-2</v>
      </c>
      <c r="Y17" s="21">
        <f t="shared" si="1"/>
        <v>8.9225004358093017E-3</v>
      </c>
      <c r="Z17" s="21">
        <f t="shared" si="2"/>
        <v>2.7876300435809302E-2</v>
      </c>
      <c r="AA17" s="21">
        <f t="shared" si="3"/>
        <v>1.9371700435809304E-2</v>
      </c>
      <c r="AB17" s="21">
        <f t="shared" si="4"/>
        <v>-5.5614995641906986E-3</v>
      </c>
      <c r="AC17" s="21">
        <f t="shared" si="5"/>
        <v>-7.638599564190697E-3</v>
      </c>
      <c r="AD17" s="21">
        <f t="shared" si="6"/>
        <v>3.2794300435809304E-2</v>
      </c>
      <c r="AE17" s="21">
        <f t="shared" si="7"/>
        <v>5.8673100435809304E-2</v>
      </c>
    </row>
    <row r="18" spans="1:43" x14ac:dyDescent="0.25">
      <c r="A18" s="10">
        <v>39995</v>
      </c>
      <c r="B18" s="19">
        <v>215.34399999999999</v>
      </c>
      <c r="C18" s="18">
        <f t="shared" si="8"/>
        <v>-1.6069560131773075E-2</v>
      </c>
      <c r="D18" s="11">
        <v>2.11136E-2</v>
      </c>
      <c r="E18" s="11">
        <v>-6.4872200000000005E-2</v>
      </c>
      <c r="F18" s="11">
        <v>-4.3771900000000002E-2</v>
      </c>
      <c r="G18" s="11">
        <v>-2.1100299999999999E-2</v>
      </c>
      <c r="H18" s="11">
        <v>1.34E-5</v>
      </c>
      <c r="I18" s="11">
        <v>7.3942000000000001E-3</v>
      </c>
      <c r="J18" s="11">
        <v>-4.0371400000000002E-2</v>
      </c>
      <c r="K18" s="11">
        <v>-4.7494700000000001E-2</v>
      </c>
      <c r="L18" s="11">
        <v>7.1232999999999999E-3</v>
      </c>
      <c r="M18" s="11">
        <v>1.4517499999999999E-2</v>
      </c>
      <c r="N18" s="11">
        <v>-1.5708300000000001E-2</v>
      </c>
      <c r="O18" s="11">
        <v>-5.9278600000000001E-2</v>
      </c>
      <c r="P18" s="11">
        <v>-5.0072699999999998E-2</v>
      </c>
      <c r="Q18" s="11">
        <v>-9.2058999999999995E-3</v>
      </c>
      <c r="R18" s="11">
        <v>-2.4914200000000001E-2</v>
      </c>
      <c r="S18" s="11">
        <v>3.6186099999999999E-2</v>
      </c>
      <c r="T18" s="11">
        <v>-2.4777400000000002E-2</v>
      </c>
      <c r="U18" s="11">
        <v>-2.0455299999999999E-2</v>
      </c>
      <c r="V18" s="11">
        <v>-4.3220999999999997E-3</v>
      </c>
      <c r="W18" s="11">
        <v>3.1864000000000003E-2</v>
      </c>
      <c r="X18" s="21">
        <f t="shared" si="0"/>
        <v>3.7183160131773071E-2</v>
      </c>
      <c r="Y18" s="21">
        <f t="shared" si="1"/>
        <v>1.6082960131773075E-2</v>
      </c>
      <c r="Z18" s="21">
        <f t="shared" si="2"/>
        <v>2.3463760131773075E-2</v>
      </c>
      <c r="AA18" s="21">
        <f t="shared" si="3"/>
        <v>3.0587060131773074E-2</v>
      </c>
      <c r="AB18" s="21">
        <f t="shared" si="4"/>
        <v>3.6126013177307376E-4</v>
      </c>
      <c r="AC18" s="21">
        <f t="shared" si="5"/>
        <v>-8.8446398682269257E-3</v>
      </c>
      <c r="AD18" s="21">
        <f t="shared" si="6"/>
        <v>5.2255660131773074E-2</v>
      </c>
      <c r="AE18" s="21">
        <f t="shared" si="7"/>
        <v>4.7933560131773079E-2</v>
      </c>
      <c r="AF18" s="15">
        <f>AVERAGE(Y$18:Y18)*100</f>
        <v>1.6082960131773076</v>
      </c>
      <c r="AG18" s="15">
        <f>AVERAGE(AA$18:AA18)*100</f>
        <v>3.0587060131773076</v>
      </c>
      <c r="AH18" s="15">
        <f>AVERAGE(AC$18:AC18)*100</f>
        <v>-0.88446398682269256</v>
      </c>
      <c r="AI18" s="15">
        <f>AVERAGE(AE$18:AE18)*100</f>
        <v>4.7933560131773074</v>
      </c>
      <c r="AJ18" s="15">
        <f>AVERAGE(G$18:G18)*100</f>
        <v>-2.1100300000000001</v>
      </c>
      <c r="AK18" s="15">
        <f>AVERAGE(L$18:L18)*100</f>
        <v>0.71233000000000002</v>
      </c>
      <c r="AL18" s="15">
        <f>AVERAGE(Q$18:Q18)*100</f>
        <v>-0.92058999999999991</v>
      </c>
      <c r="AM18" s="15">
        <f>AVERAGE(V$18:V18)*100</f>
        <v>-0.43220999999999998</v>
      </c>
      <c r="AN18" s="15">
        <f>(AVERAGE(X$18:X18))*100</f>
        <v>3.718316013177307</v>
      </c>
      <c r="AO18" s="15">
        <f>(AVERAGE(Z$18:Z18))*100</f>
        <v>2.3463760131773075</v>
      </c>
      <c r="AP18" s="15">
        <f>(AVERAGE(AB$18:AB18))*100</f>
        <v>3.6126013177307376E-2</v>
      </c>
      <c r="AQ18" s="15">
        <f>(AVERAGE(AD$18:AD18))*100</f>
        <v>5.225566013177307</v>
      </c>
    </row>
    <row r="19" spans="1:43" x14ac:dyDescent="0.25">
      <c r="A19" s="10">
        <v>40087</v>
      </c>
      <c r="B19" s="19">
        <v>217.03</v>
      </c>
      <c r="C19" s="18">
        <f t="shared" si="8"/>
        <v>1.4876563800569231E-2</v>
      </c>
      <c r="D19" s="11">
        <v>2.7672800000000001E-2</v>
      </c>
      <c r="E19" s="11">
        <v>-7.7883999999999995E-2</v>
      </c>
      <c r="F19" s="11">
        <v>-4.3726800000000003E-2</v>
      </c>
      <c r="G19" s="11">
        <v>-3.4157199999999999E-2</v>
      </c>
      <c r="H19" s="11">
        <v>-6.4844000000000004E-3</v>
      </c>
      <c r="I19" s="11">
        <v>2.8405799999999998E-2</v>
      </c>
      <c r="J19" s="11">
        <v>-0.1110844</v>
      </c>
      <c r="K19" s="11">
        <v>-0.1093204</v>
      </c>
      <c r="L19" s="11">
        <v>-1.7639999999999999E-3</v>
      </c>
      <c r="M19" s="11">
        <v>2.66418E-2</v>
      </c>
      <c r="N19" s="11">
        <v>1.8416499999999999E-2</v>
      </c>
      <c r="O19" s="11">
        <v>-0.1142803</v>
      </c>
      <c r="P19" s="11">
        <v>-6.726E-2</v>
      </c>
      <c r="Q19" s="11">
        <v>-4.7020199999999998E-2</v>
      </c>
      <c r="R19" s="11">
        <v>-2.8603699999999999E-2</v>
      </c>
      <c r="S19" s="11">
        <v>1.07548E-2</v>
      </c>
      <c r="T19" s="11">
        <v>-3.4487499999999997E-2</v>
      </c>
      <c r="U19" s="11">
        <v>-2.49337E-2</v>
      </c>
      <c r="V19" s="11">
        <v>-9.5537999999999994E-3</v>
      </c>
      <c r="W19" s="11">
        <v>1.201E-3</v>
      </c>
      <c r="X19" s="21">
        <f t="shared" si="0"/>
        <v>1.279623619943077E-2</v>
      </c>
      <c r="Y19" s="21">
        <f t="shared" si="1"/>
        <v>-2.1360963800569233E-2</v>
      </c>
      <c r="Z19" s="21">
        <f t="shared" si="2"/>
        <v>1.3529236199430767E-2</v>
      </c>
      <c r="AA19" s="21">
        <f t="shared" si="3"/>
        <v>1.1765236199430769E-2</v>
      </c>
      <c r="AB19" s="21">
        <f t="shared" si="4"/>
        <v>3.5399361994307675E-3</v>
      </c>
      <c r="AC19" s="21">
        <f t="shared" si="5"/>
        <v>-4.3480263800569227E-2</v>
      </c>
      <c r="AD19" s="21">
        <f t="shared" si="6"/>
        <v>-4.1217638005692312E-3</v>
      </c>
      <c r="AE19" s="21">
        <f t="shared" si="7"/>
        <v>-1.3675563800569231E-2</v>
      </c>
      <c r="AF19" s="15">
        <f>AVERAGE(Y$18:Y19)*100</f>
        <v>-0.26390018343980787</v>
      </c>
      <c r="AG19" s="15">
        <f>AVERAGE(AA$18:AA19)*100</f>
        <v>2.117614816560192</v>
      </c>
      <c r="AH19" s="15">
        <f>AVERAGE(AC$18:AC19)*100</f>
        <v>-2.6162451834398075</v>
      </c>
      <c r="AI19" s="15">
        <f>AVERAGE(AE$18:AE19)*100</f>
        <v>1.7128998165601923</v>
      </c>
      <c r="AJ19" s="15">
        <f>AVERAGE(G$18:G19)*100</f>
        <v>-2.7628750000000002</v>
      </c>
      <c r="AK19" s="15">
        <f>AVERAGE(L$18:L19)*100</f>
        <v>0.26796500000000001</v>
      </c>
      <c r="AL19" s="15">
        <f>AVERAGE(Q$18:Q19)*100</f>
        <v>-2.8113049999999999</v>
      </c>
      <c r="AM19" s="15">
        <f>AVERAGE(V$18:V19)*100</f>
        <v>-0.69379500000000005</v>
      </c>
      <c r="AN19" s="15">
        <f>(AVERAGE(X$18:X19))*100</f>
        <v>2.4989698165601917</v>
      </c>
      <c r="AO19" s="15">
        <f>(AVERAGE(Z$18:Z19))*100</f>
        <v>1.8496498165601922</v>
      </c>
      <c r="AP19" s="15">
        <f>(AVERAGE(AB$18:AB19))*100</f>
        <v>0.19505981656019206</v>
      </c>
      <c r="AQ19" s="15">
        <f>(AVERAGE(AD$18:AD19))*100</f>
        <v>2.4066948165601922</v>
      </c>
    </row>
    <row r="20" spans="1:43" x14ac:dyDescent="0.25">
      <c r="A20" s="10">
        <v>40179</v>
      </c>
      <c r="B20" s="19">
        <v>217.374</v>
      </c>
      <c r="C20" s="18">
        <f t="shared" si="8"/>
        <v>2.3525700285497608E-2</v>
      </c>
      <c r="D20" s="11">
        <v>2.7755700000000001E-2</v>
      </c>
      <c r="E20" s="11">
        <v>-7.3496599999999995E-2</v>
      </c>
      <c r="F20" s="11">
        <v>-5.0940199999999998E-2</v>
      </c>
      <c r="G20" s="11">
        <v>-2.2556400000000001E-2</v>
      </c>
      <c r="H20" s="11">
        <v>5.1992999999999996E-3</v>
      </c>
      <c r="I20" s="11">
        <v>2.6856700000000001E-2</v>
      </c>
      <c r="J20" s="11">
        <v>-9.5515199999999995E-2</v>
      </c>
      <c r="K20" s="11">
        <v>-8.3712099999999998E-2</v>
      </c>
      <c r="L20" s="11">
        <v>-1.18031E-2</v>
      </c>
      <c r="M20" s="11">
        <v>1.50536E-2</v>
      </c>
      <c r="N20" s="11">
        <v>1.63505E-2</v>
      </c>
      <c r="O20" s="11">
        <v>-8.0510600000000002E-2</v>
      </c>
      <c r="P20" s="11">
        <v>-6.2304499999999999E-2</v>
      </c>
      <c r="Q20" s="11">
        <v>-1.8206099999999999E-2</v>
      </c>
      <c r="R20" s="11">
        <v>-1.8556E-3</v>
      </c>
      <c r="S20" s="11">
        <v>4.0083199999999999E-2</v>
      </c>
      <c r="T20" s="11">
        <v>-8.83327E-2</v>
      </c>
      <c r="U20" s="11">
        <v>-6.0289700000000002E-2</v>
      </c>
      <c r="V20" s="11">
        <v>-2.8042999999999998E-2</v>
      </c>
      <c r="W20" s="11">
        <v>1.20403E-2</v>
      </c>
      <c r="X20" s="21">
        <f t="shared" si="0"/>
        <v>4.2299997145023929E-3</v>
      </c>
      <c r="Y20" s="21">
        <f t="shared" si="1"/>
        <v>-1.8326400285497608E-2</v>
      </c>
      <c r="Z20" s="21">
        <f t="shared" si="2"/>
        <v>3.3309997145023924E-3</v>
      </c>
      <c r="AA20" s="21">
        <f t="shared" si="3"/>
        <v>-8.472100285497608E-3</v>
      </c>
      <c r="AB20" s="21">
        <f t="shared" si="4"/>
        <v>-7.1752002854976078E-3</v>
      </c>
      <c r="AC20" s="21">
        <f t="shared" si="5"/>
        <v>-2.5381300285497607E-2</v>
      </c>
      <c r="AD20" s="21">
        <f t="shared" si="6"/>
        <v>1.6557499714502391E-2</v>
      </c>
      <c r="AE20" s="21">
        <f t="shared" si="7"/>
        <v>-1.1485400285497608E-2</v>
      </c>
      <c r="AF20" s="15">
        <f>AVERAGE(Y$18:Y20)*100</f>
        <v>-0.78681346514312556</v>
      </c>
      <c r="AG20" s="15">
        <f>AVERAGE(AA$18:AA20)*100</f>
        <v>1.1293398681902078</v>
      </c>
      <c r="AH20" s="15">
        <f>AVERAGE(AC$18:AC20)*100</f>
        <v>-2.5902067984764585</v>
      </c>
      <c r="AI20" s="15">
        <f>AVERAGE(AE$18:AE20)*100</f>
        <v>0.75908653485687461</v>
      </c>
      <c r="AJ20" s="15">
        <f>AVERAGE(G$18:G20)*100</f>
        <v>-2.593796666666667</v>
      </c>
      <c r="AK20" s="15">
        <f>AVERAGE(L$18:L20)*100</f>
        <v>-0.21479333333333334</v>
      </c>
      <c r="AL20" s="15">
        <f>AVERAGE(Q$18:Q20)*100</f>
        <v>-2.4810733333333337</v>
      </c>
      <c r="AM20" s="15">
        <f>AVERAGE(V$18:V20)*100</f>
        <v>-1.3972966666666664</v>
      </c>
      <c r="AN20" s="15">
        <f>(AVERAGE(X$18:X20))*100</f>
        <v>1.8069798681902078</v>
      </c>
      <c r="AO20" s="15">
        <f>(AVERAGE(Z$18:Z20))*100</f>
        <v>1.344133201523541</v>
      </c>
      <c r="AP20" s="15">
        <f>(AVERAGE(AB$18:AB20))*100</f>
        <v>-0.10913346514312555</v>
      </c>
      <c r="AQ20" s="15">
        <f>(AVERAGE(AD$18:AD20))*100</f>
        <v>2.1563798681902075</v>
      </c>
    </row>
    <row r="21" spans="1:43" x14ac:dyDescent="0.25">
      <c r="A21" s="10">
        <v>40269</v>
      </c>
      <c r="B21" s="19">
        <v>217.29733333333334</v>
      </c>
      <c r="C21" s="18">
        <f t="shared" si="8"/>
        <v>1.7752735663623787E-2</v>
      </c>
      <c r="D21" s="11">
        <v>3.3654499999999997E-2</v>
      </c>
      <c r="E21" s="11">
        <v>-7.1983800000000001E-2</v>
      </c>
      <c r="F21" s="11">
        <v>-5.7521000000000003E-2</v>
      </c>
      <c r="G21" s="11">
        <v>-1.44628E-2</v>
      </c>
      <c r="H21" s="11">
        <v>1.9191699999999999E-2</v>
      </c>
      <c r="I21" s="11">
        <v>6.1729100000000002E-2</v>
      </c>
      <c r="J21" s="11">
        <v>-9.1472499999999998E-2</v>
      </c>
      <c r="K21" s="11">
        <v>-2.0898799999999999E-2</v>
      </c>
      <c r="L21" s="11">
        <v>-7.0573700000000003E-2</v>
      </c>
      <c r="M21" s="11">
        <v>-8.8445999999999993E-3</v>
      </c>
      <c r="N21" s="11">
        <v>5.2100300000000002E-2</v>
      </c>
      <c r="O21" s="11">
        <v>-0.1124376</v>
      </c>
      <c r="P21" s="11">
        <v>-8.0817899999999998E-2</v>
      </c>
      <c r="Q21" s="11">
        <v>-3.1619700000000001E-2</v>
      </c>
      <c r="R21" s="11">
        <v>2.0480499999999999E-2</v>
      </c>
      <c r="S21" s="11">
        <v>3.0279299999999999E-2</v>
      </c>
      <c r="T21" s="11">
        <v>-5.3887200000000003E-2</v>
      </c>
      <c r="U21" s="11">
        <v>-2.1444499999999998E-2</v>
      </c>
      <c r="V21" s="11">
        <v>-3.2442699999999998E-2</v>
      </c>
      <c r="W21" s="11">
        <v>-2.1633999999999998E-3</v>
      </c>
      <c r="X21" s="21">
        <f t="shared" si="0"/>
        <v>1.590176433637621E-2</v>
      </c>
      <c r="Y21" s="21">
        <f t="shared" si="1"/>
        <v>1.4389643363762125E-3</v>
      </c>
      <c r="Z21" s="21">
        <f t="shared" si="2"/>
        <v>4.3976364336376216E-2</v>
      </c>
      <c r="AA21" s="21">
        <f t="shared" si="3"/>
        <v>-2.6597335663623788E-2</v>
      </c>
      <c r="AB21" s="21">
        <f t="shared" si="4"/>
        <v>3.4347564336376216E-2</v>
      </c>
      <c r="AC21" s="21">
        <f t="shared" si="5"/>
        <v>2.7277643363762122E-3</v>
      </c>
      <c r="AD21" s="21">
        <f t="shared" si="6"/>
        <v>1.2526564336376212E-2</v>
      </c>
      <c r="AE21" s="21">
        <f t="shared" si="7"/>
        <v>-1.9916135663623786E-2</v>
      </c>
      <c r="AF21" s="15">
        <f>AVERAGE(Y$18:Y21)*100</f>
        <v>-0.55413599044793882</v>
      </c>
      <c r="AG21" s="15">
        <f>AVERAGE(AA$18:AA21)*100</f>
        <v>0.18207150955206111</v>
      </c>
      <c r="AH21" s="15">
        <f>AVERAGE(AC$18:AC21)*100</f>
        <v>-1.8744609904479386</v>
      </c>
      <c r="AI21" s="15">
        <f>AVERAGE(AE$18:AE21)*100</f>
        <v>7.1411509552061353E-2</v>
      </c>
      <c r="AJ21" s="15">
        <f>AVERAGE(G$18:G21)*100</f>
        <v>-2.3069175</v>
      </c>
      <c r="AK21" s="15">
        <f>AVERAGE(L$18:L21)*100</f>
        <v>-1.9254375000000001</v>
      </c>
      <c r="AL21" s="15">
        <f>AVERAGE(Q$18:Q21)*100</f>
        <v>-2.6512975000000001</v>
      </c>
      <c r="AM21" s="15">
        <f>AVERAGE(V$18:V21)*100</f>
        <v>-1.85904</v>
      </c>
      <c r="AN21" s="15">
        <f>(AVERAGE(X$18:X21))*100</f>
        <v>1.752779009552061</v>
      </c>
      <c r="AO21" s="15">
        <f>(AVERAGE(Z$18:Z21))*100</f>
        <v>2.1075090095520608</v>
      </c>
      <c r="AP21" s="15">
        <f>(AVERAGE(AB$18:AB21))*100</f>
        <v>0.7768390095520612</v>
      </c>
      <c r="AQ21" s="15">
        <f>(AVERAGE(AD$18:AD21))*100</f>
        <v>1.930449009552061</v>
      </c>
    </row>
    <row r="22" spans="1:43" x14ac:dyDescent="0.25">
      <c r="A22" s="10">
        <v>40360</v>
      </c>
      <c r="B22" s="19">
        <v>217.93433333333334</v>
      </c>
      <c r="C22" s="18">
        <f t="shared" si="8"/>
        <v>1.2028815910047896E-2</v>
      </c>
      <c r="D22" s="11">
        <v>3.9505499999999999E-2</v>
      </c>
      <c r="E22" s="11">
        <v>-6.8868799999999994E-2</v>
      </c>
      <c r="F22" s="11">
        <v>-4.172E-2</v>
      </c>
      <c r="G22" s="11">
        <v>-2.7148800000000001E-2</v>
      </c>
      <c r="H22" s="11">
        <v>1.23567E-2</v>
      </c>
      <c r="I22" s="11">
        <v>4.09155E-2</v>
      </c>
      <c r="J22" s="11">
        <v>-8.4181900000000004E-2</v>
      </c>
      <c r="K22" s="11">
        <v>-4.9831E-2</v>
      </c>
      <c r="L22" s="11">
        <v>-3.4351E-2</v>
      </c>
      <c r="M22" s="11">
        <v>6.5646000000000003E-3</v>
      </c>
      <c r="N22" s="11">
        <v>3.51852E-2</v>
      </c>
      <c r="O22" s="11">
        <v>-7.3919600000000002E-2</v>
      </c>
      <c r="P22" s="11">
        <v>-2.3194300000000001E-2</v>
      </c>
      <c r="Q22" s="11">
        <v>-5.0725300000000001E-2</v>
      </c>
      <c r="R22" s="11">
        <v>-1.5540099999999999E-2</v>
      </c>
      <c r="S22" s="11">
        <v>4.8264899999999999E-2</v>
      </c>
      <c r="T22" s="11">
        <v>-0.11951440000000001</v>
      </c>
      <c r="U22" s="11">
        <v>-8.3505899999999994E-2</v>
      </c>
      <c r="V22" s="11">
        <v>-3.6008499999999999E-2</v>
      </c>
      <c r="W22" s="11">
        <v>1.2256400000000001E-2</v>
      </c>
      <c r="X22" s="21">
        <f t="shared" si="0"/>
        <v>2.7476684089952103E-2</v>
      </c>
      <c r="Y22" s="21">
        <f t="shared" si="1"/>
        <v>3.2788408995210357E-4</v>
      </c>
      <c r="Z22" s="21">
        <f t="shared" si="2"/>
        <v>2.8886684089952104E-2</v>
      </c>
      <c r="AA22" s="21">
        <f t="shared" si="3"/>
        <v>-5.4642159100478961E-3</v>
      </c>
      <c r="AB22" s="21">
        <f t="shared" si="4"/>
        <v>2.3156384089952103E-2</v>
      </c>
      <c r="AC22" s="21">
        <f t="shared" si="5"/>
        <v>-2.7568915910047898E-2</v>
      </c>
      <c r="AD22" s="21">
        <f t="shared" si="6"/>
        <v>3.6236084089952103E-2</v>
      </c>
      <c r="AE22" s="21">
        <f t="shared" si="7"/>
        <v>2.2758408995210422E-4</v>
      </c>
      <c r="AF22" s="15">
        <f>AVERAGE(Y$18:Y22)*100</f>
        <v>-0.43675111055930899</v>
      </c>
      <c r="AG22" s="15">
        <f>AVERAGE(AA$18:AA22)*100</f>
        <v>3.6372889440690961E-2</v>
      </c>
      <c r="AH22" s="15">
        <f>AVERAGE(AC$18:AC22)*100</f>
        <v>-2.0509471105593087</v>
      </c>
      <c r="AI22" s="15">
        <f>AVERAGE(AE$18:AE22)*100</f>
        <v>6.1680889440691167E-2</v>
      </c>
      <c r="AJ22" s="15">
        <f>AVERAGE(G$18:G22)*100</f>
        <v>-2.3885100000000001</v>
      </c>
      <c r="AK22" s="15">
        <f>AVERAGE(L$18:L22)*100</f>
        <v>-2.2273700000000001</v>
      </c>
      <c r="AL22" s="15">
        <f>AVERAGE(Q$18:Q22)*100</f>
        <v>-3.1355439999999999</v>
      </c>
      <c r="AM22" s="15">
        <f>AVERAGE(V$18:V22)*100</f>
        <v>-2.2074020000000001</v>
      </c>
      <c r="AN22" s="15">
        <f>(AVERAGE(X$18:X22))*100</f>
        <v>1.9517568894406909</v>
      </c>
      <c r="AO22" s="15">
        <f>(AVERAGE(Z$18:Z22))*100</f>
        <v>2.2637408894406907</v>
      </c>
      <c r="AP22" s="15">
        <f>(AVERAGE(AB$18:AB22))*100</f>
        <v>1.084598889440691</v>
      </c>
      <c r="AQ22" s="15">
        <f>(AVERAGE(AD$18:AD22))*100</f>
        <v>2.2690808894406911</v>
      </c>
    </row>
    <row r="23" spans="1:43" x14ac:dyDescent="0.25">
      <c r="A23" s="10">
        <v>40452</v>
      </c>
      <c r="B23" s="19">
        <v>219.69900000000001</v>
      </c>
      <c r="C23" s="18">
        <f t="shared" si="8"/>
        <v>1.2297839008432065E-2</v>
      </c>
      <c r="D23" s="11">
        <v>3.5440800000000001E-2</v>
      </c>
      <c r="E23" s="11">
        <v>-6.5743800000000005E-2</v>
      </c>
      <c r="F23" s="11">
        <v>-4.6915199999999997E-2</v>
      </c>
      <c r="G23" s="11">
        <v>-1.8828600000000001E-2</v>
      </c>
      <c r="H23" s="11">
        <v>1.6612200000000001E-2</v>
      </c>
      <c r="I23" s="11">
        <v>1.8349399999999998E-2</v>
      </c>
      <c r="J23" s="11">
        <v>-4.6937E-2</v>
      </c>
      <c r="K23" s="11">
        <v>-2.27668E-2</v>
      </c>
      <c r="L23" s="11">
        <v>-2.4170199999999999E-2</v>
      </c>
      <c r="M23" s="11">
        <v>-5.8208000000000001E-3</v>
      </c>
      <c r="N23" s="11">
        <v>3.2782499999999999E-2</v>
      </c>
      <c r="O23" s="11">
        <v>-4.3505700000000001E-2</v>
      </c>
      <c r="P23" s="11">
        <v>-4.9351100000000002E-2</v>
      </c>
      <c r="Q23" s="11">
        <v>5.8453999999999997E-3</v>
      </c>
      <c r="R23" s="11">
        <v>3.86279E-2</v>
      </c>
      <c r="S23" s="11">
        <v>2.886E-2</v>
      </c>
      <c r="T23" s="11">
        <v>-0.17070869999999999</v>
      </c>
      <c r="U23" s="11">
        <v>-9.2043899999999998E-2</v>
      </c>
      <c r="V23" s="11">
        <v>-7.8664800000000007E-2</v>
      </c>
      <c r="W23" s="11">
        <v>-4.9804800000000003E-2</v>
      </c>
      <c r="X23" s="21">
        <f t="shared" si="0"/>
        <v>2.3142960991567936E-2</v>
      </c>
      <c r="Y23" s="21">
        <f t="shared" si="1"/>
        <v>4.3143609915679351E-3</v>
      </c>
      <c r="Z23" s="21">
        <f t="shared" si="2"/>
        <v>6.0515609915679329E-3</v>
      </c>
      <c r="AA23" s="21">
        <f t="shared" si="3"/>
        <v>-1.8118639008432066E-2</v>
      </c>
      <c r="AB23" s="21">
        <f t="shared" si="4"/>
        <v>2.0484660991567934E-2</v>
      </c>
      <c r="AC23" s="21">
        <f t="shared" si="5"/>
        <v>2.6330060991567934E-2</v>
      </c>
      <c r="AD23" s="21">
        <f t="shared" si="6"/>
        <v>1.6562160991567935E-2</v>
      </c>
      <c r="AE23" s="21">
        <f t="shared" si="7"/>
        <v>-6.2102639008432069E-2</v>
      </c>
      <c r="AF23" s="15">
        <f>AVERAGE(Y$18:Y23)*100</f>
        <v>-0.29205324227329194</v>
      </c>
      <c r="AG23" s="15">
        <f>AVERAGE(AA$18:AA23)*100</f>
        <v>-0.27166657560662533</v>
      </c>
      <c r="AH23" s="15">
        <f>AVERAGE(AC$18:AC23)*100</f>
        <v>-1.2702882422732917</v>
      </c>
      <c r="AI23" s="15">
        <f>AVERAGE(AE$18:AE23)*100</f>
        <v>-0.98364324227329192</v>
      </c>
      <c r="AJ23" s="15">
        <f>AVERAGE(G$18:G23)*100</f>
        <v>-2.3042349999999998</v>
      </c>
      <c r="AK23" s="15">
        <f>AVERAGE(L$18:L23)*100</f>
        <v>-2.2589783333333333</v>
      </c>
      <c r="AL23" s="15">
        <f>AVERAGE(Q$18:Q23)*100</f>
        <v>-2.51553</v>
      </c>
      <c r="AM23" s="15">
        <f>AVERAGE(V$18:V23)*100</f>
        <v>-3.1505816666666666</v>
      </c>
      <c r="AN23" s="15">
        <f>(AVERAGE(X$18:X23))*100</f>
        <v>2.0121800910600411</v>
      </c>
      <c r="AO23" s="15">
        <f>(AVERAGE(Z$18:Z23))*100</f>
        <v>1.9873100910600412</v>
      </c>
      <c r="AP23" s="15">
        <f>(AVERAGE(AB$18:AB23))*100</f>
        <v>1.2452434243933745</v>
      </c>
      <c r="AQ23" s="15">
        <f>(AVERAGE(AD$18:AD23))*100</f>
        <v>2.1669367577267078</v>
      </c>
    </row>
    <row r="24" spans="1:43" x14ac:dyDescent="0.25">
      <c r="A24" s="10">
        <v>40544</v>
      </c>
      <c r="B24" s="19">
        <v>222.04366666666667</v>
      </c>
      <c r="C24" s="18">
        <f t="shared" si="8"/>
        <v>2.1482176647927842E-2</v>
      </c>
      <c r="D24" s="11">
        <v>5.3293100000000003E-2</v>
      </c>
      <c r="E24" s="11">
        <v>-7.0634699999999995E-2</v>
      </c>
      <c r="F24" s="11">
        <v>-3.6308600000000003E-2</v>
      </c>
      <c r="G24" s="11">
        <v>-3.4326099999999998E-2</v>
      </c>
      <c r="H24" s="11">
        <v>1.8967000000000001E-2</v>
      </c>
      <c r="I24" s="11">
        <v>1.34295E-2</v>
      </c>
      <c r="J24" s="11">
        <v>-8.2332100000000005E-2</v>
      </c>
      <c r="K24" s="11">
        <v>-6.5584000000000003E-2</v>
      </c>
      <c r="L24" s="11">
        <v>-1.6748099999999998E-2</v>
      </c>
      <c r="M24" s="11">
        <v>-3.3186000000000001E-3</v>
      </c>
      <c r="N24" s="11">
        <v>1.1374199999999999E-2</v>
      </c>
      <c r="O24" s="11">
        <v>-5.2393599999999999E-2</v>
      </c>
      <c r="P24" s="11">
        <v>-5.9571600000000002E-2</v>
      </c>
      <c r="Q24" s="11">
        <v>7.1780000000000004E-3</v>
      </c>
      <c r="R24" s="11">
        <v>1.8552200000000001E-2</v>
      </c>
      <c r="S24" s="11">
        <v>7.4766100000000002E-2</v>
      </c>
      <c r="T24" s="11">
        <v>-9.3946000000000002E-2</v>
      </c>
      <c r="U24" s="11">
        <v>-3.8219700000000002E-2</v>
      </c>
      <c r="V24" s="11">
        <v>-5.5726299999999999E-2</v>
      </c>
      <c r="W24" s="11">
        <v>1.9039799999999999E-2</v>
      </c>
      <c r="X24" s="21">
        <f t="shared" si="0"/>
        <v>3.1810923352072161E-2</v>
      </c>
      <c r="Y24" s="21">
        <f t="shared" si="1"/>
        <v>-2.5151766479278408E-3</v>
      </c>
      <c r="Z24" s="21">
        <f t="shared" si="2"/>
        <v>-8.0526766479278415E-3</v>
      </c>
      <c r="AA24" s="21">
        <f t="shared" si="3"/>
        <v>-2.4800776647927843E-2</v>
      </c>
      <c r="AB24" s="21">
        <f t="shared" si="4"/>
        <v>-1.0107976647927843E-2</v>
      </c>
      <c r="AC24" s="21">
        <f t="shared" si="5"/>
        <v>-2.9299766479278407E-3</v>
      </c>
      <c r="AD24" s="21">
        <f t="shared" si="6"/>
        <v>5.328392335207216E-2</v>
      </c>
      <c r="AE24" s="21">
        <f t="shared" si="7"/>
        <v>-2.4423766479278429E-3</v>
      </c>
      <c r="AF24" s="15">
        <f>AVERAGE(Y$18:Y24)*100</f>
        <v>-0.28626244549036223</v>
      </c>
      <c r="AG24" s="15">
        <f>AVERAGE(AA$18:AA24)*100</f>
        <v>-0.58715387406179087</v>
      </c>
      <c r="AH24" s="15">
        <f>AVERAGE(AC$18:AC24)*100</f>
        <v>-1.130675302633219</v>
      </c>
      <c r="AI24" s="15">
        <f>AVERAGE(AE$18:AE24)*100</f>
        <v>-0.87801387406179066</v>
      </c>
      <c r="AJ24" s="15">
        <f>AVERAGE(G$18:G24)*100</f>
        <v>-2.4654314285714287</v>
      </c>
      <c r="AK24" s="15">
        <f>AVERAGE(L$18:L24)*100</f>
        <v>-2.1755257142857145</v>
      </c>
      <c r="AL24" s="15">
        <f>AVERAGE(Q$18:Q24)*100</f>
        <v>-2.0536257142857144</v>
      </c>
      <c r="AM24" s="15">
        <f>AVERAGE(V$18:V24)*100</f>
        <v>-3.4965885714285716</v>
      </c>
      <c r="AN24" s="15">
        <f>(AVERAGE(X$18:X24))*100</f>
        <v>2.1791675545096378</v>
      </c>
      <c r="AO24" s="15">
        <f>(AVERAGE(Z$18:Z24))*100</f>
        <v>1.5883704116524948</v>
      </c>
      <c r="AP24" s="15">
        <f>(AVERAGE(AB$18:AB24))*100</f>
        <v>0.9229518402239234</v>
      </c>
      <c r="AQ24" s="15">
        <f>(AVERAGE(AD$18:AD24))*100</f>
        <v>2.6185732687953522</v>
      </c>
    </row>
    <row r="25" spans="1:43" x14ac:dyDescent="0.25">
      <c r="A25" s="10">
        <v>40634</v>
      </c>
      <c r="B25" s="19">
        <v>224.56833333333333</v>
      </c>
      <c r="C25" s="18">
        <f t="shared" si="8"/>
        <v>3.3461064102642712E-2</v>
      </c>
      <c r="D25" s="11">
        <v>3.7692200000000002E-2</v>
      </c>
      <c r="E25" s="11">
        <v>-7.5125600000000001E-2</v>
      </c>
      <c r="F25" s="11">
        <v>-5.6530999999999998E-2</v>
      </c>
      <c r="G25" s="11">
        <v>-1.8594599999999999E-2</v>
      </c>
      <c r="H25" s="11">
        <v>1.9097699999999999E-2</v>
      </c>
      <c r="I25" s="11">
        <v>3.52699E-2</v>
      </c>
      <c r="J25" s="11">
        <v>-0.10139960000000001</v>
      </c>
      <c r="K25" s="11">
        <v>-6.2235199999999997E-2</v>
      </c>
      <c r="L25" s="11">
        <v>-3.9164299999999999E-2</v>
      </c>
      <c r="M25" s="11">
        <v>-3.8944000000000001E-3</v>
      </c>
      <c r="N25" s="11">
        <v>4.8613499999999997E-2</v>
      </c>
      <c r="O25" s="11">
        <v>-3.9633300000000003E-2</v>
      </c>
      <c r="P25" s="11">
        <v>3.6462999999999999E-3</v>
      </c>
      <c r="Q25" s="11">
        <v>-4.3279600000000001E-2</v>
      </c>
      <c r="R25" s="11">
        <v>5.3340000000000002E-3</v>
      </c>
      <c r="S25" s="11">
        <v>7.5754999999999998E-3</v>
      </c>
      <c r="T25" s="11">
        <v>-0.1059408</v>
      </c>
      <c r="U25" s="11">
        <v>-6.3443899999999998E-2</v>
      </c>
      <c r="V25" s="11">
        <v>-4.2496899999999997E-2</v>
      </c>
      <c r="W25" s="11">
        <v>-3.4921300000000002E-2</v>
      </c>
      <c r="X25" s="21">
        <f t="shared" si="0"/>
        <v>4.2311358973572896E-3</v>
      </c>
      <c r="Y25" s="21">
        <f t="shared" si="1"/>
        <v>-1.4363364102642714E-2</v>
      </c>
      <c r="Z25" s="21">
        <f t="shared" si="2"/>
        <v>1.8088358973572874E-3</v>
      </c>
      <c r="AA25" s="21">
        <f t="shared" si="3"/>
        <v>-3.7355464102642712E-2</v>
      </c>
      <c r="AB25" s="21">
        <f t="shared" si="4"/>
        <v>1.5152435897357285E-2</v>
      </c>
      <c r="AC25" s="21">
        <f t="shared" si="5"/>
        <v>-2.8127064102642714E-2</v>
      </c>
      <c r="AD25" s="21">
        <f t="shared" si="6"/>
        <v>-2.5885564102642714E-2</v>
      </c>
      <c r="AE25" s="21">
        <f t="shared" si="7"/>
        <v>-6.8382364102642715E-2</v>
      </c>
      <c r="AF25" s="15">
        <f>AVERAGE(Y$18:Y25)*100</f>
        <v>-0.43002169108710087</v>
      </c>
      <c r="AG25" s="15">
        <f>AVERAGE(AA$18:AA25)*100</f>
        <v>-0.98070294108710088</v>
      </c>
      <c r="AH25" s="15">
        <f>AVERAGE(AC$18:AC25)*100</f>
        <v>-1.3409291910871008</v>
      </c>
      <c r="AI25" s="15">
        <f>AVERAGE(AE$18:AE25)*100</f>
        <v>-1.6230416910871008</v>
      </c>
      <c r="AJ25" s="15">
        <f>AVERAGE(G$18:G25)*100</f>
        <v>-2.3896849999999996</v>
      </c>
      <c r="AK25" s="15">
        <f>AVERAGE(L$18:L25)*100</f>
        <v>-2.3931387499999999</v>
      </c>
      <c r="AL25" s="15">
        <f>AVERAGE(Q$18:Q25)*100</f>
        <v>-2.3379175000000001</v>
      </c>
      <c r="AM25" s="15">
        <f>AVERAGE(V$18:V25)*100</f>
        <v>-3.5907262500000003</v>
      </c>
      <c r="AN25" s="15">
        <f>(AVERAGE(X$18:X25))*100</f>
        <v>1.9596608089128993</v>
      </c>
      <c r="AO25" s="15">
        <f>(AVERAGE(Z$18:Z25))*100</f>
        <v>1.4124345589128988</v>
      </c>
      <c r="AP25" s="15">
        <f>(AVERAGE(AB$18:AB25))*100</f>
        <v>0.99698830891289913</v>
      </c>
      <c r="AQ25" s="15">
        <f>(AVERAGE(AD$18:AD25))*100</f>
        <v>1.9676820589128994</v>
      </c>
    </row>
    <row r="26" spans="1:43" x14ac:dyDescent="0.25">
      <c r="A26" s="10">
        <v>40725</v>
      </c>
      <c r="B26" s="19">
        <v>226.03266666666667</v>
      </c>
      <c r="C26" s="18">
        <f t="shared" si="8"/>
        <v>3.7159511351278596E-2</v>
      </c>
      <c r="D26" s="11">
        <v>4.8168599999999999E-2</v>
      </c>
      <c r="E26" s="11">
        <v>-5.6522900000000001E-2</v>
      </c>
      <c r="F26" s="11">
        <v>-3.21952E-2</v>
      </c>
      <c r="G26" s="11">
        <v>-2.43278E-2</v>
      </c>
      <c r="H26" s="11">
        <v>2.3840900000000002E-2</v>
      </c>
      <c r="I26" s="11">
        <v>3.5797200000000001E-2</v>
      </c>
      <c r="J26" s="11">
        <v>-4.1691400000000003E-2</v>
      </c>
      <c r="K26" s="11">
        <v>-2.8401900000000001E-2</v>
      </c>
      <c r="L26" s="11">
        <v>-1.32894E-2</v>
      </c>
      <c r="M26" s="11">
        <v>2.2507699999999999E-2</v>
      </c>
      <c r="N26" s="11">
        <v>5.4067700000000003E-2</v>
      </c>
      <c r="O26" s="11">
        <v>-6.9790500000000005E-2</v>
      </c>
      <c r="P26" s="11">
        <v>-5.3045799999999997E-2</v>
      </c>
      <c r="Q26" s="11">
        <v>-1.6744700000000001E-2</v>
      </c>
      <c r="R26" s="11">
        <v>3.7323000000000002E-2</v>
      </c>
      <c r="S26" s="11">
        <v>6.1365400000000001E-2</v>
      </c>
      <c r="T26" s="11">
        <v>-9.8520099999999999E-2</v>
      </c>
      <c r="U26" s="11">
        <v>-2.7223199999999999E-2</v>
      </c>
      <c r="V26" s="11">
        <v>-7.1296999999999999E-2</v>
      </c>
      <c r="W26" s="11">
        <v>-9.9316000000000005E-3</v>
      </c>
      <c r="X26" s="21">
        <f t="shared" si="0"/>
        <v>1.1009088648721403E-2</v>
      </c>
      <c r="Y26" s="21">
        <f t="shared" si="1"/>
        <v>-1.3318611351278594E-2</v>
      </c>
      <c r="Z26" s="21">
        <f t="shared" si="2"/>
        <v>-1.3623113512785945E-3</v>
      </c>
      <c r="AA26" s="21">
        <f t="shared" si="3"/>
        <v>-1.4651811351278597E-2</v>
      </c>
      <c r="AB26" s="21">
        <f t="shared" si="4"/>
        <v>1.6908188648721408E-2</v>
      </c>
      <c r="AC26" s="21">
        <f t="shared" si="5"/>
        <v>1.6348864872140628E-4</v>
      </c>
      <c r="AD26" s="21">
        <f t="shared" si="6"/>
        <v>2.4205888648721405E-2</v>
      </c>
      <c r="AE26" s="21">
        <f t="shared" si="7"/>
        <v>-4.7091111351278594E-2</v>
      </c>
      <c r="AF26" s="15">
        <f>AVERAGE(Y$18:Y26)*100</f>
        <v>-0.53022607375829622</v>
      </c>
      <c r="AG26" s="15">
        <f>AVERAGE(AA$18:AA26)*100</f>
        <v>-1.0345338515360742</v>
      </c>
      <c r="AH26" s="15">
        <f>AVERAGE(AC$18:AC26)*100</f>
        <v>-1.1901205182027408</v>
      </c>
      <c r="AI26" s="15">
        <f>AVERAGE(AE$18:AE26)*100</f>
        <v>-1.9659382959805183</v>
      </c>
      <c r="AJ26" s="15">
        <f>AVERAGE(G$18:G26)*100</f>
        <v>-2.3944733333333335</v>
      </c>
      <c r="AK26" s="15">
        <f>AVERAGE(L$18:L26)*100</f>
        <v>-2.2748944444444441</v>
      </c>
      <c r="AL26" s="15">
        <f>AVERAGE(Q$18:Q26)*100</f>
        <v>-2.2642011111111113</v>
      </c>
      <c r="AM26" s="15">
        <f>AVERAGE(V$18:V26)*100</f>
        <v>-3.9839455555555556</v>
      </c>
      <c r="AN26" s="15">
        <f>(AVERAGE(X$18:X26))*100</f>
        <v>1.8642439262417039</v>
      </c>
      <c r="AO26" s="15">
        <f>(AVERAGE(Z$18:Z26))*100</f>
        <v>1.2403605929083703</v>
      </c>
      <c r="AP26" s="15">
        <f>(AVERAGE(AB$18:AB26))*100</f>
        <v>1.0740805929083703</v>
      </c>
      <c r="AQ26" s="15">
        <f>(AVERAGE(AD$18:AD26))*100</f>
        <v>2.0180050373528151</v>
      </c>
    </row>
    <row r="27" spans="1:43" x14ac:dyDescent="0.25">
      <c r="A27" s="10">
        <v>40817</v>
      </c>
      <c r="B27" s="19">
        <v>227.04733333333334</v>
      </c>
      <c r="C27" s="18">
        <f t="shared" si="8"/>
        <v>3.3447277107921947E-2</v>
      </c>
      <c r="D27" s="11">
        <v>3.7654899999999998E-2</v>
      </c>
      <c r="E27" s="11">
        <v>-8.0957699999999994E-2</v>
      </c>
      <c r="F27" s="11">
        <v>-7.2167499999999996E-2</v>
      </c>
      <c r="G27" s="11">
        <v>-8.7901000000000003E-3</v>
      </c>
      <c r="H27" s="11">
        <v>2.8864799999999999E-2</v>
      </c>
      <c r="I27" s="11">
        <v>6.94438E-2</v>
      </c>
      <c r="J27" s="11">
        <v>-0.10351630000000001</v>
      </c>
      <c r="K27" s="11">
        <v>-4.9861999999999997E-2</v>
      </c>
      <c r="L27" s="11">
        <v>-5.3654300000000002E-2</v>
      </c>
      <c r="M27" s="11">
        <v>1.5789500000000001E-2</v>
      </c>
      <c r="N27" s="11">
        <v>4.47339E-2</v>
      </c>
      <c r="O27" s="11">
        <v>-0.1826692</v>
      </c>
      <c r="P27" s="11">
        <v>-0.11884110000000001</v>
      </c>
      <c r="Q27" s="11">
        <v>-6.3827999999999996E-2</v>
      </c>
      <c r="R27" s="11">
        <v>-1.9094199999999999E-2</v>
      </c>
      <c r="S27" s="11">
        <v>5.772E-2</v>
      </c>
      <c r="T27" s="11">
        <v>-3.3946499999999998E-2</v>
      </c>
      <c r="U27" s="11">
        <v>1.05395E-2</v>
      </c>
      <c r="V27" s="11">
        <v>-4.4485900000000002E-2</v>
      </c>
      <c r="W27" s="11">
        <v>1.3233999999999999E-2</v>
      </c>
      <c r="X27" s="21">
        <f t="shared" si="0"/>
        <v>4.2076228920780515E-3</v>
      </c>
      <c r="Y27" s="21">
        <f t="shared" si="1"/>
        <v>-4.5824771079219472E-3</v>
      </c>
      <c r="Z27" s="21">
        <f t="shared" si="2"/>
        <v>3.5996522892078053E-2</v>
      </c>
      <c r="AA27" s="21">
        <f t="shared" si="3"/>
        <v>-1.7657777107921945E-2</v>
      </c>
      <c r="AB27" s="21">
        <f t="shared" si="4"/>
        <v>1.1286622892078053E-2</v>
      </c>
      <c r="AC27" s="21">
        <f t="shared" si="5"/>
        <v>-5.2541477107921945E-2</v>
      </c>
      <c r="AD27" s="21">
        <f t="shared" si="6"/>
        <v>2.4272722892078054E-2</v>
      </c>
      <c r="AE27" s="21">
        <f t="shared" si="7"/>
        <v>-2.0213277107921947E-2</v>
      </c>
      <c r="AF27" s="15">
        <f>AVERAGE(Y$18:Y27)*100</f>
        <v>-0.52302823746168614</v>
      </c>
      <c r="AG27" s="15">
        <f>AVERAGE(AA$18:AA27)*100</f>
        <v>-1.1076582374616863</v>
      </c>
      <c r="AH27" s="15">
        <f>AVERAGE(AC$18:AC27)*100</f>
        <v>-1.5965232374616862</v>
      </c>
      <c r="AI27" s="15">
        <f>AVERAGE(AE$18:AE27)*100</f>
        <v>-1.971477237461686</v>
      </c>
      <c r="AJ27" s="15">
        <f>AVERAGE(G$18:G27)*100</f>
        <v>-2.2429269999999999</v>
      </c>
      <c r="AK27" s="15">
        <f>AVERAGE(L$18:L27)*100</f>
        <v>-2.5839479999999999</v>
      </c>
      <c r="AL27" s="15">
        <f>AVERAGE(Q$18:Q27)*100</f>
        <v>-2.6760610000000002</v>
      </c>
      <c r="AM27" s="15">
        <f>AVERAGE(V$18:V27)*100</f>
        <v>-4.0304099999999998</v>
      </c>
      <c r="AN27" s="15">
        <f>(AVERAGE(X$18:X27))*100</f>
        <v>1.7198957625383142</v>
      </c>
      <c r="AO27" s="15">
        <f>(AVERAGE(Z$18:Z27))*100</f>
        <v>1.4762897625383136</v>
      </c>
      <c r="AP27" s="15">
        <f>(AVERAGE(AB$18:AB27))*100</f>
        <v>1.0795387625383137</v>
      </c>
      <c r="AQ27" s="15">
        <f>(AVERAGE(AD$18:AD27))*100</f>
        <v>2.0589317625383141</v>
      </c>
    </row>
    <row r="28" spans="1:43" x14ac:dyDescent="0.25">
      <c r="A28" s="10">
        <v>40909</v>
      </c>
      <c r="B28" s="19">
        <v>228.32599999999999</v>
      </c>
      <c r="C28" s="18">
        <f t="shared" si="8"/>
        <v>2.8293233613208235E-2</v>
      </c>
      <c r="D28" s="11">
        <v>3.4018300000000001E-2</v>
      </c>
      <c r="E28" s="11">
        <v>-9.0201199999999995E-2</v>
      </c>
      <c r="F28" s="11">
        <v>-7.2798000000000002E-2</v>
      </c>
      <c r="G28" s="11">
        <v>-1.74033E-2</v>
      </c>
      <c r="H28" s="11">
        <v>1.6615100000000001E-2</v>
      </c>
      <c r="I28" s="11">
        <v>2.2170100000000002E-2</v>
      </c>
      <c r="J28" s="11">
        <v>-6.2295400000000001E-2</v>
      </c>
      <c r="K28" s="11">
        <v>-5.48108E-2</v>
      </c>
      <c r="L28" s="11">
        <v>-7.4846000000000001E-3</v>
      </c>
      <c r="M28" s="11">
        <v>1.4685500000000001E-2</v>
      </c>
      <c r="N28" s="11">
        <v>3.8027400000000003E-2</v>
      </c>
      <c r="O28" s="11">
        <v>-9.0492900000000001E-2</v>
      </c>
      <c r="P28" s="11">
        <v>-7.3074799999999995E-2</v>
      </c>
      <c r="Q28" s="11">
        <v>-1.7418099999999999E-2</v>
      </c>
      <c r="R28" s="11">
        <v>2.0609200000000001E-2</v>
      </c>
      <c r="S28" s="11">
        <v>8.6227100000000001E-2</v>
      </c>
      <c r="T28" s="11">
        <v>-0.1017641</v>
      </c>
      <c r="U28" s="11">
        <v>-4.3080199999999999E-2</v>
      </c>
      <c r="V28" s="11">
        <v>-5.8683899999999997E-2</v>
      </c>
      <c r="W28" s="11">
        <v>2.75432E-2</v>
      </c>
      <c r="X28" s="21">
        <f t="shared" si="0"/>
        <v>5.7250663867917662E-3</v>
      </c>
      <c r="Y28" s="21">
        <f t="shared" si="1"/>
        <v>-1.1678133613208234E-2</v>
      </c>
      <c r="Z28" s="21">
        <f t="shared" si="2"/>
        <v>-6.1231336132082335E-3</v>
      </c>
      <c r="AA28" s="21">
        <f t="shared" si="3"/>
        <v>-1.3607733613208235E-2</v>
      </c>
      <c r="AB28" s="21">
        <f t="shared" si="4"/>
        <v>9.7341663867917677E-3</v>
      </c>
      <c r="AC28" s="21">
        <f t="shared" si="5"/>
        <v>-7.684033613208234E-3</v>
      </c>
      <c r="AD28" s="21">
        <f t="shared" si="6"/>
        <v>5.7933866386791766E-2</v>
      </c>
      <c r="AE28" s="21">
        <f t="shared" si="7"/>
        <v>-7.5003361320823483E-4</v>
      </c>
      <c r="AF28" s="15">
        <f>AVERAGE(Y$18:Y28)*100</f>
        <v>-0.58164506690342588</v>
      </c>
      <c r="AG28" s="15">
        <f>AVERAGE(AA$18:AA28)*100</f>
        <v>-1.1306687032670624</v>
      </c>
      <c r="AH28" s="15">
        <f>AVERAGE(AC$18:AC28)*100</f>
        <v>-1.5212396123579714</v>
      </c>
      <c r="AI28" s="15">
        <f>AVERAGE(AE$18:AE28)*100</f>
        <v>-1.7990705214488805</v>
      </c>
      <c r="AJ28" s="15">
        <f>AVERAGE(G$18:G28)*100</f>
        <v>-2.1972363636363639</v>
      </c>
      <c r="AK28" s="15">
        <f>AVERAGE(L$18:L28)*100</f>
        <v>-2.4170854545454543</v>
      </c>
      <c r="AL28" s="15">
        <f>AVERAGE(Q$18:Q28)*100</f>
        <v>-2.5911290909090909</v>
      </c>
      <c r="AM28" s="15">
        <f>AVERAGE(V$18:V28)*100</f>
        <v>-4.1974990909090915</v>
      </c>
      <c r="AN28" s="15">
        <f>(AVERAGE(X$18:X28))*100</f>
        <v>1.6155876603693016</v>
      </c>
      <c r="AO28" s="15">
        <f>(AVERAGE(Z$18:Z28))*100</f>
        <v>1.2864167512783919</v>
      </c>
      <c r="AP28" s="15">
        <f>(AVERAGE(AB$18:AB28))*100</f>
        <v>1.0698912967329377</v>
      </c>
      <c r="AQ28" s="15">
        <f>(AVERAGE(AD$18:AD28))*100</f>
        <v>2.3984276603693013</v>
      </c>
    </row>
    <row r="29" spans="1:43" x14ac:dyDescent="0.25">
      <c r="A29" s="10">
        <v>41000</v>
      </c>
      <c r="B29" s="19">
        <v>228.80799999999999</v>
      </c>
      <c r="C29" s="18">
        <f t="shared" si="8"/>
        <v>1.8879183025211299E-2</v>
      </c>
      <c r="D29" s="11">
        <v>5.00537E-2</v>
      </c>
      <c r="E29" s="11">
        <v>-6.5065600000000001E-2</v>
      </c>
      <c r="F29" s="11">
        <v>-4.6051399999999999E-2</v>
      </c>
      <c r="G29" s="11">
        <v>-1.9014199999999998E-2</v>
      </c>
      <c r="H29" s="11">
        <v>3.1039500000000001E-2</v>
      </c>
      <c r="I29" s="11">
        <v>4.8200399999999997E-2</v>
      </c>
      <c r="J29" s="11">
        <v>-4.7138199999999998E-2</v>
      </c>
      <c r="K29" s="11">
        <v>-1.96998E-2</v>
      </c>
      <c r="L29" s="11">
        <v>-2.7438400000000002E-2</v>
      </c>
      <c r="M29" s="11">
        <v>2.0761999999999999E-2</v>
      </c>
      <c r="N29" s="11">
        <v>5.9625200000000003E-2</v>
      </c>
      <c r="O29" s="11">
        <v>-9.9271499999999999E-2</v>
      </c>
      <c r="P29" s="11">
        <v>-6.8049799999999994E-2</v>
      </c>
      <c r="Q29" s="11">
        <v>-3.1221700000000002E-2</v>
      </c>
      <c r="R29" s="11">
        <v>2.8403500000000002E-2</v>
      </c>
      <c r="S29" s="11">
        <v>4.3315199999999998E-2</v>
      </c>
      <c r="T29" s="11">
        <v>9.3031999999999993E-3</v>
      </c>
      <c r="U29" s="11">
        <v>-1.0181999999999999E-3</v>
      </c>
      <c r="V29" s="11">
        <v>1.03214E-2</v>
      </c>
      <c r="W29" s="11">
        <v>5.36366E-2</v>
      </c>
      <c r="X29" s="21">
        <f t="shared" si="0"/>
        <v>3.11745169747887E-2</v>
      </c>
      <c r="Y29" s="21">
        <f t="shared" si="1"/>
        <v>1.2160316974788702E-2</v>
      </c>
      <c r="Z29" s="21">
        <f t="shared" si="2"/>
        <v>2.9321216974788698E-2</v>
      </c>
      <c r="AA29" s="21">
        <f t="shared" si="3"/>
        <v>1.8828169747887001E-3</v>
      </c>
      <c r="AB29" s="21">
        <f t="shared" si="4"/>
        <v>4.0746016974788704E-2</v>
      </c>
      <c r="AC29" s="21">
        <f t="shared" si="5"/>
        <v>9.5243169747887026E-3</v>
      </c>
      <c r="AD29" s="21">
        <f t="shared" si="6"/>
        <v>2.4436016974788699E-2</v>
      </c>
      <c r="AE29" s="21">
        <f t="shared" si="7"/>
        <v>3.47574169747887E-2</v>
      </c>
      <c r="AF29" s="15">
        <f>AVERAGE(Y$18:Y29)*100</f>
        <v>-0.43183866987156788</v>
      </c>
      <c r="AG29" s="15">
        <f>AVERAGE(AA$18:AA29)*100</f>
        <v>-1.0207561698715679</v>
      </c>
      <c r="AH29" s="15">
        <f>AVERAGE(AC$18:AC29)*100</f>
        <v>-1.3151003365382345</v>
      </c>
      <c r="AI29" s="15">
        <f>AVERAGE(AE$18:AE29)*100</f>
        <v>-1.3595028365382344</v>
      </c>
      <c r="AJ29" s="15">
        <f>AVERAGE(G$18:G29)*100</f>
        <v>-2.1725850000000002</v>
      </c>
      <c r="AK29" s="15">
        <f>AVERAGE(L$18:L29)*100</f>
        <v>-2.4443149999999996</v>
      </c>
      <c r="AL29" s="15">
        <f>AVERAGE(Q$18:Q29)*100</f>
        <v>-2.6353825</v>
      </c>
      <c r="AM29" s="15">
        <f>AVERAGE(V$18:V29)*100</f>
        <v>-3.7616958333333339</v>
      </c>
      <c r="AN29" s="15">
        <f>(AVERAGE(X$18:X29))*100</f>
        <v>1.7407429967950989</v>
      </c>
      <c r="AO29" s="15">
        <f>(AVERAGE(Z$18:Z29))*100</f>
        <v>1.4235588301284319</v>
      </c>
      <c r="AP29" s="15">
        <f>(AVERAGE(AB$18:AB29))*100</f>
        <v>1.3202838301284321</v>
      </c>
      <c r="AQ29" s="15">
        <f>(AVERAGE(AD$18:AD29))*100</f>
        <v>2.4021921634617653</v>
      </c>
    </row>
    <row r="30" spans="1:43" x14ac:dyDescent="0.25">
      <c r="A30" s="10">
        <v>41091</v>
      </c>
      <c r="B30" s="19">
        <v>229.84100000000001</v>
      </c>
      <c r="C30" s="18">
        <f t="shared" si="8"/>
        <v>1.6848597105433072E-2</v>
      </c>
      <c r="D30" s="11">
        <v>4.3453600000000002E-2</v>
      </c>
      <c r="E30" s="11">
        <v>-6.1052599999999999E-2</v>
      </c>
      <c r="F30" s="11">
        <v>-3.7248400000000001E-2</v>
      </c>
      <c r="G30" s="11">
        <v>-2.3804200000000001E-2</v>
      </c>
      <c r="H30" s="11">
        <v>1.96495E-2</v>
      </c>
      <c r="I30" s="11">
        <v>5.40326E-2</v>
      </c>
      <c r="J30" s="11">
        <v>-7.5113299999999994E-2</v>
      </c>
      <c r="K30" s="11">
        <v>-7.7260999999999996E-3</v>
      </c>
      <c r="L30" s="11">
        <v>-6.7387199999999994E-2</v>
      </c>
      <c r="M30" s="11">
        <v>-1.3354599999999999E-2</v>
      </c>
      <c r="N30" s="11">
        <v>4.3735999999999997E-2</v>
      </c>
      <c r="O30" s="11">
        <v>-4.0058700000000003E-2</v>
      </c>
      <c r="P30" s="11">
        <v>-1.0590499999999999E-2</v>
      </c>
      <c r="Q30" s="11">
        <v>-2.94682E-2</v>
      </c>
      <c r="R30" s="11">
        <v>1.4267800000000001E-2</v>
      </c>
      <c r="S30" s="11">
        <v>5.9560599999999998E-2</v>
      </c>
      <c r="T30" s="11">
        <v>-4.3024699999999999E-2</v>
      </c>
      <c r="U30" s="11">
        <v>-2.2975800000000001E-2</v>
      </c>
      <c r="V30" s="11">
        <v>-2.0048900000000001E-2</v>
      </c>
      <c r="W30" s="11">
        <v>3.95118E-2</v>
      </c>
      <c r="X30" s="21">
        <f t="shared" si="0"/>
        <v>2.660500289456693E-2</v>
      </c>
      <c r="Y30" s="21">
        <f t="shared" si="1"/>
        <v>2.8009028945669284E-3</v>
      </c>
      <c r="Z30" s="21">
        <f t="shared" si="2"/>
        <v>3.7184002894566928E-2</v>
      </c>
      <c r="AA30" s="21">
        <f t="shared" si="3"/>
        <v>-3.0203197105433073E-2</v>
      </c>
      <c r="AB30" s="21">
        <f t="shared" si="4"/>
        <v>2.6887402894566925E-2</v>
      </c>
      <c r="AC30" s="21">
        <f t="shared" si="5"/>
        <v>-2.5807971054330713E-3</v>
      </c>
      <c r="AD30" s="21">
        <f t="shared" si="6"/>
        <v>4.2712002894566926E-2</v>
      </c>
      <c r="AE30" s="21">
        <f t="shared" si="7"/>
        <v>2.2663202894566928E-2</v>
      </c>
      <c r="AF30" s="15">
        <f>AVERAGE(Y$18:Y30)*100</f>
        <v>-0.37707490376939395</v>
      </c>
      <c r="AG30" s="15">
        <f>AVERAGE(AA$18:AA30)*100</f>
        <v>-1.1745687499232402</v>
      </c>
      <c r="AH30" s="15">
        <f>AVERAGE(AC$18:AC30)*100</f>
        <v>-1.233791057615548</v>
      </c>
      <c r="AI30" s="15">
        <f>AVERAGE(AE$18:AE30)*100</f>
        <v>-1.0805933653078554</v>
      </c>
      <c r="AJ30" s="15">
        <f>AVERAGE(G$18:G30)*100</f>
        <v>-2.1885723076923078</v>
      </c>
      <c r="AK30" s="15">
        <f>AVERAGE(L$18:L30)*100</f>
        <v>-2.7746538461538459</v>
      </c>
      <c r="AL30" s="15">
        <f>AVERAGE(Q$18:Q30)*100</f>
        <v>-2.659339230769231</v>
      </c>
      <c r="AM30" s="15">
        <f>AVERAGE(V$18:V30)*100</f>
        <v>-3.6265569230769232</v>
      </c>
      <c r="AN30" s="15">
        <f>(AVERAGE(X$18:X30))*100</f>
        <v>1.8114935577690678</v>
      </c>
      <c r="AO30" s="15">
        <f>(AVERAGE(Z$18:Z30))*100</f>
        <v>1.6000850962306059</v>
      </c>
      <c r="AP30" s="15">
        <f>(AVERAGE(AB$18:AB30))*100</f>
        <v>1.4255497116152214</v>
      </c>
      <c r="AQ30" s="15">
        <f>(AVERAGE(AD$18:AD30))*100</f>
        <v>2.5459620193075292</v>
      </c>
    </row>
    <row r="31" spans="1:43" x14ac:dyDescent="0.25">
      <c r="A31" s="10">
        <v>41183</v>
      </c>
      <c r="B31" s="19">
        <v>231.36933333333334</v>
      </c>
      <c r="C31" s="18">
        <f t="shared" si="8"/>
        <v>1.9035678316709381E-2</v>
      </c>
      <c r="D31" s="11">
        <v>4.2633299999999999E-2</v>
      </c>
      <c r="E31" s="11">
        <v>-7.6565400000000006E-2</v>
      </c>
      <c r="F31" s="11">
        <v>-5.8608599999999997E-2</v>
      </c>
      <c r="G31" s="11">
        <v>-1.7956799999999998E-2</v>
      </c>
      <c r="H31" s="11">
        <v>2.46766E-2</v>
      </c>
      <c r="I31" s="11">
        <v>6.7942699999999995E-2</v>
      </c>
      <c r="J31" s="11">
        <v>-0.10497960000000001</v>
      </c>
      <c r="K31" s="11">
        <v>-6.4427399999999996E-2</v>
      </c>
      <c r="L31" s="11">
        <v>-4.0552199999999997E-2</v>
      </c>
      <c r="M31" s="11">
        <v>2.7390500000000002E-2</v>
      </c>
      <c r="N31" s="11">
        <v>4.0925599999999999E-2</v>
      </c>
      <c r="O31" s="11">
        <v>3.6538E-3</v>
      </c>
      <c r="P31" s="11">
        <v>-9.9961000000000008E-3</v>
      </c>
      <c r="Q31" s="11">
        <v>1.3650000000000001E-2</v>
      </c>
      <c r="R31" s="11">
        <v>5.4575600000000002E-2</v>
      </c>
      <c r="S31" s="11">
        <v>4.9681900000000001E-2</v>
      </c>
      <c r="T31" s="11">
        <v>-5.8931400000000002E-2</v>
      </c>
      <c r="U31" s="11">
        <v>-6.3600199999999996E-2</v>
      </c>
      <c r="V31" s="11">
        <v>4.6687999999999999E-3</v>
      </c>
      <c r="W31" s="11">
        <v>5.4350700000000002E-2</v>
      </c>
      <c r="X31" s="21">
        <f t="shared" si="0"/>
        <v>2.3597621683290618E-2</v>
      </c>
      <c r="Y31" s="21">
        <f t="shared" si="1"/>
        <v>5.6409216832906187E-3</v>
      </c>
      <c r="Z31" s="21">
        <f t="shared" si="2"/>
        <v>4.8907021683290614E-2</v>
      </c>
      <c r="AA31" s="21">
        <f t="shared" si="3"/>
        <v>8.3548216832906204E-3</v>
      </c>
      <c r="AB31" s="21">
        <f t="shared" si="4"/>
        <v>2.1889921683290618E-2</v>
      </c>
      <c r="AC31" s="21">
        <f t="shared" si="5"/>
        <v>3.5539921683290621E-2</v>
      </c>
      <c r="AD31" s="21">
        <f t="shared" si="6"/>
        <v>3.064622168329062E-2</v>
      </c>
      <c r="AE31" s="21">
        <f t="shared" si="7"/>
        <v>3.5315021683290621E-2</v>
      </c>
      <c r="AF31" s="15">
        <f>AVERAGE(Y$18:Y31)*100</f>
        <v>-0.30984868433378998</v>
      </c>
      <c r="AG31" s="15">
        <f>AVERAGE(AA$18:AA31)*100</f>
        <v>-1.0309936843337899</v>
      </c>
      <c r="AH31" s="15">
        <f>AVERAGE(AC$18:AC31)*100</f>
        <v>-0.89180654147664717</v>
      </c>
      <c r="AI31" s="15">
        <f>AVERAGE(AE$18:AE31)*100</f>
        <v>-0.75115797004807572</v>
      </c>
      <c r="AJ31" s="15">
        <f>AVERAGE(G$18:G31)*100</f>
        <v>-2.1605085714285712</v>
      </c>
      <c r="AK31" s="15">
        <f>AVERAGE(L$18:L31)*100</f>
        <v>-2.8661228571428565</v>
      </c>
      <c r="AL31" s="15">
        <f>AVERAGE(Q$18:Q31)*100</f>
        <v>-2.371886428571429</v>
      </c>
      <c r="AM31" s="15">
        <f>AVERAGE(V$18:V31)*100</f>
        <v>-3.3341685714285716</v>
      </c>
      <c r="AN31" s="15">
        <f>(AVERAGE(X$18:X31))*100</f>
        <v>1.850655601380496</v>
      </c>
      <c r="AO31" s="15">
        <f>(AVERAGE(Z$18:Z31))*100</f>
        <v>1.8351291728090666</v>
      </c>
      <c r="AP31" s="15">
        <f>(AVERAGE(AB$18:AB31))*100</f>
        <v>1.48008131566621</v>
      </c>
      <c r="AQ31" s="15">
        <f>(AVERAGE(AD$18:AD31))*100</f>
        <v>2.5830091728090676</v>
      </c>
    </row>
    <row r="32" spans="1:43" x14ac:dyDescent="0.25">
      <c r="A32" s="10">
        <v>41275</v>
      </c>
      <c r="B32" s="19">
        <v>232.29933333333332</v>
      </c>
      <c r="C32" s="18">
        <f t="shared" si="8"/>
        <v>1.7402018750967141E-2</v>
      </c>
      <c r="D32" s="11">
        <v>4.3552500000000001E-2</v>
      </c>
      <c r="E32" s="11">
        <v>-6.6500100000000006E-2</v>
      </c>
      <c r="F32" s="11">
        <v>-4.5127800000000003E-2</v>
      </c>
      <c r="G32" s="11">
        <v>-2.13723E-2</v>
      </c>
      <c r="H32" s="11">
        <v>2.2180200000000001E-2</v>
      </c>
      <c r="I32" s="11">
        <v>6.1492499999999999E-2</v>
      </c>
      <c r="J32" s="11">
        <v>-9.8997799999999997E-2</v>
      </c>
      <c r="K32" s="11">
        <v>-6.19286E-2</v>
      </c>
      <c r="L32" s="11">
        <v>-3.7069199999999997E-2</v>
      </c>
      <c r="M32" s="11">
        <v>2.4423299999999998E-2</v>
      </c>
      <c r="N32" s="11">
        <v>4.6261400000000001E-2</v>
      </c>
      <c r="O32" s="11">
        <v>-5.50164E-2</v>
      </c>
      <c r="P32" s="11">
        <v>-3.68256E-2</v>
      </c>
      <c r="Q32" s="11">
        <v>-1.81908E-2</v>
      </c>
      <c r="R32" s="11">
        <v>2.8070600000000001E-2</v>
      </c>
      <c r="S32" s="11">
        <v>3.8097100000000002E-2</v>
      </c>
      <c r="T32" s="11">
        <v>2.8099200000000001E-2</v>
      </c>
      <c r="U32" s="11">
        <v>5.90819E-2</v>
      </c>
      <c r="V32" s="11">
        <v>-3.0982599999999999E-2</v>
      </c>
      <c r="W32" s="11">
        <v>7.1143999999999999E-3</v>
      </c>
      <c r="X32" s="21">
        <f t="shared" si="0"/>
        <v>2.615048124903286E-2</v>
      </c>
      <c r="Y32" s="21">
        <f t="shared" si="1"/>
        <v>4.7781812490328597E-3</v>
      </c>
      <c r="Z32" s="21">
        <f t="shared" si="2"/>
        <v>4.4090481249032858E-2</v>
      </c>
      <c r="AA32" s="21">
        <f t="shared" si="3"/>
        <v>7.0212812490328576E-3</v>
      </c>
      <c r="AB32" s="21">
        <f t="shared" si="4"/>
        <v>2.885938124903286E-2</v>
      </c>
      <c r="AC32" s="21">
        <f t="shared" si="5"/>
        <v>1.066858124903286E-2</v>
      </c>
      <c r="AD32" s="21">
        <f t="shared" si="6"/>
        <v>2.0695081249032861E-2</v>
      </c>
      <c r="AE32" s="21">
        <f t="shared" si="7"/>
        <v>-1.0287618750967141E-2</v>
      </c>
      <c r="AF32" s="15">
        <f>AVERAGE(Y$18:Y32)*100</f>
        <v>-0.25733756371798483</v>
      </c>
      <c r="AG32" s="15">
        <f>AVERAGE(AA$18:AA32)*100</f>
        <v>-0.9154522303846514</v>
      </c>
      <c r="AH32" s="15">
        <f>AVERAGE(AC$18:AC32)*100</f>
        <v>-0.76122889705131824</v>
      </c>
      <c r="AI32" s="15">
        <f>AVERAGE(AE$18:AE32)*100</f>
        <v>-0.76966489705131835</v>
      </c>
      <c r="AJ32" s="15">
        <f>AVERAGE(G$18:G32)*100</f>
        <v>-2.1589566666666666</v>
      </c>
      <c r="AK32" s="15">
        <f>AVERAGE(L$18:L32)*100</f>
        <v>-2.9221759999999994</v>
      </c>
      <c r="AL32" s="15">
        <f>AVERAGE(Q$18:Q32)*100</f>
        <v>-2.3350326666666668</v>
      </c>
      <c r="AM32" s="15">
        <f>AVERAGE(V$18:V32)*100</f>
        <v>-3.3184413333333338</v>
      </c>
      <c r="AN32" s="15">
        <f>(AVERAGE(X$18:X32))*100</f>
        <v>1.9016151029486821</v>
      </c>
      <c r="AO32" s="15">
        <f>(AVERAGE(Z$18:Z32))*100</f>
        <v>2.0067237696153479</v>
      </c>
      <c r="AP32" s="15">
        <f>(AVERAGE(AB$18:AB32))*100</f>
        <v>1.5738051029486819</v>
      </c>
      <c r="AQ32" s="15">
        <f>(AVERAGE(AD$18:AD32))*100</f>
        <v>2.5487757696153484</v>
      </c>
    </row>
    <row r="33" spans="1:43" x14ac:dyDescent="0.25">
      <c r="A33" s="10">
        <v>41365</v>
      </c>
      <c r="B33" s="19">
        <v>232.04499999999999</v>
      </c>
      <c r="C33" s="18">
        <f t="shared" si="8"/>
        <v>1.4147232614244221E-2</v>
      </c>
      <c r="D33" s="11">
        <v>4.7922600000000003E-2</v>
      </c>
      <c r="E33" s="11">
        <v>-7.1528599999999998E-2</v>
      </c>
      <c r="F33" s="11">
        <v>-3.6448300000000003E-2</v>
      </c>
      <c r="G33" s="11">
        <v>-3.5080300000000002E-2</v>
      </c>
      <c r="H33" s="11">
        <v>1.2842299999999999E-2</v>
      </c>
      <c r="I33" s="11">
        <v>3.7312900000000003E-2</v>
      </c>
      <c r="J33" s="11">
        <v>-6.2821500000000002E-2</v>
      </c>
      <c r="K33" s="11">
        <v>-9.0859899999999993E-2</v>
      </c>
      <c r="L33" s="11">
        <v>2.8038400000000002E-2</v>
      </c>
      <c r="M33" s="11">
        <v>6.5351400000000004E-2</v>
      </c>
      <c r="N33" s="11">
        <v>3.5843100000000003E-2</v>
      </c>
      <c r="O33" s="11">
        <v>-6.5194799999999997E-2</v>
      </c>
      <c r="P33" s="11">
        <v>-3.9724500000000003E-2</v>
      </c>
      <c r="Q33" s="11">
        <v>-2.5470199999999998E-2</v>
      </c>
      <c r="R33" s="11">
        <v>1.0372899999999999E-2</v>
      </c>
      <c r="S33" s="11">
        <v>3.2711999999999998E-2</v>
      </c>
      <c r="T33" s="11">
        <v>-2.6026000000000001E-2</v>
      </c>
      <c r="U33" s="11">
        <v>-3.8162099999999997E-2</v>
      </c>
      <c r="V33" s="11">
        <v>1.21362E-2</v>
      </c>
      <c r="W33" s="11">
        <v>4.4848199999999998E-2</v>
      </c>
      <c r="X33" s="21">
        <f t="shared" si="0"/>
        <v>3.3775367385755782E-2</v>
      </c>
      <c r="Y33" s="21">
        <f t="shared" si="1"/>
        <v>-1.3049326142442214E-3</v>
      </c>
      <c r="Z33" s="21">
        <f t="shared" si="2"/>
        <v>2.3165667385755782E-2</v>
      </c>
      <c r="AA33" s="21">
        <f t="shared" si="3"/>
        <v>5.1204167385755783E-2</v>
      </c>
      <c r="AB33" s="21">
        <f t="shared" si="4"/>
        <v>2.1695867385755782E-2</v>
      </c>
      <c r="AC33" s="21">
        <f t="shared" si="5"/>
        <v>-3.7743326142442215E-3</v>
      </c>
      <c r="AD33" s="21">
        <f t="shared" si="6"/>
        <v>1.8564767385755777E-2</v>
      </c>
      <c r="AE33" s="21">
        <f t="shared" si="7"/>
        <v>3.0700967385755777E-2</v>
      </c>
      <c r="AF33" s="15">
        <f>AVERAGE(Y$18:Y33)*100</f>
        <v>-0.24940979482463718</v>
      </c>
      <c r="AG33" s="15">
        <f>AVERAGE(AA$18:AA33)*100</f>
        <v>-0.53821041982463713</v>
      </c>
      <c r="AH33" s="15">
        <f>AVERAGE(AC$18:AC33)*100</f>
        <v>-0.73724166982463724</v>
      </c>
      <c r="AI33" s="15">
        <f>AVERAGE(AE$18:AE33)*100</f>
        <v>-0.52967979482463723</v>
      </c>
      <c r="AJ33" s="15">
        <f>AVERAGE(G$18:G33)*100</f>
        <v>-2.2432737500000002</v>
      </c>
      <c r="AK33" s="15">
        <f>AVERAGE(L$18:L33)*100</f>
        <v>-2.5642999999999994</v>
      </c>
      <c r="AL33" s="15">
        <f>AVERAGE(Q$18:Q33)*100</f>
        <v>-2.3482818750000001</v>
      </c>
      <c r="AM33" s="15">
        <f>AVERAGE(V$18:V33)*100</f>
        <v>-3.0351875000000006</v>
      </c>
      <c r="AN33" s="15">
        <f>(AVERAGE(X$18:X33))*100</f>
        <v>1.9938602051753629</v>
      </c>
      <c r="AO33" s="15">
        <f>(AVERAGE(Z$18:Z33))*100</f>
        <v>2.0260889551753625</v>
      </c>
      <c r="AP33" s="15">
        <f>(AVERAGE(AB$18:AB33))*100</f>
        <v>1.6110414551753629</v>
      </c>
      <c r="AQ33" s="15">
        <f>(AVERAGE(AD$18:AD33))*100</f>
        <v>2.5055070801753629</v>
      </c>
    </row>
    <row r="34" spans="1:43" x14ac:dyDescent="0.25">
      <c r="A34" s="10">
        <v>41456</v>
      </c>
      <c r="B34" s="19">
        <v>233.3</v>
      </c>
      <c r="C34" s="18">
        <f t="shared" si="8"/>
        <v>1.5049534243237739E-2</v>
      </c>
      <c r="D34" s="11">
        <v>4.2777700000000002E-2</v>
      </c>
      <c r="E34" s="11">
        <v>-6.13632E-2</v>
      </c>
      <c r="F34" s="11">
        <v>-3.0609600000000001E-2</v>
      </c>
      <c r="G34" s="11">
        <v>-3.0753599999999999E-2</v>
      </c>
      <c r="H34" s="11">
        <v>1.2024E-2</v>
      </c>
      <c r="I34" s="11">
        <v>3.2034100000000003E-2</v>
      </c>
      <c r="J34" s="11">
        <v>-6.4482000000000003E-3</v>
      </c>
      <c r="K34" s="11">
        <v>-5.8221000000000002E-3</v>
      </c>
      <c r="L34" s="11">
        <v>-6.2609999999999999E-4</v>
      </c>
      <c r="M34" s="11">
        <v>3.1407999999999998E-2</v>
      </c>
      <c r="N34" s="11">
        <v>5.2655399999999998E-2</v>
      </c>
      <c r="O34" s="11">
        <v>-7.5056899999999996E-2</v>
      </c>
      <c r="P34" s="11">
        <v>-7.9531500000000005E-2</v>
      </c>
      <c r="Q34" s="11">
        <v>4.4745999999999996E-3</v>
      </c>
      <c r="R34" s="11">
        <v>5.7129899999999997E-2</v>
      </c>
      <c r="S34" s="11">
        <v>4.9014700000000001E-2</v>
      </c>
      <c r="T34" s="11">
        <v>-0.11684609999999999</v>
      </c>
      <c r="U34" s="11">
        <v>-7.8612899999999999E-2</v>
      </c>
      <c r="V34" s="11">
        <v>-3.8233200000000002E-2</v>
      </c>
      <c r="W34" s="11">
        <v>1.0781499999999999E-2</v>
      </c>
      <c r="X34" s="21">
        <f t="shared" si="0"/>
        <v>2.7728165756762263E-2</v>
      </c>
      <c r="Y34" s="21">
        <f t="shared" si="1"/>
        <v>-3.0255342432377388E-3</v>
      </c>
      <c r="Z34" s="21">
        <f t="shared" si="2"/>
        <v>1.6984565756762264E-2</v>
      </c>
      <c r="AA34" s="21">
        <f t="shared" si="3"/>
        <v>1.635846575676226E-2</v>
      </c>
      <c r="AB34" s="21">
        <f t="shared" si="4"/>
        <v>3.7605865756762259E-2</v>
      </c>
      <c r="AC34" s="21">
        <f t="shared" si="5"/>
        <v>4.2080365756762259E-2</v>
      </c>
      <c r="AD34" s="21">
        <f t="shared" si="6"/>
        <v>3.3965165756762263E-2</v>
      </c>
      <c r="AE34" s="21">
        <f t="shared" si="7"/>
        <v>-4.2680342432377394E-3</v>
      </c>
      <c r="AF34" s="15">
        <f>AVERAGE(Y$18:Y34)*100</f>
        <v>-0.25253589067752757</v>
      </c>
      <c r="AG34" s="15">
        <f>AVERAGE(AA$18:AA34)*100</f>
        <v>-0.41032471420693933</v>
      </c>
      <c r="AH34" s="15">
        <f>AVERAGE(AC$18:AC34)*100</f>
        <v>-0.44634294950105713</v>
      </c>
      <c r="AI34" s="15">
        <f>AVERAGE(AE$18:AE34)*100</f>
        <v>-0.52362824361870419</v>
      </c>
      <c r="AJ34" s="15">
        <f>AVERAGE(G$18:G34)*100</f>
        <v>-2.2922199999999999</v>
      </c>
      <c r="AK34" s="15">
        <f>AVERAGE(L$18:L34)*100</f>
        <v>-2.4171417647058817</v>
      </c>
      <c r="AL34" s="15">
        <f>AVERAGE(Q$18:Q34)*100</f>
        <v>-2.1838264705882358</v>
      </c>
      <c r="AM34" s="15">
        <f>AVERAGE(V$18:V34)*100</f>
        <v>-3.0815482352941181</v>
      </c>
      <c r="AN34" s="15">
        <f>(AVERAGE(X$18:X34))*100</f>
        <v>2.0396811681460023</v>
      </c>
      <c r="AO34" s="15">
        <f>(AVERAGE(Z$18:Z34))*100</f>
        <v>2.0068164622636484</v>
      </c>
      <c r="AP34" s="15">
        <f>(AVERAGE(AB$18:AB34))*100</f>
        <v>1.7374852857930607</v>
      </c>
      <c r="AQ34" s="15">
        <f>(AVERAGE(AD$18:AD34))*100</f>
        <v>2.55791940344012</v>
      </c>
    </row>
    <row r="35" spans="1:43" x14ac:dyDescent="0.25">
      <c r="A35" s="10">
        <v>41548</v>
      </c>
      <c r="B35" s="19">
        <v>234.16266666666667</v>
      </c>
      <c r="C35" s="18">
        <f t="shared" si="8"/>
        <v>1.20730491508525E-2</v>
      </c>
      <c r="D35" s="11">
        <v>2.6117899999999999E-2</v>
      </c>
      <c r="E35" s="11">
        <v>-5.7989899999999997E-2</v>
      </c>
      <c r="F35" s="11">
        <v>-4.3077299999999999E-2</v>
      </c>
      <c r="G35" s="11">
        <v>-1.49126E-2</v>
      </c>
      <c r="H35" s="11">
        <v>1.1205400000000001E-2</v>
      </c>
      <c r="I35" s="11">
        <v>4.4076400000000002E-2</v>
      </c>
      <c r="J35" s="11">
        <v>-1.42115E-2</v>
      </c>
      <c r="K35" s="11">
        <v>7.7615000000000002E-3</v>
      </c>
      <c r="L35" s="11">
        <v>-2.1972999999999999E-2</v>
      </c>
      <c r="M35" s="11">
        <v>2.2103399999999999E-2</v>
      </c>
      <c r="N35" s="11">
        <v>8.2503999999999997E-3</v>
      </c>
      <c r="O35" s="11">
        <v>-7.8213699999999997E-2</v>
      </c>
      <c r="P35" s="11">
        <v>-7.3571999999999999E-2</v>
      </c>
      <c r="Q35" s="11">
        <v>-4.6417000000000003E-3</v>
      </c>
      <c r="R35" s="11">
        <v>3.6086999999999998E-3</v>
      </c>
      <c r="S35" s="11">
        <v>2.4564699999999998E-2</v>
      </c>
      <c r="T35" s="11">
        <v>-3.23757E-2</v>
      </c>
      <c r="U35" s="11">
        <v>-5.8915799999999997E-2</v>
      </c>
      <c r="V35" s="11">
        <v>2.65401E-2</v>
      </c>
      <c r="W35" s="11">
        <v>5.1104799999999999E-2</v>
      </c>
      <c r="X35" s="21">
        <f t="shared" si="0"/>
        <v>1.40448508491475E-2</v>
      </c>
      <c r="Y35" s="21">
        <f t="shared" si="1"/>
        <v>-8.6764915085249875E-4</v>
      </c>
      <c r="Z35" s="21">
        <f t="shared" si="2"/>
        <v>3.2003350849147502E-2</v>
      </c>
      <c r="AA35" s="21">
        <f t="shared" si="3"/>
        <v>1.0030350849147499E-2</v>
      </c>
      <c r="AB35" s="21">
        <f t="shared" si="4"/>
        <v>-3.8226491508524998E-3</v>
      </c>
      <c r="AC35" s="21">
        <f t="shared" si="5"/>
        <v>-8.4643491508525001E-3</v>
      </c>
      <c r="AD35" s="21">
        <f t="shared" si="6"/>
        <v>1.2491650849147499E-2</v>
      </c>
      <c r="AE35" s="21">
        <f t="shared" si="7"/>
        <v>3.9031750849147499E-2</v>
      </c>
      <c r="AF35" s="15">
        <f>AVERAGE(Y$18:Y35)*100</f>
        <v>-0.24332639203351217</v>
      </c>
      <c r="AG35" s="15">
        <f>AVERAGE(AA$18:AA35)*100</f>
        <v>-0.33180472536684547</v>
      </c>
      <c r="AH35" s="15">
        <f>AVERAGE(AC$18:AC35)*100</f>
        <v>-0.46857028092240116</v>
      </c>
      <c r="AI35" s="15">
        <f>AVERAGE(AE$18:AE35)*100</f>
        <v>-0.27769472536684559</v>
      </c>
      <c r="AJ35" s="15">
        <f>AVERAGE(G$18:G35)*100</f>
        <v>-2.247722222222222</v>
      </c>
      <c r="AK35" s="15">
        <f>AVERAGE(L$18:L35)*100</f>
        <v>-2.4049283333333329</v>
      </c>
      <c r="AL35" s="15">
        <f>AVERAGE(Q$18:Q35)*100</f>
        <v>-2.0882900000000002</v>
      </c>
      <c r="AM35" s="15">
        <f>AVERAGE(V$18:V35)*100</f>
        <v>-2.7629061111111115</v>
      </c>
      <c r="AN35" s="15">
        <f>(AVERAGE(X$18:X35))*100</f>
        <v>2.004392496855377</v>
      </c>
      <c r="AO35" s="15">
        <f>(AVERAGE(Z$18:Z35))*100</f>
        <v>2.0731230524109319</v>
      </c>
      <c r="AP35" s="15">
        <f>(AVERAGE(AB$18:AB35))*100</f>
        <v>1.6197213857442656</v>
      </c>
      <c r="AQ35" s="15">
        <f>(AVERAGE(AD$18:AD35))*100</f>
        <v>2.4852108301887101</v>
      </c>
    </row>
    <row r="36" spans="1:43" x14ac:dyDescent="0.25">
      <c r="A36" s="10">
        <v>41640</v>
      </c>
      <c r="B36" s="19">
        <v>235.62100000000001</v>
      </c>
      <c r="C36" s="18">
        <f t="shared" si="8"/>
        <v>1.4299079635757383E-2</v>
      </c>
      <c r="D36" s="11">
        <v>4.6692699999999997E-2</v>
      </c>
      <c r="E36" s="11">
        <v>-5.3028100000000002E-2</v>
      </c>
      <c r="F36" s="11">
        <v>-2.71431E-2</v>
      </c>
      <c r="G36" s="11">
        <v>-2.5884999999999998E-2</v>
      </c>
      <c r="H36" s="11">
        <v>2.0807699999999998E-2</v>
      </c>
      <c r="I36" s="11">
        <v>6.86055E-2</v>
      </c>
      <c r="J36" s="11">
        <v>-0.13615640000000001</v>
      </c>
      <c r="K36" s="11">
        <v>-6.21402E-2</v>
      </c>
      <c r="L36" s="11">
        <v>-7.4016200000000004E-2</v>
      </c>
      <c r="M36" s="11">
        <v>-5.4107000000000001E-3</v>
      </c>
      <c r="N36" s="11">
        <v>5.2396199999999997E-2</v>
      </c>
      <c r="O36" s="11">
        <v>-0.14743680000000001</v>
      </c>
      <c r="P36" s="11">
        <v>-0.11349579999999999</v>
      </c>
      <c r="Q36" s="11">
        <v>-3.3940999999999999E-2</v>
      </c>
      <c r="R36" s="11">
        <v>1.8455200000000001E-2</v>
      </c>
      <c r="S36" s="11">
        <v>2.1660599999999999E-2</v>
      </c>
      <c r="T36" s="11">
        <v>-3.7248000000000003E-2</v>
      </c>
      <c r="U36" s="11">
        <v>-8.9443700000000001E-2</v>
      </c>
      <c r="V36" s="11">
        <v>5.2195699999999998E-2</v>
      </c>
      <c r="W36" s="11">
        <v>7.38563E-2</v>
      </c>
      <c r="X36" s="21">
        <f t="shared" si="0"/>
        <v>3.2393620364242613E-2</v>
      </c>
      <c r="Y36" s="21">
        <f t="shared" si="1"/>
        <v>6.5086203642426149E-3</v>
      </c>
      <c r="Z36" s="21">
        <f t="shared" si="2"/>
        <v>5.4306420364242616E-2</v>
      </c>
      <c r="AA36" s="21">
        <f t="shared" si="3"/>
        <v>-1.9709779635757384E-2</v>
      </c>
      <c r="AB36" s="21">
        <f t="shared" si="4"/>
        <v>3.8097120364242613E-2</v>
      </c>
      <c r="AC36" s="21">
        <f t="shared" si="5"/>
        <v>4.156120364242618E-3</v>
      </c>
      <c r="AD36" s="21">
        <f t="shared" si="6"/>
        <v>7.3615203642426151E-3</v>
      </c>
      <c r="AE36" s="21">
        <f t="shared" si="7"/>
        <v>5.9557220364242616E-2</v>
      </c>
      <c r="AF36" s="15">
        <f>AVERAGE(Y$18:Y36)*100</f>
        <v>-0.19626384316731357</v>
      </c>
      <c r="AG36" s="15">
        <f>AVERAGE(AA$18:AA36)*100</f>
        <v>-0.41807700106205037</v>
      </c>
      <c r="AH36" s="15">
        <f>AVERAGE(AC$18:AC36)*100</f>
        <v>-0.42203436948310308</v>
      </c>
      <c r="AI36" s="15">
        <f>AVERAGE(AE$18:AE36)*100</f>
        <v>5.0379841043212692E-2</v>
      </c>
      <c r="AJ36" s="15">
        <f>AVERAGE(G$18:G36)*100</f>
        <v>-2.265657894736842</v>
      </c>
      <c r="AK36" s="15">
        <f>AVERAGE(L$18:L36)*100</f>
        <v>-2.6679121052631576</v>
      </c>
      <c r="AL36" s="15">
        <f>AVERAGE(Q$18:Q36)*100</f>
        <v>-2.1570168421052633</v>
      </c>
      <c r="AM36" s="15">
        <f>AVERAGE(V$18:V36)*100</f>
        <v>-2.3427757894736843</v>
      </c>
      <c r="AN36" s="15">
        <f>(AVERAGE(X$18:X36))*100</f>
        <v>2.0693908936747918</v>
      </c>
      <c r="AO36" s="15">
        <f>(AVERAGE(Z$18:Z36))*100</f>
        <v>2.2498345778853177</v>
      </c>
      <c r="AP36" s="15">
        <f>(AVERAGE(AB$18:AB36))*100</f>
        <v>1.7349840515695287</v>
      </c>
      <c r="AQ36" s="15">
        <f>(AVERAGE(AD$18:AD36))*100</f>
        <v>2.3931551042011079</v>
      </c>
    </row>
    <row r="37" spans="1:43" x14ac:dyDescent="0.25">
      <c r="A37" s="10">
        <v>41730</v>
      </c>
      <c r="B37" s="19">
        <v>236.87233333333333</v>
      </c>
      <c r="C37" s="18">
        <f t="shared" si="8"/>
        <v>2.0803436115121476E-2</v>
      </c>
      <c r="D37" s="11">
        <v>3.6701200000000003E-2</v>
      </c>
      <c r="E37" s="11">
        <v>-6.1767099999999998E-2</v>
      </c>
      <c r="F37" s="11">
        <v>-4.4108000000000001E-2</v>
      </c>
      <c r="G37" s="11">
        <v>-1.76591E-2</v>
      </c>
      <c r="H37" s="11">
        <v>1.9042099999999999E-2</v>
      </c>
      <c r="I37" s="11">
        <v>4.35643E-2</v>
      </c>
      <c r="J37" s="11">
        <v>-0.1166769</v>
      </c>
      <c r="K37" s="11">
        <v>-4.66098E-2</v>
      </c>
      <c r="L37" s="11">
        <v>-7.0067000000000004E-2</v>
      </c>
      <c r="M37" s="11">
        <v>-2.6502700000000001E-2</v>
      </c>
      <c r="N37" s="11">
        <v>3.9597800000000002E-2</v>
      </c>
      <c r="O37" s="11">
        <v>-4.83419E-2</v>
      </c>
      <c r="P37" s="11">
        <v>-3.5129199999999999E-2</v>
      </c>
      <c r="Q37" s="11">
        <v>-1.32126E-2</v>
      </c>
      <c r="R37" s="11">
        <v>2.6385200000000001E-2</v>
      </c>
      <c r="S37" s="11">
        <v>8.42836E-2</v>
      </c>
      <c r="T37" s="11">
        <v>-0.14543490000000001</v>
      </c>
      <c r="U37" s="11">
        <v>-6.3148399999999993E-2</v>
      </c>
      <c r="V37" s="11">
        <v>-8.2286499999999999E-2</v>
      </c>
      <c r="W37" s="11">
        <v>1.9970000000000001E-3</v>
      </c>
      <c r="X37" s="21">
        <f t="shared" si="0"/>
        <v>1.5897763884878527E-2</v>
      </c>
      <c r="Y37" s="21">
        <f t="shared" si="1"/>
        <v>-1.7613361151214771E-3</v>
      </c>
      <c r="Z37" s="21">
        <f t="shared" si="2"/>
        <v>2.2760863884878524E-2</v>
      </c>
      <c r="AA37" s="21">
        <f t="shared" si="3"/>
        <v>-4.730613611512148E-2</v>
      </c>
      <c r="AB37" s="21">
        <f t="shared" si="4"/>
        <v>1.8794363884878526E-2</v>
      </c>
      <c r="AC37" s="21">
        <f t="shared" si="5"/>
        <v>5.5817638848785246E-3</v>
      </c>
      <c r="AD37" s="21">
        <f t="shared" si="6"/>
        <v>6.3480163884878524E-2</v>
      </c>
      <c r="AE37" s="21">
        <f t="shared" si="7"/>
        <v>-1.8806436115121478E-2</v>
      </c>
      <c r="AF37" s="15">
        <f>AVERAGE(Y$18:Y37)*100</f>
        <v>-0.19525733158455527</v>
      </c>
      <c r="AG37" s="15">
        <f>AVERAGE(AA$18:AA37)*100</f>
        <v>-0.63370383158455523</v>
      </c>
      <c r="AH37" s="15">
        <f>AVERAGE(AC$18:AC37)*100</f>
        <v>-0.37302383158455538</v>
      </c>
      <c r="AI37" s="15">
        <f>AVERAGE(AE$18:AE37)*100</f>
        <v>-4.6171331584555324E-2</v>
      </c>
      <c r="AJ37" s="15">
        <f>AVERAGE(G$18:G37)*100</f>
        <v>-2.2406704999999998</v>
      </c>
      <c r="AK37" s="15">
        <f>AVERAGE(L$18:L37)*100</f>
        <v>-2.8848514999999999</v>
      </c>
      <c r="AL37" s="15">
        <f>AVERAGE(Q$18:Q37)*100</f>
        <v>-2.1152290000000002</v>
      </c>
      <c r="AM37" s="15">
        <f>AVERAGE(V$18:V37)*100</f>
        <v>-2.6370695000000008</v>
      </c>
      <c r="AN37" s="15">
        <f>(AVERAGE(X$18:X37))*100</f>
        <v>2.0454101684154451</v>
      </c>
      <c r="AO37" s="15">
        <f>(AVERAGE(Z$18:Z37))*100</f>
        <v>2.2511471684154443</v>
      </c>
      <c r="AP37" s="15">
        <f>(AVERAGE(AB$18:AB37))*100</f>
        <v>1.7422066684154449</v>
      </c>
      <c r="AQ37" s="15">
        <f>(AVERAGE(AD$18:AD37))*100</f>
        <v>2.5908981684154444</v>
      </c>
    </row>
    <row r="38" spans="1:43" x14ac:dyDescent="0.25">
      <c r="A38" s="10">
        <v>41821</v>
      </c>
      <c r="B38" s="19">
        <v>237.47833333333332</v>
      </c>
      <c r="C38" s="18">
        <f t="shared" si="8"/>
        <v>1.7909701385912191E-2</v>
      </c>
      <c r="D38" s="11">
        <v>4.6865400000000002E-2</v>
      </c>
      <c r="E38" s="11">
        <v>-5.1601399999999999E-2</v>
      </c>
      <c r="F38" s="11">
        <v>-2.2311899999999999E-2</v>
      </c>
      <c r="G38" s="11">
        <v>-2.92895E-2</v>
      </c>
      <c r="H38" s="11">
        <v>1.7575899999999998E-2</v>
      </c>
      <c r="I38" s="11">
        <v>3.8238999999999999E-3</v>
      </c>
      <c r="J38" s="11">
        <v>-4.2281100000000002E-2</v>
      </c>
      <c r="K38" s="11">
        <v>-5.6876400000000001E-2</v>
      </c>
      <c r="L38" s="11">
        <v>1.45953E-2</v>
      </c>
      <c r="M38" s="11">
        <v>1.84192E-2</v>
      </c>
      <c r="N38" s="11">
        <v>8.0376100000000006E-2</v>
      </c>
      <c r="O38" s="11">
        <v>-9.1150599999999998E-2</v>
      </c>
      <c r="P38" s="11">
        <v>-1.9800499999999999E-2</v>
      </c>
      <c r="Q38" s="11">
        <v>-7.13501E-2</v>
      </c>
      <c r="R38" s="11">
        <v>9.0261000000000004E-3</v>
      </c>
      <c r="S38" s="11">
        <v>0.1195296</v>
      </c>
      <c r="T38" s="11">
        <v>-0.1025934</v>
      </c>
      <c r="U38" s="11">
        <v>-2.7606800000000001E-2</v>
      </c>
      <c r="V38" s="11">
        <v>-7.49866E-2</v>
      </c>
      <c r="W38" s="11">
        <v>4.4542999999999999E-2</v>
      </c>
      <c r="X38" s="21">
        <f t="shared" si="0"/>
        <v>2.895569861408781E-2</v>
      </c>
      <c r="Y38" s="21">
        <f t="shared" si="1"/>
        <v>-3.3380138591219272E-4</v>
      </c>
      <c r="Z38" s="21">
        <f t="shared" si="2"/>
        <v>-1.4085801385912191E-2</v>
      </c>
      <c r="AA38" s="21">
        <f t="shared" si="3"/>
        <v>5.0949861408780897E-4</v>
      </c>
      <c r="AB38" s="21">
        <f t="shared" si="4"/>
        <v>6.2466398614087815E-2</v>
      </c>
      <c r="AC38" s="21">
        <f t="shared" si="5"/>
        <v>-8.8836013859121907E-3</v>
      </c>
      <c r="AD38" s="21">
        <f t="shared" si="6"/>
        <v>0.10161989861408781</v>
      </c>
      <c r="AE38" s="21">
        <f t="shared" si="7"/>
        <v>2.6633298614087808E-2</v>
      </c>
      <c r="AF38" s="15">
        <f>AVERAGE(Y$18:Y38)*100</f>
        <v>-0.18754889382296785</v>
      </c>
      <c r="AG38" s="15">
        <f>AVERAGE(AA$18:AA38)*100</f>
        <v>-0.6011012747753488</v>
      </c>
      <c r="AH38" s="15">
        <f>AVERAGE(AC$18:AC38)*100</f>
        <v>-0.39756365572772984</v>
      </c>
      <c r="AI38" s="15">
        <f>AVERAGE(AE$18:AE38)*100</f>
        <v>8.2852534748460688E-2</v>
      </c>
      <c r="AJ38" s="15">
        <f>AVERAGE(G$18:G38)*100</f>
        <v>-2.2734457142857143</v>
      </c>
      <c r="AK38" s="15">
        <f>AVERAGE(L$18:L38)*100</f>
        <v>-2.6779761904761905</v>
      </c>
      <c r="AL38" s="15">
        <f>AVERAGE(Q$18:Q38)*100</f>
        <v>-2.3542661904761912</v>
      </c>
      <c r="AM38" s="15">
        <f>AVERAGE(V$18:V38)*100</f>
        <v>-2.8685738095238102</v>
      </c>
      <c r="AN38" s="15">
        <f>(AVERAGE(X$18:X38))*100</f>
        <v>2.0858939633198896</v>
      </c>
      <c r="AO38" s="15">
        <f>(AVERAGE(Z$18:Z38))*100</f>
        <v>2.0768744395103651</v>
      </c>
      <c r="AP38" s="15">
        <f>(AVERAGE(AB$18:AB38))*100</f>
        <v>1.9567034871294136</v>
      </c>
      <c r="AQ38" s="15">
        <f>(AVERAGE(AD$18:AD38))*100</f>
        <v>2.9514263442722704</v>
      </c>
    </row>
    <row r="39" spans="1:43" x14ac:dyDescent="0.25">
      <c r="A39" s="10">
        <v>41913</v>
      </c>
      <c r="B39" s="19">
        <v>236.88833333333332</v>
      </c>
      <c r="C39" s="18">
        <f t="shared" si="8"/>
        <v>1.1640056484950589E-2</v>
      </c>
      <c r="D39" s="11">
        <v>5.1891100000000003E-2</v>
      </c>
      <c r="E39" s="11">
        <v>-9.4194799999999995E-2</v>
      </c>
      <c r="F39" s="11">
        <v>-6.1022100000000003E-2</v>
      </c>
      <c r="G39" s="11">
        <v>-3.3172800000000002E-2</v>
      </c>
      <c r="H39" s="11">
        <v>1.87183E-2</v>
      </c>
      <c r="I39" s="11">
        <v>6.0889699999999998E-2</v>
      </c>
      <c r="J39" s="11">
        <v>-0.22963430000000001</v>
      </c>
      <c r="K39" s="11">
        <v>-0.1519867</v>
      </c>
      <c r="L39" s="11">
        <v>-7.7647599999999997E-2</v>
      </c>
      <c r="M39" s="11">
        <v>-1.6757899999999999E-2</v>
      </c>
      <c r="N39" s="11">
        <v>5.3044599999999997E-2</v>
      </c>
      <c r="O39" s="11">
        <v>-6.6015400000000002E-2</v>
      </c>
      <c r="P39" s="11">
        <v>-7.0094299999999998E-2</v>
      </c>
      <c r="Q39" s="11">
        <v>4.0788999999999999E-3</v>
      </c>
      <c r="R39" s="11">
        <v>5.7123500000000001E-2</v>
      </c>
      <c r="S39" s="11">
        <v>3.5545399999999998E-2</v>
      </c>
      <c r="T39" s="11">
        <v>-0.13671720000000001</v>
      </c>
      <c r="U39" s="11">
        <v>-0.10695250000000001</v>
      </c>
      <c r="V39" s="11">
        <v>-2.9764700000000002E-2</v>
      </c>
      <c r="W39" s="11">
        <v>5.7806999999999997E-3</v>
      </c>
      <c r="X39" s="21">
        <f t="shared" si="0"/>
        <v>4.0251043515049413E-2</v>
      </c>
      <c r="Y39" s="21">
        <f t="shared" si="1"/>
        <v>7.0782435150494108E-3</v>
      </c>
      <c r="Z39" s="21">
        <f t="shared" si="2"/>
        <v>4.9249643515049409E-2</v>
      </c>
      <c r="AA39" s="21">
        <f t="shared" si="3"/>
        <v>-2.8397956484950589E-2</v>
      </c>
      <c r="AB39" s="21">
        <f t="shared" si="4"/>
        <v>4.1404543515049408E-2</v>
      </c>
      <c r="AC39" s="21">
        <f t="shared" si="5"/>
        <v>4.5483443515049411E-2</v>
      </c>
      <c r="AD39" s="21">
        <f t="shared" si="6"/>
        <v>2.3905343515049408E-2</v>
      </c>
      <c r="AE39" s="21">
        <f t="shared" si="7"/>
        <v>-5.8593564849505897E-3</v>
      </c>
      <c r="AF39" s="15">
        <f>AVERAGE(Y$18:Y39)*100</f>
        <v>-0.14685010994442652</v>
      </c>
      <c r="AG39" s="15">
        <f>AVERAGE(AA$18:AA39)*100</f>
        <v>-0.70286010994442649</v>
      </c>
      <c r="AH39" s="15">
        <f>AVERAGE(AC$18:AC39)*100</f>
        <v>-0.17274965539897208</v>
      </c>
      <c r="AI39" s="15">
        <f>AVERAGE(AE$18:AE39)*100</f>
        <v>5.2453071873755246E-2</v>
      </c>
      <c r="AJ39" s="15">
        <f>AVERAGE(G$18:G39)*100</f>
        <v>-2.3208927272727276</v>
      </c>
      <c r="AK39" s="15">
        <f>AVERAGE(L$18:L39)*100</f>
        <v>-2.9091936363636361</v>
      </c>
      <c r="AL39" s="15">
        <f>AVERAGE(Q$18:Q39)*100</f>
        <v>-2.2287136363636368</v>
      </c>
      <c r="AM39" s="15">
        <f>AVERAGE(V$18:V39)*100</f>
        <v>-2.8734781818181823</v>
      </c>
      <c r="AN39" s="15">
        <f>(AVERAGE(X$18:X39))*100</f>
        <v>2.1740398900555737</v>
      </c>
      <c r="AO39" s="15">
        <f>(AVERAGE(Z$18:Z39))*100</f>
        <v>2.2063330718737548</v>
      </c>
      <c r="AP39" s="15">
        <f>(AVERAGE(AB$18:AB39))*100</f>
        <v>2.0559648900555736</v>
      </c>
      <c r="AQ39" s="15">
        <f>(AVERAGE(AD$18:AD39))*100</f>
        <v>2.9259312536919371</v>
      </c>
    </row>
    <row r="40" spans="1:43" x14ac:dyDescent="0.25">
      <c r="A40" s="10">
        <v>42005</v>
      </c>
      <c r="B40" s="19">
        <v>235.31966666666668</v>
      </c>
      <c r="C40" s="18">
        <f t="shared" si="8"/>
        <v>-1.2788899687775634E-3</v>
      </c>
      <c r="D40" s="11">
        <v>5.2648399999999998E-2</v>
      </c>
      <c r="E40" s="11">
        <v>-0.1191725</v>
      </c>
      <c r="F40" s="11">
        <v>-8.1900899999999999E-2</v>
      </c>
      <c r="G40" s="11">
        <v>-3.7271600000000002E-2</v>
      </c>
      <c r="H40" s="11">
        <v>1.5376799999999999E-2</v>
      </c>
      <c r="I40" s="11">
        <v>9.1503000000000001E-2</v>
      </c>
      <c r="J40" s="11">
        <v>-0.1038278</v>
      </c>
      <c r="K40" s="11">
        <v>-5.2934200000000001E-2</v>
      </c>
      <c r="L40" s="11">
        <v>-5.08937E-2</v>
      </c>
      <c r="M40" s="11">
        <v>4.0609300000000001E-2</v>
      </c>
      <c r="N40" s="11">
        <v>5.9438999999999999E-2</v>
      </c>
      <c r="O40" s="11">
        <v>-4.0711299999999999E-2</v>
      </c>
      <c r="P40" s="11">
        <v>-1.4511000000000001E-3</v>
      </c>
      <c r="Q40" s="11">
        <v>-3.9260200000000002E-2</v>
      </c>
      <c r="R40" s="11">
        <v>2.01788E-2</v>
      </c>
      <c r="S40" s="11">
        <v>4.3122399999999998E-2</v>
      </c>
      <c r="T40" s="11">
        <v>-8.8121599999999994E-2</v>
      </c>
      <c r="U40" s="11">
        <v>-4.6821500000000002E-2</v>
      </c>
      <c r="V40" s="11">
        <v>-4.1300099999999999E-2</v>
      </c>
      <c r="W40" s="11">
        <v>1.8223E-3</v>
      </c>
      <c r="X40" s="21">
        <f t="shared" ref="X40:X56" si="9">D40-C40</f>
        <v>5.3927289968777561E-2</v>
      </c>
      <c r="Y40" s="21">
        <f t="shared" ref="Y40:Y56" si="10">H40-C40</f>
        <v>1.6655689968777563E-2</v>
      </c>
      <c r="Z40" s="21">
        <f t="shared" ref="Z40:Z56" si="11">I40-C40</f>
        <v>9.2781889968777564E-2</v>
      </c>
      <c r="AA40" s="21">
        <f t="shared" ref="AA40:AA56" si="12">M40-C40</f>
        <v>4.1888189968777564E-2</v>
      </c>
      <c r="AB40" s="21">
        <f t="shared" ref="AB40:AB56" si="13">N40-C40</f>
        <v>6.0717889968777562E-2</v>
      </c>
      <c r="AC40" s="21">
        <f t="shared" ref="AC40:AC56" si="14">R40-C40</f>
        <v>2.1457689968777564E-2</v>
      </c>
      <c r="AD40" s="21">
        <f t="shared" ref="AD40:AD56" si="15">S40-C40</f>
        <v>4.4401289968777562E-2</v>
      </c>
      <c r="AE40" s="21">
        <f t="shared" ref="AE40:AE56" si="16">W40-C40</f>
        <v>3.1011899687775632E-3</v>
      </c>
      <c r="AF40" s="15">
        <f>AVERAGE(Y$18:Y40)*100</f>
        <v>-6.8049279213027267E-2</v>
      </c>
      <c r="AG40" s="15">
        <f>AVERAGE(AA$18:AA40)*100</f>
        <v>-0.49017840964780984</v>
      </c>
      <c r="AH40" s="15">
        <f>AVERAGE(AC$18:AC40)*100</f>
        <v>-7.1944496604331706E-2</v>
      </c>
      <c r="AI40" s="15">
        <f>AVERAGE(AE$18:AE40)*100</f>
        <v>6.3655938178277027E-2</v>
      </c>
      <c r="AJ40" s="15">
        <f>AVERAGE(G$18:G40)*100</f>
        <v>-2.3820347826086956</v>
      </c>
      <c r="AK40" s="15">
        <f>AVERAGE(L$18:L40)*100</f>
        <v>-3.0039839130434784</v>
      </c>
      <c r="AL40" s="15">
        <f>AVERAGE(Q$18:Q40)*100</f>
        <v>-2.3025095652173917</v>
      </c>
      <c r="AM40" s="15">
        <f>AVERAGE(V$18:V40)*100</f>
        <v>-2.9281100000000002</v>
      </c>
      <c r="AN40" s="15">
        <f>(AVERAGE(X$18:X40))*100</f>
        <v>2.3139828947000165</v>
      </c>
      <c r="AO40" s="15">
        <f>(AVERAGE(Z$18:Z40))*100</f>
        <v>2.5138050686130597</v>
      </c>
      <c r="AP40" s="15">
        <f>(AVERAGE(AB$18:AB40))*100</f>
        <v>2.2305659381782772</v>
      </c>
      <c r="AQ40" s="15">
        <f>(AVERAGE(AD$18:AD40))*100</f>
        <v>2.9917659381782769</v>
      </c>
    </row>
    <row r="41" spans="1:43" x14ac:dyDescent="0.25">
      <c r="A41" s="10">
        <v>42095</v>
      </c>
      <c r="B41" s="19">
        <v>236.93799999999999</v>
      </c>
      <c r="C41" s="18">
        <f t="shared" si="8"/>
        <v>2.7722387727835418E-4</v>
      </c>
      <c r="D41" s="11">
        <v>5.2348499999999999E-2</v>
      </c>
      <c r="E41" s="11">
        <v>-0.1402282</v>
      </c>
      <c r="F41" s="11">
        <v>-0.11172</v>
      </c>
      <c r="G41" s="11">
        <v>-2.8508200000000001E-2</v>
      </c>
      <c r="H41" s="11">
        <v>2.3840299999999998E-2</v>
      </c>
      <c r="I41" s="11">
        <v>7.1562000000000001E-2</v>
      </c>
      <c r="J41" s="11">
        <v>-0.12767300000000001</v>
      </c>
      <c r="K41" s="11">
        <v>-6.0790999999999998E-2</v>
      </c>
      <c r="L41" s="11">
        <v>-6.6881999999999997E-2</v>
      </c>
      <c r="M41" s="11">
        <v>4.6800000000000001E-3</v>
      </c>
      <c r="N41" s="11">
        <v>9.09195E-2</v>
      </c>
      <c r="O41" s="11">
        <v>-0.17444299999999999</v>
      </c>
      <c r="P41" s="11">
        <v>-0.1084529</v>
      </c>
      <c r="Q41" s="11">
        <v>-6.5990099999999996E-2</v>
      </c>
      <c r="R41" s="11">
        <v>2.4929400000000001E-2</v>
      </c>
      <c r="S41" s="11">
        <v>0.1134819</v>
      </c>
      <c r="T41" s="11">
        <v>-0.1168551</v>
      </c>
      <c r="U41" s="11">
        <v>2.02145E-2</v>
      </c>
      <c r="V41" s="11">
        <v>-0.13706960000000001</v>
      </c>
      <c r="W41" s="11">
        <v>-2.35877E-2</v>
      </c>
      <c r="X41" s="21">
        <f t="shared" si="9"/>
        <v>5.2071276122721645E-2</v>
      </c>
      <c r="Y41" s="21">
        <f t="shared" si="10"/>
        <v>2.3563076122721644E-2</v>
      </c>
      <c r="Z41" s="21">
        <f t="shared" si="11"/>
        <v>7.1284776122721646E-2</v>
      </c>
      <c r="AA41" s="21">
        <f t="shared" si="12"/>
        <v>4.402776122721646E-3</v>
      </c>
      <c r="AB41" s="21">
        <f t="shared" si="13"/>
        <v>9.0642276122721646E-2</v>
      </c>
      <c r="AC41" s="21">
        <f t="shared" si="14"/>
        <v>2.4652176122721647E-2</v>
      </c>
      <c r="AD41" s="21">
        <f t="shared" si="15"/>
        <v>0.11320467612272164</v>
      </c>
      <c r="AE41" s="21">
        <f t="shared" si="16"/>
        <v>-2.3864923877278354E-2</v>
      </c>
      <c r="AF41" s="15">
        <f>AVERAGE(Y$18:Y41)*100</f>
        <v>3.2965591265522384E-2</v>
      </c>
      <c r="AG41" s="15">
        <f>AVERAGE(AA$18:AA41)*100</f>
        <v>-0.4514094087344776</v>
      </c>
      <c r="AH41" s="15">
        <f>AVERAGE(AC$18:AC41)*100</f>
        <v>3.3770591265522315E-2</v>
      </c>
      <c r="AI41" s="15">
        <f>AVERAGE(AE$18:AE41)*100</f>
        <v>-3.8433575401144324E-2</v>
      </c>
      <c r="AJ41" s="15">
        <f>AVERAGE(G$18:G41)*100</f>
        <v>-2.4015675000000001</v>
      </c>
      <c r="AK41" s="15">
        <f>AVERAGE(L$18:L41)*100</f>
        <v>-3.157492916666667</v>
      </c>
      <c r="AL41" s="15">
        <f>AVERAGE(Q$18:Q41)*100</f>
        <v>-2.4815304166666672</v>
      </c>
      <c r="AM41" s="15">
        <f>AVERAGE(V$18:V41)*100</f>
        <v>-3.3772287500000004</v>
      </c>
      <c r="AN41" s="15">
        <f>(AVERAGE(X$18:X41))*100</f>
        <v>2.4345305912655228</v>
      </c>
      <c r="AO41" s="15">
        <f>(AVERAGE(Z$18:Z41))*100</f>
        <v>2.7060830912655223</v>
      </c>
      <c r="AP41" s="15">
        <f>(AVERAGE(AB$18:AB41))*100</f>
        <v>2.515301841265523</v>
      </c>
      <c r="AQ41" s="15">
        <f>(AVERAGE(AD$18:AD41))*100</f>
        <v>3.3387951745988556</v>
      </c>
    </row>
    <row r="42" spans="1:43" x14ac:dyDescent="0.25">
      <c r="A42" s="10">
        <v>42186</v>
      </c>
      <c r="B42" s="19">
        <v>237.86233333333334</v>
      </c>
      <c r="C42" s="18">
        <f t="shared" si="8"/>
        <v>1.6169896201057021E-3</v>
      </c>
      <c r="D42" s="11">
        <v>5.0903900000000002E-2</v>
      </c>
      <c r="E42" s="11">
        <v>-0.1058042</v>
      </c>
      <c r="F42" s="11">
        <v>-8.2480800000000007E-2</v>
      </c>
      <c r="G42" s="11">
        <v>-2.3323400000000001E-2</v>
      </c>
      <c r="H42" s="11">
        <v>2.7580500000000001E-2</v>
      </c>
      <c r="I42" s="11">
        <v>4.3128899999999998E-2</v>
      </c>
      <c r="J42" s="11">
        <v>-0.1049967</v>
      </c>
      <c r="K42" s="11">
        <v>-7.0957699999999999E-2</v>
      </c>
      <c r="L42" s="11">
        <v>-3.4039E-2</v>
      </c>
      <c r="M42" s="11">
        <v>9.0898999999999997E-3</v>
      </c>
      <c r="N42" s="11">
        <v>7.1165500000000007E-2</v>
      </c>
      <c r="O42" s="11">
        <v>-6.5139000000000002E-2</v>
      </c>
      <c r="P42" s="11">
        <v>-1.5569700000000001E-2</v>
      </c>
      <c r="Q42" s="11">
        <v>-4.9569299999999997E-2</v>
      </c>
      <c r="R42" s="11">
        <v>2.15961E-2</v>
      </c>
      <c r="S42" s="11">
        <v>5.4087299999999998E-2</v>
      </c>
      <c r="T42" s="11">
        <v>-9.6086400000000002E-2</v>
      </c>
      <c r="U42" s="11">
        <v>-8.5723300000000002E-2</v>
      </c>
      <c r="V42" s="11">
        <v>-1.03631E-2</v>
      </c>
      <c r="W42" s="11">
        <v>4.3724199999999998E-2</v>
      </c>
      <c r="X42" s="21">
        <f t="shared" si="9"/>
        <v>4.92869103798943E-2</v>
      </c>
      <c r="Y42" s="21">
        <f t="shared" si="10"/>
        <v>2.5963510379894299E-2</v>
      </c>
      <c r="Z42" s="21">
        <f t="shared" si="11"/>
        <v>4.1511910379894296E-2</v>
      </c>
      <c r="AA42" s="21">
        <f t="shared" si="12"/>
        <v>7.4729103798942976E-3</v>
      </c>
      <c r="AB42" s="21">
        <f t="shared" si="13"/>
        <v>6.9548510379894304E-2</v>
      </c>
      <c r="AC42" s="21">
        <f t="shared" si="14"/>
        <v>1.9979110379894298E-2</v>
      </c>
      <c r="AD42" s="21">
        <f t="shared" si="15"/>
        <v>5.2470310379894296E-2</v>
      </c>
      <c r="AE42" s="21">
        <f t="shared" si="16"/>
        <v>4.2107210379894296E-2</v>
      </c>
      <c r="AF42" s="15">
        <f>AVERAGE(Y$18:Y42)*100</f>
        <v>0.13550100913447868</v>
      </c>
      <c r="AG42" s="15">
        <f>AVERAGE(AA$18:AA42)*100</f>
        <v>-0.4034613908655213</v>
      </c>
      <c r="AH42" s="15">
        <f>AVERAGE(AC$18:AC42)*100</f>
        <v>0.1123362091344786</v>
      </c>
      <c r="AI42" s="15">
        <f>AVERAGE(AE$18:AE42)*100</f>
        <v>0.13153260913447862</v>
      </c>
      <c r="AJ42" s="15">
        <f>AVERAGE(G$18:G42)*100</f>
        <v>-2.3987984</v>
      </c>
      <c r="AK42" s="15">
        <f>AVERAGE(L$18:L42)*100</f>
        <v>-3.1673492000000003</v>
      </c>
      <c r="AL42" s="15">
        <f>AVERAGE(Q$18:Q42)*100</f>
        <v>-2.5805464000000007</v>
      </c>
      <c r="AM42" s="15">
        <f>AVERAGE(V$18:V42)*100</f>
        <v>-3.2835919999999996</v>
      </c>
      <c r="AN42" s="15">
        <f>(AVERAGE(X$18:X42))*100</f>
        <v>2.534297009134479</v>
      </c>
      <c r="AO42" s="15">
        <f>(AVERAGE(Z$18:Z42))*100</f>
        <v>2.7638874091344787</v>
      </c>
      <c r="AP42" s="15">
        <f>(AVERAGE(AB$18:AB42))*100</f>
        <v>2.6928838091344791</v>
      </c>
      <c r="AQ42" s="15">
        <f>(AVERAGE(AD$18:AD42))*100</f>
        <v>3.415124609134478</v>
      </c>
    </row>
    <row r="43" spans="1:43" x14ac:dyDescent="0.25">
      <c r="A43" s="10">
        <v>42278</v>
      </c>
      <c r="B43" s="19">
        <v>237.87133333333333</v>
      </c>
      <c r="C43" s="18">
        <f t="shared" si="8"/>
        <v>4.1496344972666854E-3</v>
      </c>
      <c r="D43" s="11">
        <v>4.7490600000000001E-2</v>
      </c>
      <c r="E43" s="11">
        <v>-7.3222400000000007E-2</v>
      </c>
      <c r="F43" s="11">
        <v>-4.7798E-2</v>
      </c>
      <c r="G43" s="11">
        <v>-2.54244E-2</v>
      </c>
      <c r="H43" s="11">
        <v>2.2066200000000001E-2</v>
      </c>
      <c r="I43" s="11">
        <v>4.5758E-2</v>
      </c>
      <c r="J43" s="11">
        <v>-0.1040615</v>
      </c>
      <c r="K43" s="11">
        <v>-6.5173499999999995E-2</v>
      </c>
      <c r="L43" s="11">
        <v>-3.8887999999999999E-2</v>
      </c>
      <c r="M43" s="11">
        <v>6.8700999999999996E-3</v>
      </c>
      <c r="N43" s="11">
        <v>6.05377E-2</v>
      </c>
      <c r="O43" s="11">
        <v>-6.4805100000000004E-2</v>
      </c>
      <c r="P43" s="11">
        <v>-4.1547300000000002E-2</v>
      </c>
      <c r="Q43" s="11">
        <v>-2.3257900000000001E-2</v>
      </c>
      <c r="R43" s="11">
        <v>3.7279800000000002E-2</v>
      </c>
      <c r="S43" s="11">
        <v>4.6465699999999999E-2</v>
      </c>
      <c r="T43" s="11">
        <v>-3.2422899999999998E-2</v>
      </c>
      <c r="U43" s="11">
        <v>-3.5802E-2</v>
      </c>
      <c r="V43" s="11">
        <v>3.3790000000000001E-3</v>
      </c>
      <c r="W43" s="11">
        <v>4.9844699999999999E-2</v>
      </c>
      <c r="X43" s="21">
        <f t="shared" si="9"/>
        <v>4.3340965502733315E-2</v>
      </c>
      <c r="Y43" s="21">
        <f t="shared" si="10"/>
        <v>1.7916565502733316E-2</v>
      </c>
      <c r="Z43" s="21">
        <f t="shared" si="11"/>
        <v>4.1608365502733315E-2</v>
      </c>
      <c r="AA43" s="21">
        <f t="shared" si="12"/>
        <v>2.7204655027333142E-3</v>
      </c>
      <c r="AB43" s="21">
        <f t="shared" si="13"/>
        <v>5.6388065502733314E-2</v>
      </c>
      <c r="AC43" s="21">
        <f t="shared" si="14"/>
        <v>3.3130165502733316E-2</v>
      </c>
      <c r="AD43" s="21">
        <f t="shared" si="15"/>
        <v>4.2316065502733313E-2</v>
      </c>
      <c r="AE43" s="21">
        <f t="shared" si="16"/>
        <v>4.5695065502733313E-2</v>
      </c>
      <c r="AF43" s="15">
        <f>AVERAGE(Y$18:Y43)*100</f>
        <v>0.19919929917828072</v>
      </c>
      <c r="AG43" s="15">
        <f>AVERAGE(AA$18:AA43)*100</f>
        <v>-0.37748031620633465</v>
      </c>
      <c r="AH43" s="15">
        <f>AVERAGE(AC$18:AC43)*100</f>
        <v>0.23543929917828063</v>
      </c>
      <c r="AI43" s="15">
        <f>AVERAGE(AE$18:AE43)*100</f>
        <v>0.30222391456289605</v>
      </c>
      <c r="AJ43" s="15">
        <f>AVERAGE(G$18:G43)*100</f>
        <v>-2.404323076923077</v>
      </c>
      <c r="AK43" s="15">
        <f>AVERAGE(L$18:L43)*100</f>
        <v>-3.1950973076923082</v>
      </c>
      <c r="AL43" s="15">
        <f>AVERAGE(Q$18:Q43)*100</f>
        <v>-2.5707480769230777</v>
      </c>
      <c r="AM43" s="15">
        <f>AVERAGE(V$18:V43)*100</f>
        <v>-3.1443038461538459</v>
      </c>
      <c r="AN43" s="15">
        <f>(AVERAGE(X$18:X43))*100</f>
        <v>2.6035200684090505</v>
      </c>
      <c r="AO43" s="15">
        <f>(AVERAGE(Z$18:Z43))*100</f>
        <v>2.8176162222552037</v>
      </c>
      <c r="AP43" s="15">
        <f>(AVERAGE(AB$18:AB43))*100</f>
        <v>2.8061885299475122</v>
      </c>
      <c r="AQ43" s="15">
        <f>(AVERAGE(AD$18:AD43))*100</f>
        <v>3.4465277607167417</v>
      </c>
    </row>
    <row r="44" spans="1:43" x14ac:dyDescent="0.25">
      <c r="A44" s="10">
        <v>42370</v>
      </c>
      <c r="B44" s="19">
        <v>237.78</v>
      </c>
      <c r="C44" s="18">
        <f t="shared" si="8"/>
        <v>1.0455281397361516E-2</v>
      </c>
      <c r="D44" s="11">
        <v>5.4691999999999998E-2</v>
      </c>
      <c r="E44" s="11">
        <v>-5.9561000000000003E-2</v>
      </c>
      <c r="F44" s="11">
        <v>-2.2087099999999998E-2</v>
      </c>
      <c r="G44" s="11">
        <v>-3.7474E-2</v>
      </c>
      <c r="H44" s="11">
        <v>1.7218000000000001E-2</v>
      </c>
      <c r="I44" s="11">
        <v>4.0511400000000003E-2</v>
      </c>
      <c r="J44" s="11">
        <v>-0.1313617</v>
      </c>
      <c r="K44" s="11">
        <v>-0.11585479999999999</v>
      </c>
      <c r="L44" s="11">
        <v>-1.5506900000000001E-2</v>
      </c>
      <c r="M44" s="11">
        <v>2.5004499999999999E-2</v>
      </c>
      <c r="N44" s="11">
        <v>6.21547E-2</v>
      </c>
      <c r="O44" s="11">
        <v>-6.2564599999999998E-2</v>
      </c>
      <c r="P44" s="11">
        <v>-5.3718700000000001E-2</v>
      </c>
      <c r="Q44" s="11">
        <v>-8.8457999999999991E-3</v>
      </c>
      <c r="R44" s="11">
        <v>5.3308899999999999E-2</v>
      </c>
      <c r="S44" s="11">
        <v>5.99733E-2</v>
      </c>
      <c r="T44" s="11">
        <v>-0.1045807</v>
      </c>
      <c r="U44" s="11">
        <v>-4.0636100000000001E-2</v>
      </c>
      <c r="V44" s="11">
        <v>-6.3944600000000004E-2</v>
      </c>
      <c r="W44" s="11">
        <v>-3.9712999999999997E-3</v>
      </c>
      <c r="X44" s="21">
        <f t="shared" si="9"/>
        <v>4.4236718602638482E-2</v>
      </c>
      <c r="Y44" s="21">
        <f t="shared" si="10"/>
        <v>6.7627186026384851E-3</v>
      </c>
      <c r="Z44" s="21">
        <f t="shared" si="11"/>
        <v>3.0056118602638487E-2</v>
      </c>
      <c r="AA44" s="21">
        <f t="shared" si="12"/>
        <v>1.4549218602638483E-2</v>
      </c>
      <c r="AB44" s="21">
        <f t="shared" si="13"/>
        <v>5.1699418602638485E-2</v>
      </c>
      <c r="AC44" s="21">
        <f t="shared" si="14"/>
        <v>4.2853618602638484E-2</v>
      </c>
      <c r="AD44" s="21">
        <f t="shared" si="15"/>
        <v>4.9518018602638485E-2</v>
      </c>
      <c r="AE44" s="21">
        <f t="shared" si="16"/>
        <v>-1.4426581397361516E-2</v>
      </c>
      <c r="AF44" s="15">
        <f>AVERAGE(Y$18:Y44)*100</f>
        <v>0.216868653292561</v>
      </c>
      <c r="AG44" s="15">
        <f>AVERAGE(AA$18:AA44)*100</f>
        <v>-0.30961356892966119</v>
      </c>
      <c r="AH44" s="15">
        <f>AVERAGE(AC$18:AC44)*100</f>
        <v>0.3854364310703387</v>
      </c>
      <c r="AI44" s="15">
        <f>AVERAGE(AE$18:AE44)*100</f>
        <v>0.23759865329256091</v>
      </c>
      <c r="AJ44" s="15">
        <f>AVERAGE(G$18:G44)*100</f>
        <v>-2.4540666666666668</v>
      </c>
      <c r="AK44" s="15">
        <f>AVERAGE(L$18:L44)*100</f>
        <v>-3.1341933333333336</v>
      </c>
      <c r="AL44" s="15">
        <f>AVERAGE(Q$18:Q44)*100</f>
        <v>-2.5082974074074085</v>
      </c>
      <c r="AM44" s="15">
        <f>AVERAGE(V$18:V44)*100</f>
        <v>-3.2646800000000002</v>
      </c>
      <c r="AN44" s="15">
        <f>(AVERAGE(X$18:X44))*100</f>
        <v>2.6709330977370058</v>
      </c>
      <c r="AO44" s="15">
        <f>(AVERAGE(Z$18:Z44))*100</f>
        <v>2.8245790236629311</v>
      </c>
      <c r="AP44" s="15">
        <f>(AVERAGE(AB$18:AB44))*100</f>
        <v>2.8937349495888576</v>
      </c>
      <c r="AQ44" s="15">
        <f>(AVERAGE(AD$18:AD44))*100</f>
        <v>3.5022786532925605</v>
      </c>
    </row>
    <row r="45" spans="1:43" x14ac:dyDescent="0.25">
      <c r="A45" s="10">
        <v>42461</v>
      </c>
      <c r="B45" s="19">
        <v>239.48599999999999</v>
      </c>
      <c r="C45" s="18">
        <f t="shared" si="8"/>
        <v>1.0753868100515707E-2</v>
      </c>
      <c r="D45" s="11">
        <v>5.0245699999999997E-2</v>
      </c>
      <c r="E45" s="11">
        <v>-5.8911499999999999E-2</v>
      </c>
      <c r="F45" s="11">
        <v>-2.14799E-2</v>
      </c>
      <c r="G45" s="11">
        <v>-3.7431699999999998E-2</v>
      </c>
      <c r="H45" s="11">
        <v>1.2814000000000001E-2</v>
      </c>
      <c r="I45" s="11">
        <v>5.0686700000000001E-2</v>
      </c>
      <c r="J45" s="11">
        <v>-0.1590463</v>
      </c>
      <c r="K45" s="11">
        <v>-0.13295470000000001</v>
      </c>
      <c r="L45" s="11">
        <v>-2.60916E-2</v>
      </c>
      <c r="M45" s="11">
        <v>2.4595100000000002E-2</v>
      </c>
      <c r="N45" s="11">
        <v>4.5960099999999997E-2</v>
      </c>
      <c r="O45" s="11">
        <v>-6.2365299999999999E-2</v>
      </c>
      <c r="P45" s="11">
        <v>-4.6454799999999997E-2</v>
      </c>
      <c r="Q45" s="11">
        <v>-1.5910500000000001E-2</v>
      </c>
      <c r="R45" s="11">
        <v>3.00495E-2</v>
      </c>
      <c r="S45" s="11">
        <v>2.4087299999999999E-2</v>
      </c>
      <c r="T45" s="11">
        <v>-9.9409200000000003E-2</v>
      </c>
      <c r="U45" s="11">
        <v>-0.14832100000000001</v>
      </c>
      <c r="V45" s="11">
        <v>4.8911900000000001E-2</v>
      </c>
      <c r="W45" s="11">
        <v>7.29992E-2</v>
      </c>
      <c r="X45" s="21">
        <f t="shared" si="9"/>
        <v>3.9491831899484291E-2</v>
      </c>
      <c r="Y45" s="21">
        <f t="shared" si="10"/>
        <v>2.0601318994842941E-3</v>
      </c>
      <c r="Z45" s="21">
        <f t="shared" si="11"/>
        <v>3.9932831899484295E-2</v>
      </c>
      <c r="AA45" s="21">
        <f t="shared" si="12"/>
        <v>1.3841231899484295E-2</v>
      </c>
      <c r="AB45" s="21">
        <f t="shared" si="13"/>
        <v>3.520623189948429E-2</v>
      </c>
      <c r="AC45" s="21">
        <f t="shared" si="14"/>
        <v>1.9295631899484293E-2</v>
      </c>
      <c r="AD45" s="21">
        <f t="shared" si="15"/>
        <v>1.3333431899484292E-2</v>
      </c>
      <c r="AE45" s="21">
        <f t="shared" si="16"/>
        <v>6.2245331899484294E-2</v>
      </c>
      <c r="AF45" s="15">
        <f>AVERAGE(Y$18:Y45)*100</f>
        <v>0.21648095817312771</v>
      </c>
      <c r="AG45" s="15">
        <f>AVERAGE(AA$18:AA45)*100</f>
        <v>-0.24912297039830084</v>
      </c>
      <c r="AH45" s="15">
        <f>AVERAGE(AC$18:AC45)*100</f>
        <v>0.44058381531598478</v>
      </c>
      <c r="AI45" s="15">
        <f>AVERAGE(AE$18:AE45)*100</f>
        <v>0.45141774388741335</v>
      </c>
      <c r="AJ45" s="15">
        <f>AVERAGE(G$18:G45)*100</f>
        <v>-2.5001060714285712</v>
      </c>
      <c r="AK45" s="15">
        <f>AVERAGE(L$18:L45)*100</f>
        <v>-3.1154421428571433</v>
      </c>
      <c r="AL45" s="15">
        <f>AVERAGE(Q$18:Q45)*100</f>
        <v>-2.4755385714285727</v>
      </c>
      <c r="AM45" s="15">
        <f>AVERAGE(V$18:V45)*100</f>
        <v>-2.9733989285714286</v>
      </c>
      <c r="AN45" s="15">
        <f>(AVERAGE(X$18:X45))*100</f>
        <v>2.7165848867445561</v>
      </c>
      <c r="AO45" s="15">
        <f>(AVERAGE(Z$18:Z45))*100</f>
        <v>2.8663184581731276</v>
      </c>
      <c r="AP45" s="15">
        <f>(AVERAGE(AB$18:AB45))*100</f>
        <v>2.9161238153159852</v>
      </c>
      <c r="AQ45" s="15">
        <f>(AVERAGE(AD$18:AD45))*100</f>
        <v>3.4248166724588422</v>
      </c>
    </row>
    <row r="46" spans="1:43" x14ac:dyDescent="0.25">
      <c r="A46" s="10">
        <v>42552</v>
      </c>
      <c r="B46" s="19">
        <v>240.601</v>
      </c>
      <c r="C46" s="18">
        <f t="shared" si="8"/>
        <v>1.151366266481868E-2</v>
      </c>
      <c r="D46" s="11">
        <v>4.4352000000000003E-2</v>
      </c>
      <c r="E46" s="11">
        <v>-5.6303100000000002E-2</v>
      </c>
      <c r="F46" s="11">
        <v>-3.20772E-2</v>
      </c>
      <c r="G46" s="11">
        <v>-2.4225900000000002E-2</v>
      </c>
      <c r="H46" s="11">
        <v>2.0126100000000001E-2</v>
      </c>
      <c r="I46" s="11">
        <v>4.9912600000000001E-2</v>
      </c>
      <c r="J46" s="11">
        <v>-7.1205000000000004E-2</v>
      </c>
      <c r="K46" s="11">
        <v>-4.9586400000000003E-2</v>
      </c>
      <c r="L46" s="11">
        <v>-2.1618600000000002E-2</v>
      </c>
      <c r="M46" s="11">
        <v>2.8294E-2</v>
      </c>
      <c r="N46" s="11">
        <v>4.6609999999999999E-2</v>
      </c>
      <c r="O46" s="11">
        <v>-7.1899000000000005E-2</v>
      </c>
      <c r="P46" s="11">
        <v>-7.5697200000000006E-2</v>
      </c>
      <c r="Q46" s="11">
        <v>3.7981999999999998E-3</v>
      </c>
      <c r="R46" s="11">
        <v>5.0408099999999997E-2</v>
      </c>
      <c r="S46" s="11">
        <v>7.0810899999999996E-2</v>
      </c>
      <c r="T46" s="11">
        <v>-0.1054208</v>
      </c>
      <c r="U46" s="11">
        <v>-6.2396100000000003E-2</v>
      </c>
      <c r="V46" s="11">
        <v>-4.3024699999999999E-2</v>
      </c>
      <c r="W46" s="11">
        <v>2.7786100000000001E-2</v>
      </c>
      <c r="X46" s="21">
        <f t="shared" si="9"/>
        <v>3.2838337335181322E-2</v>
      </c>
      <c r="Y46" s="21">
        <f t="shared" si="10"/>
        <v>8.6124373351813208E-3</v>
      </c>
      <c r="Z46" s="21">
        <f t="shared" si="11"/>
        <v>3.8398937335181321E-2</v>
      </c>
      <c r="AA46" s="21">
        <f t="shared" si="12"/>
        <v>1.678033733518132E-2</v>
      </c>
      <c r="AB46" s="21">
        <f t="shared" si="13"/>
        <v>3.5096337335181318E-2</v>
      </c>
      <c r="AC46" s="21">
        <f t="shared" si="14"/>
        <v>3.8894437335181317E-2</v>
      </c>
      <c r="AD46" s="21">
        <f t="shared" si="15"/>
        <v>5.9297237335181316E-2</v>
      </c>
      <c r="AE46" s="21">
        <f t="shared" si="16"/>
        <v>1.6272437335181321E-2</v>
      </c>
      <c r="AF46" s="15">
        <f>AVERAGE(Y$18:Y46)*100</f>
        <v>0.23871415732295548</v>
      </c>
      <c r="AG46" s="15">
        <f>AVERAGE(AA$18:AA46)*100</f>
        <v>-0.1826692909529066</v>
      </c>
      <c r="AH46" s="15">
        <f>AVERAGE(AC$18:AC46)*100</f>
        <v>0.5595100193919208</v>
      </c>
      <c r="AI46" s="15">
        <f>AVERAGE(AE$18:AE46)*100</f>
        <v>0.49196346766778298</v>
      </c>
      <c r="AJ46" s="15">
        <f>AVERAGE(G$18:G46)*100</f>
        <v>-2.4974331034482757</v>
      </c>
      <c r="AK46" s="15">
        <f>AVERAGE(L$18:L46)*100</f>
        <v>-3.0825600000000004</v>
      </c>
      <c r="AL46" s="15">
        <f>AVERAGE(Q$18:Q46)*100</f>
        <v>-2.3770779310344841</v>
      </c>
      <c r="AM46" s="15">
        <f>AVERAGE(V$18:V46)*100</f>
        <v>-3.0192289655172413</v>
      </c>
      <c r="AN46" s="15">
        <f>(AVERAGE(X$18:X46))*100</f>
        <v>2.7361451918057145</v>
      </c>
      <c r="AO46" s="15">
        <f>(AVERAGE(Z$18:Z46))*100</f>
        <v>2.8998900193919206</v>
      </c>
      <c r="AP46" s="15">
        <f>(AVERAGE(AB$18:AB46))*100</f>
        <v>2.9365896745643352</v>
      </c>
      <c r="AQ46" s="15">
        <f>(AVERAGE(AD$18:AD46))*100</f>
        <v>3.5111927780126102</v>
      </c>
    </row>
    <row r="47" spans="1:43" x14ac:dyDescent="0.25">
      <c r="A47" s="10">
        <v>42644</v>
      </c>
      <c r="B47" s="19">
        <v>242.16399999999999</v>
      </c>
      <c r="C47" s="18">
        <f t="shared" si="8"/>
        <v>1.8046170618849944E-2</v>
      </c>
      <c r="D47" s="11">
        <v>5.1732500000000001E-2</v>
      </c>
      <c r="E47" s="11">
        <v>-6.8813700000000005E-2</v>
      </c>
      <c r="F47" s="11">
        <v>-4.4935299999999997E-2</v>
      </c>
      <c r="G47" s="11">
        <v>-2.3878400000000001E-2</v>
      </c>
      <c r="H47" s="11">
        <v>2.78541E-2</v>
      </c>
      <c r="I47" s="11">
        <v>4.7536000000000002E-2</v>
      </c>
      <c r="J47" s="11">
        <v>-3.78731E-2</v>
      </c>
      <c r="K47" s="11">
        <v>-1.8427800000000001E-2</v>
      </c>
      <c r="L47" s="11">
        <v>-1.9445299999999999E-2</v>
      </c>
      <c r="M47" s="11">
        <v>2.80907E-2</v>
      </c>
      <c r="N47" s="11">
        <v>8.0887799999999996E-2</v>
      </c>
      <c r="O47" s="11">
        <v>-0.1120753</v>
      </c>
      <c r="P47" s="11">
        <v>-4.6666899999999997E-2</v>
      </c>
      <c r="Q47" s="11">
        <v>-6.5408400000000005E-2</v>
      </c>
      <c r="R47" s="11">
        <v>1.5479400000000001E-2</v>
      </c>
      <c r="S47" s="11">
        <v>7.6784000000000005E-2</v>
      </c>
      <c r="T47" s="11">
        <v>-0.168932</v>
      </c>
      <c r="U47" s="11">
        <v>-9.2751200000000006E-2</v>
      </c>
      <c r="V47" s="11">
        <v>-7.6180800000000007E-2</v>
      </c>
      <c r="W47" s="11">
        <v>6.0320000000000003E-4</v>
      </c>
      <c r="X47" s="21">
        <f t="shared" si="9"/>
        <v>3.3686329381150057E-2</v>
      </c>
      <c r="Y47" s="21">
        <f t="shared" si="10"/>
        <v>9.8079293811500559E-3</v>
      </c>
      <c r="Z47" s="21">
        <f t="shared" si="11"/>
        <v>2.9489829381150058E-2</v>
      </c>
      <c r="AA47" s="21">
        <f t="shared" si="12"/>
        <v>1.0044529381150056E-2</v>
      </c>
      <c r="AB47" s="21">
        <f t="shared" si="13"/>
        <v>6.2841629381150052E-2</v>
      </c>
      <c r="AC47" s="21">
        <f t="shared" si="14"/>
        <v>-2.566770618849943E-3</v>
      </c>
      <c r="AD47" s="21">
        <f t="shared" si="15"/>
        <v>5.8737829381150061E-2</v>
      </c>
      <c r="AE47" s="21">
        <f t="shared" si="16"/>
        <v>-1.7442970618849942E-2</v>
      </c>
      <c r="AF47" s="15">
        <f>AVERAGE(Y$18:Y47)*100</f>
        <v>0.26345011668269042</v>
      </c>
      <c r="AG47" s="15">
        <f>AVERAGE(AA$18:AA47)*100</f>
        <v>-0.1430985499839762</v>
      </c>
      <c r="AH47" s="15">
        <f>AVERAGE(AC$18:AC47)*100</f>
        <v>0.53230378334935702</v>
      </c>
      <c r="AI47" s="15">
        <f>AVERAGE(AE$18:AE47)*100</f>
        <v>0.41742145001602377</v>
      </c>
      <c r="AJ47" s="15">
        <f>AVERAGE(G$18:G47)*100</f>
        <v>-2.4937800000000001</v>
      </c>
      <c r="AK47" s="15">
        <f>AVERAGE(L$18:L47)*100</f>
        <v>-3.0446256666666671</v>
      </c>
      <c r="AL47" s="15">
        <f>AVERAGE(Q$18:Q47)*100</f>
        <v>-2.5158700000000014</v>
      </c>
      <c r="AM47" s="15">
        <f>AVERAGE(V$18:V47)*100</f>
        <v>-3.1725240000000001</v>
      </c>
      <c r="AN47" s="15">
        <f>(AVERAGE(X$18:X47))*100</f>
        <v>2.7572281166826906</v>
      </c>
      <c r="AO47" s="15">
        <f>(AVERAGE(Z$18:Z47))*100</f>
        <v>2.9015264500160236</v>
      </c>
      <c r="AP47" s="15">
        <f>(AVERAGE(AB$18:AB47))*100</f>
        <v>3.0481754500160241</v>
      </c>
      <c r="AQ47" s="15">
        <f>(AVERAGE(AD$18:AD47))*100</f>
        <v>3.5899457833493567</v>
      </c>
    </row>
    <row r="48" spans="1:43" x14ac:dyDescent="0.25">
      <c r="A48" s="10">
        <v>42736</v>
      </c>
      <c r="B48" s="19">
        <v>243.83</v>
      </c>
      <c r="C48" s="18">
        <f t="shared" si="8"/>
        <v>2.5443687442173513E-2</v>
      </c>
      <c r="D48" s="11">
        <v>5.7503199999999997E-2</v>
      </c>
      <c r="E48" s="11">
        <v>-7.7866699999999997E-2</v>
      </c>
      <c r="F48" s="11">
        <v>-4.50254E-2</v>
      </c>
      <c r="G48" s="11">
        <v>-3.2841299999999997E-2</v>
      </c>
      <c r="H48" s="11">
        <v>2.46619E-2</v>
      </c>
      <c r="I48" s="11">
        <v>4.5204899999999999E-2</v>
      </c>
      <c r="J48" s="11">
        <v>-0.13119739999999999</v>
      </c>
      <c r="K48" s="11">
        <v>-0.1002208</v>
      </c>
      <c r="L48" s="11">
        <v>-3.09766E-2</v>
      </c>
      <c r="M48" s="11">
        <v>1.4228299999999999E-2</v>
      </c>
      <c r="N48" s="11">
        <v>4.16341E-2</v>
      </c>
      <c r="O48" s="11">
        <v>-0.11155320000000001</v>
      </c>
      <c r="P48" s="11">
        <v>-0.1119296</v>
      </c>
      <c r="Q48" s="11">
        <v>3.7649999999999999E-4</v>
      </c>
      <c r="R48" s="11">
        <v>4.2010600000000002E-2</v>
      </c>
      <c r="S48" s="11">
        <v>8.7770200000000007E-2</v>
      </c>
      <c r="T48" s="11">
        <v>-9.2335600000000004E-2</v>
      </c>
      <c r="U48" s="11">
        <v>-5.0940199999999998E-2</v>
      </c>
      <c r="V48" s="11">
        <v>-4.1395399999999999E-2</v>
      </c>
      <c r="W48" s="11">
        <v>4.6374800000000001E-2</v>
      </c>
      <c r="X48" s="21">
        <f t="shared" si="9"/>
        <v>3.2059512557826485E-2</v>
      </c>
      <c r="Y48" s="21">
        <f t="shared" si="10"/>
        <v>-7.8178744217351215E-4</v>
      </c>
      <c r="Z48" s="21">
        <f t="shared" si="11"/>
        <v>1.9761212557826487E-2</v>
      </c>
      <c r="AA48" s="21">
        <f t="shared" si="12"/>
        <v>-1.1215387442173513E-2</v>
      </c>
      <c r="AB48" s="21">
        <f t="shared" si="13"/>
        <v>1.6190412557826488E-2</v>
      </c>
      <c r="AC48" s="21">
        <f t="shared" si="14"/>
        <v>1.6566912557826489E-2</v>
      </c>
      <c r="AD48" s="21">
        <f t="shared" si="15"/>
        <v>6.2326512557826494E-2</v>
      </c>
      <c r="AE48" s="21">
        <f t="shared" si="16"/>
        <v>2.0931112557826488E-2</v>
      </c>
      <c r="AF48" s="15">
        <f>AVERAGE(Y$18:Y48)*100</f>
        <v>0.25242983084720522</v>
      </c>
      <c r="AG48" s="15">
        <f>AVERAGE(AA$18:AA48)*100</f>
        <v>-0.17466113689473026</v>
      </c>
      <c r="AH48" s="15">
        <f>AVERAGE(AC$18:AC48)*100</f>
        <v>0.56857434697623743</v>
      </c>
      <c r="AI48" s="15">
        <f>AVERAGE(AE$18:AE48)*100</f>
        <v>0.47147595987946328</v>
      </c>
      <c r="AJ48" s="15">
        <f>AVERAGE(G$18:G48)*100</f>
        <v>-2.5192751612903224</v>
      </c>
      <c r="AK48" s="15">
        <f>AVERAGE(L$18:L48)*100</f>
        <v>-3.0463364516129037</v>
      </c>
      <c r="AL48" s="15">
        <f>AVERAGE(Q$18:Q48)*100</f>
        <v>-2.4334983870967752</v>
      </c>
      <c r="AM48" s="15">
        <f>AVERAGE(V$18:V48)*100</f>
        <v>-3.2037180645161292</v>
      </c>
      <c r="AN48" s="15">
        <f>(AVERAGE(X$18:X48))*100</f>
        <v>2.7717030566536569</v>
      </c>
      <c r="AO48" s="15">
        <f>(AVERAGE(Z$18:Z48))*100</f>
        <v>2.8716746695568824</v>
      </c>
      <c r="AP48" s="15">
        <f>(AVERAGE(AB$18:AB48))*100</f>
        <v>3.0020743469762379</v>
      </c>
      <c r="AQ48" s="15">
        <f>(AVERAGE(AD$18:AD48))*100</f>
        <v>3.6751943469762369</v>
      </c>
    </row>
    <row r="49" spans="1:43" x14ac:dyDescent="0.25">
      <c r="A49" s="10">
        <v>42826</v>
      </c>
      <c r="B49" s="19">
        <v>244.065</v>
      </c>
      <c r="C49" s="18">
        <f t="shared" si="8"/>
        <v>1.9120115580869124E-2</v>
      </c>
      <c r="D49" s="11">
        <v>3.8668800000000003E-2</v>
      </c>
      <c r="E49" s="11">
        <v>-5.4070199999999999E-2</v>
      </c>
      <c r="F49" s="11">
        <v>-5.0548700000000002E-2</v>
      </c>
      <c r="G49" s="11">
        <v>-3.5214999999999999E-3</v>
      </c>
      <c r="H49" s="11">
        <v>3.5147299999999999E-2</v>
      </c>
      <c r="I49" s="11">
        <v>2.5720300000000001E-2</v>
      </c>
      <c r="J49" s="11">
        <v>-1.0368199999999999E-2</v>
      </c>
      <c r="K49" s="11">
        <v>-2.02303E-2</v>
      </c>
      <c r="L49" s="11">
        <v>9.8621000000000004E-3</v>
      </c>
      <c r="M49" s="11">
        <v>3.55824E-2</v>
      </c>
      <c r="N49" s="11">
        <v>6.9824200000000003E-2</v>
      </c>
      <c r="O49" s="11">
        <v>-4.0390799999999998E-2</v>
      </c>
      <c r="P49" s="11">
        <v>-3.35021E-2</v>
      </c>
      <c r="Q49" s="11">
        <v>-6.8887999999999996E-3</v>
      </c>
      <c r="R49" s="11">
        <v>6.2935500000000005E-2</v>
      </c>
      <c r="S49" s="11">
        <v>7.4325799999999997E-2</v>
      </c>
      <c r="T49" s="11">
        <v>-6.6882999999999998E-2</v>
      </c>
      <c r="U49" s="11">
        <v>-5.2030800000000002E-2</v>
      </c>
      <c r="V49" s="11">
        <v>-1.4852300000000001E-2</v>
      </c>
      <c r="W49" s="11">
        <v>5.9473499999999999E-2</v>
      </c>
      <c r="X49" s="21">
        <f t="shared" si="9"/>
        <v>1.954868441913088E-2</v>
      </c>
      <c r="Y49" s="21">
        <f t="shared" si="10"/>
        <v>1.6027184419130876E-2</v>
      </c>
      <c r="Z49" s="21">
        <f t="shared" si="11"/>
        <v>6.6001844191308778E-3</v>
      </c>
      <c r="AA49" s="21">
        <f t="shared" si="12"/>
        <v>1.6462284419130876E-2</v>
      </c>
      <c r="AB49" s="21">
        <f t="shared" si="13"/>
        <v>5.0704084419130879E-2</v>
      </c>
      <c r="AC49" s="21">
        <f t="shared" si="14"/>
        <v>4.3815384419130882E-2</v>
      </c>
      <c r="AD49" s="21">
        <f t="shared" si="15"/>
        <v>5.5205684419130874E-2</v>
      </c>
      <c r="AE49" s="21">
        <f t="shared" si="16"/>
        <v>4.0353384419130875E-2</v>
      </c>
      <c r="AF49" s="15">
        <f>AVERAGE(Y$18:Y49)*100</f>
        <v>0.29462634994301407</v>
      </c>
      <c r="AG49" s="15">
        <f>AVERAGE(AA$18:AA49)*100</f>
        <v>-0.11775833755698593</v>
      </c>
      <c r="AH49" s="15">
        <f>AVERAGE(AC$18:AC49)*100</f>
        <v>0.68772947494301406</v>
      </c>
      <c r="AI49" s="15">
        <f>AVERAGE(AE$18:AE49)*100</f>
        <v>0.58284666244301409</v>
      </c>
      <c r="AJ49" s="15">
        <f>AVERAGE(G$18:G49)*100</f>
        <v>-2.4515524999999996</v>
      </c>
      <c r="AK49" s="15">
        <f>AVERAGE(L$18:L49)*100</f>
        <v>-2.9203193750000005</v>
      </c>
      <c r="AL49" s="15">
        <f>AVERAGE(Q$18:Q49)*100</f>
        <v>-2.3789790625000014</v>
      </c>
      <c r="AM49" s="15">
        <f>AVERAGE(V$18:V49)*100</f>
        <v>-3.1500153124999999</v>
      </c>
      <c r="AN49" s="15">
        <f>(AVERAGE(X$18:X49))*100</f>
        <v>2.746176974943014</v>
      </c>
      <c r="AO49" s="15">
        <f>(AVERAGE(Z$18:Z49))*100</f>
        <v>2.8025604124430137</v>
      </c>
      <c r="AP49" s="15">
        <f>(AVERAGE(AB$18:AB49))*100</f>
        <v>3.0667097874430143</v>
      </c>
      <c r="AQ49" s="15">
        <f>(AVERAGE(AD$18:AD49))*100</f>
        <v>3.7328622874430137</v>
      </c>
    </row>
    <row r="50" spans="1:43" x14ac:dyDescent="0.25">
      <c r="A50" s="10">
        <v>42917</v>
      </c>
      <c r="B50" s="19">
        <v>245.36833333333334</v>
      </c>
      <c r="C50" s="18">
        <f t="shared" si="8"/>
        <v>1.9814270652795951E-2</v>
      </c>
      <c r="D50" s="11">
        <v>6.1637200000000003E-2</v>
      </c>
      <c r="E50" s="11">
        <v>-7.0714200000000005E-2</v>
      </c>
      <c r="F50" s="11">
        <v>-4.7264899999999999E-2</v>
      </c>
      <c r="G50" s="11">
        <v>-2.3449299999999999E-2</v>
      </c>
      <c r="H50" s="11">
        <v>3.8187899999999997E-2</v>
      </c>
      <c r="I50" s="11">
        <v>2.3618299999999998E-2</v>
      </c>
      <c r="J50" s="11">
        <v>2.2431599999999999E-2</v>
      </c>
      <c r="K50" s="11">
        <v>-2.2654000000000001E-2</v>
      </c>
      <c r="L50" s="11">
        <v>4.5085600000000003E-2</v>
      </c>
      <c r="M50" s="11">
        <v>6.8703799999999995E-2</v>
      </c>
      <c r="N50" s="11">
        <v>4.9986999999999997E-2</v>
      </c>
      <c r="O50" s="11">
        <v>-6.2611299999999995E-2</v>
      </c>
      <c r="P50" s="11">
        <v>-6.3262100000000002E-2</v>
      </c>
      <c r="Q50" s="11">
        <v>6.5079999999999999E-4</v>
      </c>
      <c r="R50" s="11">
        <v>5.0637799999999997E-2</v>
      </c>
      <c r="S50" s="11">
        <v>3.6915400000000001E-2</v>
      </c>
      <c r="T50" s="11">
        <v>-2.41075E-2</v>
      </c>
      <c r="U50" s="11">
        <v>-5.7432999999999998E-3</v>
      </c>
      <c r="V50" s="11">
        <v>-1.8364200000000001E-2</v>
      </c>
      <c r="W50" s="11">
        <v>1.85512E-2</v>
      </c>
      <c r="X50" s="21">
        <f t="shared" si="9"/>
        <v>4.1822929347204052E-2</v>
      </c>
      <c r="Y50" s="21">
        <f t="shared" si="10"/>
        <v>1.8373629347204046E-2</v>
      </c>
      <c r="Z50" s="21">
        <f t="shared" si="11"/>
        <v>3.8040293472040472E-3</v>
      </c>
      <c r="AA50" s="21">
        <f t="shared" si="12"/>
        <v>4.8889529347204044E-2</v>
      </c>
      <c r="AB50" s="21">
        <f t="shared" si="13"/>
        <v>3.0172729347204046E-2</v>
      </c>
      <c r="AC50" s="21">
        <f t="shared" si="14"/>
        <v>3.0823529347204046E-2</v>
      </c>
      <c r="AD50" s="21">
        <f t="shared" si="15"/>
        <v>1.710112934720405E-2</v>
      </c>
      <c r="AE50" s="21">
        <f t="shared" si="16"/>
        <v>-1.2630706527959508E-3</v>
      </c>
      <c r="AF50" s="15">
        <f>AVERAGE(Y$18:Y50)*100</f>
        <v>0.34137594342111682</v>
      </c>
      <c r="AG50" s="15">
        <f>AVERAGE(AA$18:AA50)*100</f>
        <v>3.3960185845359224E-2</v>
      </c>
      <c r="AH50" s="15">
        <f>AVERAGE(AC$18:AC50)*100</f>
        <v>0.76029382220899555</v>
      </c>
      <c r="AI50" s="15">
        <f>AVERAGE(AE$18:AE50)*100</f>
        <v>0.5613571555423289</v>
      </c>
      <c r="AJ50" s="15">
        <f>AVERAGE(G$18:G50)*100</f>
        <v>-2.4483215151515147</v>
      </c>
      <c r="AK50" s="15">
        <f>AVERAGE(L$18:L50)*100</f>
        <v>-2.6952018181818187</v>
      </c>
      <c r="AL50" s="15">
        <f>AVERAGE(Q$18:Q50)*100</f>
        <v>-2.3049166666666681</v>
      </c>
      <c r="AM50" s="15">
        <f>AVERAGE(V$18:V50)*100</f>
        <v>-3.1102093939393938</v>
      </c>
      <c r="AN50" s="15">
        <f>(AVERAGE(X$18:X50))*100</f>
        <v>2.7896956403908142</v>
      </c>
      <c r="AO50" s="15">
        <f>(AVERAGE(Z$18:Z50))*100</f>
        <v>2.7291617009968743</v>
      </c>
      <c r="AP50" s="15">
        <f>(AVERAGE(AB$18:AB50))*100</f>
        <v>3.0652117009968749</v>
      </c>
      <c r="AQ50" s="15">
        <f>(AVERAGE(AD$18:AD50))*100</f>
        <v>3.6715668525120257</v>
      </c>
    </row>
    <row r="51" spans="1:43" x14ac:dyDescent="0.25">
      <c r="A51" s="10">
        <v>43009</v>
      </c>
      <c r="B51" s="19">
        <v>247.27333333333334</v>
      </c>
      <c r="C51" s="18">
        <f t="shared" si="8"/>
        <v>2.1098649400131064E-2</v>
      </c>
      <c r="D51" s="11">
        <v>4.2251200000000003E-2</v>
      </c>
      <c r="E51" s="11">
        <v>-5.1861900000000002E-2</v>
      </c>
      <c r="F51" s="11">
        <v>-3.4932499999999998E-2</v>
      </c>
      <c r="G51" s="11">
        <v>-1.6929400000000001E-2</v>
      </c>
      <c r="H51" s="11">
        <v>2.5321799999999998E-2</v>
      </c>
      <c r="I51" s="11">
        <v>5.7538499999999999E-2</v>
      </c>
      <c r="J51" s="11">
        <v>-5.9282799999999997E-2</v>
      </c>
      <c r="K51" s="11">
        <v>-3.2703000000000003E-2</v>
      </c>
      <c r="L51" s="11">
        <v>-2.6579800000000001E-2</v>
      </c>
      <c r="M51" s="11">
        <v>3.0958800000000002E-2</v>
      </c>
      <c r="N51" s="11">
        <v>6.411E-2</v>
      </c>
      <c r="O51" s="11">
        <v>-6.2912300000000004E-2</v>
      </c>
      <c r="P51" s="11">
        <v>-4.9010600000000001E-2</v>
      </c>
      <c r="Q51" s="11">
        <v>-1.39016E-2</v>
      </c>
      <c r="R51" s="11">
        <v>5.0208299999999997E-2</v>
      </c>
      <c r="S51" s="11">
        <v>7.0151599999999995E-2</v>
      </c>
      <c r="T51" s="11">
        <v>-4.2661499999999998E-2</v>
      </c>
      <c r="U51" s="11">
        <v>-5.6760999999999999E-3</v>
      </c>
      <c r="V51" s="11">
        <v>-3.6985400000000002E-2</v>
      </c>
      <c r="W51" s="11">
        <v>3.31662E-2</v>
      </c>
      <c r="X51" s="21">
        <f t="shared" si="9"/>
        <v>2.1152550599868938E-2</v>
      </c>
      <c r="Y51" s="21">
        <f t="shared" si="10"/>
        <v>4.2231505998689342E-3</v>
      </c>
      <c r="Z51" s="21">
        <f t="shared" si="11"/>
        <v>3.6439850599868935E-2</v>
      </c>
      <c r="AA51" s="21">
        <f t="shared" si="12"/>
        <v>9.8601505998689373E-3</v>
      </c>
      <c r="AB51" s="21">
        <f t="shared" si="13"/>
        <v>4.3011350599868936E-2</v>
      </c>
      <c r="AC51" s="21">
        <f t="shared" si="14"/>
        <v>2.9109650599868933E-2</v>
      </c>
      <c r="AD51" s="21">
        <f t="shared" si="15"/>
        <v>4.905295059986893E-2</v>
      </c>
      <c r="AE51" s="21">
        <f t="shared" si="16"/>
        <v>1.2067550599868936E-2</v>
      </c>
      <c r="AF51" s="15">
        <f>AVERAGE(Y$18:Y51)*100</f>
        <v>0.34375650567305144</v>
      </c>
      <c r="AG51" s="15">
        <f>AVERAGE(AA$18:AA51)*100</f>
        <v>6.1961799790698477E-2</v>
      </c>
      <c r="AH51" s="15">
        <f>AVERAGE(AC$18:AC51)*100</f>
        <v>0.82354885861422777</v>
      </c>
      <c r="AI51" s="15">
        <f>AVERAGE(AE$18:AE51)*100</f>
        <v>0.58033944684952199</v>
      </c>
      <c r="AJ51" s="15">
        <f>AVERAGE(G$18:G51)*100</f>
        <v>-2.4261044117647055</v>
      </c>
      <c r="AK51" s="15">
        <f>AVERAGE(L$18:L51)*100</f>
        <v>-2.6941070588235299</v>
      </c>
      <c r="AL51" s="15">
        <f>AVERAGE(Q$18:Q51)*100</f>
        <v>-2.2780120588235304</v>
      </c>
      <c r="AM51" s="15">
        <f>AVERAGE(V$18:V51)*100</f>
        <v>-3.1275132352941175</v>
      </c>
      <c r="AN51" s="15">
        <f>(AVERAGE(X$18:X51))*100</f>
        <v>2.7698591527318754</v>
      </c>
      <c r="AO51" s="15">
        <f>(AVERAGE(Z$18:Z51))*100</f>
        <v>2.7560682703789334</v>
      </c>
      <c r="AP51" s="15">
        <f>(AVERAGE(AB$18:AB51))*100</f>
        <v>3.1015623880259926</v>
      </c>
      <c r="AQ51" s="15">
        <f>(AVERAGE(AD$18:AD51))*100</f>
        <v>3.7078529762612868</v>
      </c>
    </row>
    <row r="52" spans="1:43" x14ac:dyDescent="0.25">
      <c r="A52" s="10">
        <v>43101</v>
      </c>
      <c r="B52" s="19">
        <v>249.25033333333334</v>
      </c>
      <c r="C52" s="18">
        <f t="shared" si="8"/>
        <v>2.2229968967449887E-2</v>
      </c>
      <c r="D52" s="11">
        <v>5.4955799999999999E-2</v>
      </c>
      <c r="E52" s="11">
        <v>-6.0021400000000003E-2</v>
      </c>
      <c r="F52" s="11">
        <v>-3.4060800000000002E-2</v>
      </c>
      <c r="G52" s="11">
        <v>-2.59607E-2</v>
      </c>
      <c r="H52" s="11">
        <v>2.8995199999999999E-2</v>
      </c>
      <c r="I52" s="11">
        <v>4.1295900000000003E-2</v>
      </c>
      <c r="J52" s="11">
        <v>-4.74119E-2</v>
      </c>
      <c r="K52" s="11">
        <v>-4.6374199999999997E-2</v>
      </c>
      <c r="L52" s="11">
        <v>-1.0376999999999999E-3</v>
      </c>
      <c r="M52" s="11">
        <v>4.0258200000000001E-2</v>
      </c>
      <c r="N52" s="11">
        <v>7.6351000000000002E-2</v>
      </c>
      <c r="O52" s="11">
        <v>-9.6454899999999996E-2</v>
      </c>
      <c r="P52" s="11">
        <v>-9.4107300000000005E-2</v>
      </c>
      <c r="Q52" s="11">
        <v>-2.3475000000000002E-3</v>
      </c>
      <c r="R52" s="11">
        <v>7.40035E-2</v>
      </c>
      <c r="S52" s="11">
        <v>3.0817899999999999E-2</v>
      </c>
      <c r="T52" s="11">
        <v>-3.4029900000000002E-2</v>
      </c>
      <c r="U52" s="11">
        <v>-5.0877600000000002E-2</v>
      </c>
      <c r="V52" s="11">
        <v>1.68477E-2</v>
      </c>
      <c r="W52" s="11">
        <v>4.7665699999999998E-2</v>
      </c>
      <c r="X52" s="21">
        <f t="shared" si="9"/>
        <v>3.2725831032550112E-2</v>
      </c>
      <c r="Y52" s="21">
        <f t="shared" si="10"/>
        <v>6.7652310325501119E-3</v>
      </c>
      <c r="Z52" s="21">
        <f t="shared" si="11"/>
        <v>1.9065931032550117E-2</v>
      </c>
      <c r="AA52" s="21">
        <f t="shared" si="12"/>
        <v>1.8028231032550114E-2</v>
      </c>
      <c r="AB52" s="21">
        <f t="shared" si="13"/>
        <v>5.4121031032550115E-2</v>
      </c>
      <c r="AC52" s="21">
        <f t="shared" si="14"/>
        <v>5.1773531032550113E-2</v>
      </c>
      <c r="AD52" s="21">
        <f t="shared" si="15"/>
        <v>8.5879310325501119E-3</v>
      </c>
      <c r="AE52" s="21">
        <f t="shared" si="16"/>
        <v>2.5435731032550112E-2</v>
      </c>
      <c r="AF52" s="15">
        <f>AVERAGE(Y$18:Y52)*100</f>
        <v>0.35326412274682167</v>
      </c>
      <c r="AG52" s="15">
        <f>AVERAGE(AA$18:AA52)*100</f>
        <v>0.11170069417539313</v>
      </c>
      <c r="AH52" s="15">
        <f>AVERAGE(AC$18:AC52)*100</f>
        <v>0.94794326560396458</v>
      </c>
      <c r="AI52" s="15">
        <f>AVERAGE(AE$18:AE52)*100</f>
        <v>0.63643183703253592</v>
      </c>
      <c r="AJ52" s="15">
        <f>AVERAGE(G$18:G52)*100</f>
        <v>-2.4309605714285709</v>
      </c>
      <c r="AK52" s="15">
        <f>AVERAGE(L$18:L52)*100</f>
        <v>-2.6200974285714289</v>
      </c>
      <c r="AL52" s="15">
        <f>AVERAGE(Q$18:Q52)*100</f>
        <v>-2.2196331428571439</v>
      </c>
      <c r="AM52" s="15">
        <f>AVERAGE(V$18:V52)*100</f>
        <v>-2.9900194285714283</v>
      </c>
      <c r="AN52" s="15">
        <f>(AVERAGE(X$18:X52))*100</f>
        <v>2.7842226941753934</v>
      </c>
      <c r="AO52" s="15">
        <f>(AVERAGE(Z$18:Z52))*100</f>
        <v>2.7317975513182504</v>
      </c>
      <c r="AP52" s="15">
        <f>(AVERAGE(AB$18:AB52))*100</f>
        <v>3.1675778370325363</v>
      </c>
      <c r="AQ52" s="15">
        <f>(AVERAGE(AD$18:AD52))*100</f>
        <v>3.6264512656039645</v>
      </c>
    </row>
    <row r="53" spans="1:43" x14ac:dyDescent="0.25">
      <c r="A53" s="10">
        <v>43191</v>
      </c>
      <c r="B53" s="19">
        <v>250.57866666666666</v>
      </c>
      <c r="C53" s="18">
        <f t="shared" si="8"/>
        <v>2.6688245617629169E-2</v>
      </c>
      <c r="D53" s="11">
        <v>5.1102099999999998E-2</v>
      </c>
      <c r="E53" s="11">
        <v>-7.1185499999999999E-2</v>
      </c>
      <c r="F53" s="11">
        <v>-5.00274E-2</v>
      </c>
      <c r="G53" s="11">
        <v>-2.1158099999999999E-2</v>
      </c>
      <c r="H53" s="11">
        <v>2.9943999999999998E-2</v>
      </c>
      <c r="I53" s="11">
        <v>5.5726699999999997E-2</v>
      </c>
      <c r="J53" s="11">
        <v>-8.4859799999999999E-2</v>
      </c>
      <c r="K53" s="11">
        <v>-7.5180899999999995E-2</v>
      </c>
      <c r="L53" s="11">
        <v>-9.6789000000000007E-3</v>
      </c>
      <c r="M53" s="11">
        <v>4.6047699999999997E-2</v>
      </c>
      <c r="N53" s="11">
        <v>5.5342500000000003E-2</v>
      </c>
      <c r="O53" s="11">
        <v>-3.0344099999999999E-2</v>
      </c>
      <c r="P53" s="11">
        <v>-1.19151E-2</v>
      </c>
      <c r="Q53" s="11">
        <v>-1.8429000000000001E-2</v>
      </c>
      <c r="R53" s="11">
        <v>3.6913500000000002E-2</v>
      </c>
      <c r="S53" s="11">
        <v>5.8645900000000001E-2</v>
      </c>
      <c r="T53" s="11">
        <v>-6.3626199999999994E-2</v>
      </c>
      <c r="U53" s="11">
        <v>-3.2834599999999999E-2</v>
      </c>
      <c r="V53" s="11">
        <v>-3.0791599999999999E-2</v>
      </c>
      <c r="W53" s="11">
        <v>2.7854299999999999E-2</v>
      </c>
      <c r="X53" s="21">
        <f t="shared" si="9"/>
        <v>2.4413854382370828E-2</v>
      </c>
      <c r="Y53" s="21">
        <f t="shared" si="10"/>
        <v>3.255754382370829E-3</v>
      </c>
      <c r="Z53" s="21">
        <f t="shared" si="11"/>
        <v>2.9038454382370828E-2</v>
      </c>
      <c r="AA53" s="21">
        <f t="shared" si="12"/>
        <v>1.9359454382370828E-2</v>
      </c>
      <c r="AB53" s="21">
        <f t="shared" si="13"/>
        <v>2.8654254382370833E-2</v>
      </c>
      <c r="AC53" s="21">
        <f t="shared" si="14"/>
        <v>1.0225254382370833E-2</v>
      </c>
      <c r="AD53" s="21">
        <f t="shared" si="15"/>
        <v>3.1957654382370831E-2</v>
      </c>
      <c r="AE53" s="21">
        <f t="shared" si="16"/>
        <v>1.1660543823708291E-3</v>
      </c>
      <c r="AF53" s="15">
        <f>AVERAGE(Y$18:Y53)*100</f>
        <v>0.35249499262155115</v>
      </c>
      <c r="AG53" s="15">
        <f>AVERAGE(AA$18:AA53)*100</f>
        <v>0.16237415928821783</v>
      </c>
      <c r="AH53" s="15">
        <f>AVERAGE(AC$18:AC53)*100</f>
        <v>0.9500149926215512</v>
      </c>
      <c r="AI53" s="15">
        <f>AVERAGE(AE$18:AE53)*100</f>
        <v>0.62199221484377332</v>
      </c>
      <c r="AJ53" s="15">
        <f>AVERAGE(G$18:G53)*100</f>
        <v>-2.4222063888888883</v>
      </c>
      <c r="AK53" s="15">
        <f>AVERAGE(L$18:L53)*100</f>
        <v>-2.5742027777777783</v>
      </c>
      <c r="AL53" s="15">
        <f>AVERAGE(Q$18:Q53)*100</f>
        <v>-2.2091683333333343</v>
      </c>
      <c r="AM53" s="15">
        <f>AVERAGE(V$18:V53)*100</f>
        <v>-2.9924955555555552</v>
      </c>
      <c r="AN53" s="15">
        <f>(AVERAGE(X$18:X53))*100</f>
        <v>2.7746994370659959</v>
      </c>
      <c r="AO53" s="15">
        <f>(AVERAGE(Z$18:Z53))*100</f>
        <v>2.7365766592882181</v>
      </c>
      <c r="AP53" s="15">
        <f>(AVERAGE(AB$18:AB53))*100</f>
        <v>3.1591847148437742</v>
      </c>
      <c r="AQ53" s="15">
        <f>(AVERAGE(AD$18:AD53))*100</f>
        <v>3.6144877703993288</v>
      </c>
    </row>
    <row r="54" spans="1:43" x14ac:dyDescent="0.25">
      <c r="A54" s="10">
        <v>43282</v>
      </c>
      <c r="B54" s="19">
        <v>251.82866666666666</v>
      </c>
      <c r="C54" s="18">
        <f t="shared" si="8"/>
        <v>2.6329124241786017E-2</v>
      </c>
      <c r="D54" s="11">
        <v>5.1660299999999999E-2</v>
      </c>
      <c r="E54" s="11">
        <v>-4.8484399999999997E-2</v>
      </c>
      <c r="F54" s="11">
        <v>-3.8778399999999998E-2</v>
      </c>
      <c r="G54" s="11">
        <v>-9.7059999999999994E-3</v>
      </c>
      <c r="H54" s="11">
        <v>4.1954400000000003E-2</v>
      </c>
      <c r="I54" s="11">
        <v>1.8276400000000002E-2</v>
      </c>
      <c r="J54" s="11">
        <v>-8.0145999999999995E-2</v>
      </c>
      <c r="K54" s="11">
        <v>-7.7322000000000002E-2</v>
      </c>
      <c r="L54" s="11">
        <v>-2.8240000000000001E-3</v>
      </c>
      <c r="M54" s="11">
        <v>1.54524E-2</v>
      </c>
      <c r="N54" s="11">
        <v>5.5978800000000002E-2</v>
      </c>
      <c r="O54" s="11">
        <v>-4.61489E-2</v>
      </c>
      <c r="P54" s="11">
        <v>-2.3514199999999999E-2</v>
      </c>
      <c r="Q54" s="11">
        <v>-2.26348E-2</v>
      </c>
      <c r="R54" s="11">
        <v>3.3343999999999999E-2</v>
      </c>
      <c r="S54" s="11">
        <v>6.0831099999999999E-2</v>
      </c>
      <c r="T54" s="11">
        <v>-1.0506999999999999E-3</v>
      </c>
      <c r="U54" s="11">
        <v>1.5869500000000002E-2</v>
      </c>
      <c r="V54" s="11">
        <v>-1.69202E-2</v>
      </c>
      <c r="W54" s="11">
        <v>4.3910999999999999E-2</v>
      </c>
      <c r="X54" s="21">
        <f t="shared" si="9"/>
        <v>2.5331175758213982E-2</v>
      </c>
      <c r="Y54" s="21">
        <f t="shared" si="10"/>
        <v>1.5625275758213986E-2</v>
      </c>
      <c r="Z54" s="21">
        <f t="shared" si="11"/>
        <v>-8.0527242417860155E-3</v>
      </c>
      <c r="AA54" s="21">
        <f t="shared" si="12"/>
        <v>-1.0876724241786017E-2</v>
      </c>
      <c r="AB54" s="21">
        <f t="shared" si="13"/>
        <v>2.9649675758213985E-2</v>
      </c>
      <c r="AC54" s="21">
        <f t="shared" si="14"/>
        <v>7.0148757582139815E-3</v>
      </c>
      <c r="AD54" s="21">
        <f t="shared" si="15"/>
        <v>3.4501975758213982E-2</v>
      </c>
      <c r="AE54" s="21">
        <f t="shared" si="16"/>
        <v>1.7581875758213981E-2</v>
      </c>
      <c r="AF54" s="15">
        <f>AVERAGE(Y$18:Y54)*100</f>
        <v>0.38519857595127677</v>
      </c>
      <c r="AG54" s="15">
        <f>AVERAGE(AA$18:AA54)*100</f>
        <v>0.12858911649181731</v>
      </c>
      <c r="AH54" s="15">
        <f>AVERAGE(AC$18:AC54)*100</f>
        <v>0.9432980354107362</v>
      </c>
      <c r="AI54" s="15">
        <f>AVERAGE(AE$18:AE54)*100</f>
        <v>0.65270019757289843</v>
      </c>
      <c r="AJ54" s="15">
        <f>AVERAGE(G$18:G54)*100</f>
        <v>-2.382973783783783</v>
      </c>
      <c r="AK54" s="15">
        <f>AVERAGE(L$18:L54)*100</f>
        <v>-2.512262162162163</v>
      </c>
      <c r="AL54" s="15">
        <f>AVERAGE(Q$18:Q54)*100</f>
        <v>-2.210636216216217</v>
      </c>
      <c r="AM54" s="15">
        <f>AVERAGE(V$18:V54)*100</f>
        <v>-2.9573475675675671</v>
      </c>
      <c r="AN54" s="15">
        <f>(AVERAGE(X$18:X54))*100</f>
        <v>2.7681701975728985</v>
      </c>
      <c r="AO54" s="15">
        <f>(AVERAGE(Z$18:Z54))*100</f>
        <v>2.6408510083837093</v>
      </c>
      <c r="AP54" s="15">
        <f>(AVERAGE(AB$18:AB54))*100</f>
        <v>3.1539356029783043</v>
      </c>
      <c r="AQ54" s="15">
        <f>(AVERAGE(AD$18:AD54))*100</f>
        <v>3.6100474948701953</v>
      </c>
    </row>
    <row r="55" spans="1:43" x14ac:dyDescent="0.25">
      <c r="A55" s="10">
        <v>43374</v>
      </c>
      <c r="B55" s="19">
        <v>252.75899999999999</v>
      </c>
      <c r="C55" s="18">
        <f t="shared" si="8"/>
        <v>2.2184626998463131E-2</v>
      </c>
      <c r="D55" s="11">
        <v>5.6955199999999997E-2</v>
      </c>
      <c r="E55" s="11">
        <v>-6.0489300000000003E-2</v>
      </c>
      <c r="F55" s="11">
        <v>-4.1338E-2</v>
      </c>
      <c r="G55" s="11">
        <v>-1.91512E-2</v>
      </c>
      <c r="H55" s="11">
        <v>3.7803900000000001E-2</v>
      </c>
      <c r="I55" s="11">
        <v>8.3838700000000002E-2</v>
      </c>
      <c r="J55" s="11">
        <v>-6.1711000000000002E-2</v>
      </c>
      <c r="K55" s="11">
        <v>-5.0545600000000003E-2</v>
      </c>
      <c r="L55" s="11">
        <v>-1.1165400000000001E-2</v>
      </c>
      <c r="M55" s="11">
        <v>7.2673299999999996E-2</v>
      </c>
      <c r="N55" s="11">
        <v>5.01968E-2</v>
      </c>
      <c r="O55" s="11">
        <v>-4.7328200000000001E-2</v>
      </c>
      <c r="P55" s="11">
        <v>-2.93741E-2</v>
      </c>
      <c r="Q55" s="11">
        <v>-1.7954100000000001E-2</v>
      </c>
      <c r="R55" s="11">
        <v>3.2242699999999999E-2</v>
      </c>
      <c r="S55" s="11">
        <v>9.3867000000000006E-2</v>
      </c>
      <c r="T55" s="11">
        <v>-7.0588200000000004E-2</v>
      </c>
      <c r="U55" s="11">
        <v>-5.3514100000000002E-2</v>
      </c>
      <c r="V55" s="11">
        <v>-1.7074099999999998E-2</v>
      </c>
      <c r="W55" s="11">
        <v>7.6792899999999997E-2</v>
      </c>
      <c r="X55" s="21">
        <f t="shared" si="9"/>
        <v>3.4770573001536867E-2</v>
      </c>
      <c r="Y55" s="21">
        <f t="shared" si="10"/>
        <v>1.5619273001536871E-2</v>
      </c>
      <c r="Z55" s="21">
        <f t="shared" si="11"/>
        <v>6.1654073001536872E-2</v>
      </c>
      <c r="AA55" s="21">
        <f t="shared" si="12"/>
        <v>5.0488673001536866E-2</v>
      </c>
      <c r="AB55" s="21">
        <f t="shared" si="13"/>
        <v>2.8012173001536869E-2</v>
      </c>
      <c r="AC55" s="21">
        <f t="shared" si="14"/>
        <v>1.0058073001536869E-2</v>
      </c>
      <c r="AD55" s="21">
        <f t="shared" si="15"/>
        <v>7.1682373001536875E-2</v>
      </c>
      <c r="AE55" s="21">
        <f t="shared" si="16"/>
        <v>5.4608273001536867E-2</v>
      </c>
      <c r="AF55" s="15">
        <f>AVERAGE(Y$18:Y55)*100</f>
        <v>0.41616512132502442</v>
      </c>
      <c r="AG55" s="15">
        <f>AVERAGE(AA$18:AA55)*100</f>
        <v>0.25807012132502438</v>
      </c>
      <c r="AH55" s="15">
        <f>AVERAGE(AC$18:AC55)*100</f>
        <v>0.94494301606186637</v>
      </c>
      <c r="AI55" s="15">
        <f>AVERAGE(AE$18:AE55)*100</f>
        <v>0.77922985816712975</v>
      </c>
      <c r="AJ55" s="15">
        <f>AVERAGE(G$18:G55)*100</f>
        <v>-2.3706618421052625</v>
      </c>
      <c r="AK55" s="15">
        <f>AVERAGE(L$18:L55)*100</f>
        <v>-2.4755326315789481</v>
      </c>
      <c r="AL55" s="15">
        <f>AVERAGE(Q$18:Q55)*100</f>
        <v>-2.1997092105263167</v>
      </c>
      <c r="AM55" s="15">
        <f>AVERAGE(V$18:V55)*100</f>
        <v>-2.9244544736842104</v>
      </c>
      <c r="AN55" s="15">
        <f>(AVERAGE(X$18:X55))*100</f>
        <v>2.7868251213250246</v>
      </c>
      <c r="AO55" s="15">
        <f>(AVERAGE(Z$18:Z55))*100</f>
        <v>2.7336024897460769</v>
      </c>
      <c r="AP55" s="15">
        <f>(AVERAGE(AB$18:AB55))*100</f>
        <v>3.1446535423776565</v>
      </c>
      <c r="AQ55" s="15">
        <f>(AVERAGE(AD$18:AD55))*100</f>
        <v>3.7036840686934447</v>
      </c>
    </row>
    <row r="56" spans="1:43" x14ac:dyDescent="0.25">
      <c r="A56" s="10">
        <v>43466</v>
      </c>
      <c r="B56" s="19">
        <v>253.31133333333332</v>
      </c>
      <c r="C56" s="18">
        <f t="shared" si="8"/>
        <v>1.6292856846730874E-2</v>
      </c>
      <c r="D56" s="11">
        <v>5.6721599999999997E-2</v>
      </c>
      <c r="E56" s="11">
        <v>-5.8487999999999998E-2</v>
      </c>
      <c r="F56" s="11">
        <v>-3.5007000000000003E-2</v>
      </c>
      <c r="G56" s="11">
        <v>-2.3480999999999998E-2</v>
      </c>
      <c r="H56" s="11">
        <v>3.3240600000000002E-2</v>
      </c>
      <c r="I56" s="11">
        <v>3.99703E-2</v>
      </c>
      <c r="J56" s="11">
        <v>-4.0035599999999998E-2</v>
      </c>
      <c r="K56" s="11">
        <v>-5.2833699999999997E-2</v>
      </c>
      <c r="L56" s="11">
        <v>1.27981E-2</v>
      </c>
      <c r="M56" s="11">
        <v>5.27684E-2</v>
      </c>
      <c r="N56" s="11">
        <v>8.0661899999999995E-2</v>
      </c>
      <c r="O56" s="11">
        <v>-6.4185099999999995E-2</v>
      </c>
      <c r="P56" s="11">
        <v>5.0063E-3</v>
      </c>
      <c r="Q56" s="11">
        <v>-6.91914E-2</v>
      </c>
      <c r="R56" s="11">
        <v>1.1470599999999999E-2</v>
      </c>
      <c r="S56" s="11">
        <v>3.3670100000000001E-2</v>
      </c>
      <c r="T56" s="11">
        <v>-7.6895599999999995E-2</v>
      </c>
      <c r="U56" s="11">
        <v>-7.4241000000000001E-2</v>
      </c>
      <c r="V56" s="11">
        <v>-2.6546999999999999E-3</v>
      </c>
      <c r="W56" s="11">
        <v>3.1015500000000001E-2</v>
      </c>
      <c r="X56" s="21">
        <f t="shared" si="9"/>
        <v>4.0428743153269123E-2</v>
      </c>
      <c r="Y56" s="21">
        <f t="shared" si="10"/>
        <v>1.6947743153269128E-2</v>
      </c>
      <c r="Z56" s="21">
        <f t="shared" si="11"/>
        <v>2.3677443153269126E-2</v>
      </c>
      <c r="AA56" s="21">
        <f t="shared" si="12"/>
        <v>3.6475543153269126E-2</v>
      </c>
      <c r="AB56" s="21">
        <f t="shared" si="13"/>
        <v>6.436904315326912E-2</v>
      </c>
      <c r="AC56" s="21">
        <f t="shared" si="14"/>
        <v>-4.8222568467308751E-3</v>
      </c>
      <c r="AD56" s="21">
        <f t="shared" si="15"/>
        <v>1.7377243153269127E-2</v>
      </c>
      <c r="AE56" s="21">
        <f t="shared" si="16"/>
        <v>1.4722643153269127E-2</v>
      </c>
      <c r="AF56" s="15">
        <f>AVERAGE(Y$18:Y56)*100</f>
        <v>0.448949972453278</v>
      </c>
      <c r="AG56" s="15">
        <f>AVERAGE(AA$18:AA56)*100</f>
        <v>0.34497997245327794</v>
      </c>
      <c r="AH56" s="15">
        <f>AVERAGE(AC$18:AC56)*100</f>
        <v>0.9083489468122522</v>
      </c>
      <c r="AI56" s="15">
        <f>AVERAGE(AE$18:AE56)*100</f>
        <v>0.79699997245327792</v>
      </c>
      <c r="AJ56" s="15">
        <f>AVERAGE(G$18:G56)*100</f>
        <v>-2.3700833333333327</v>
      </c>
      <c r="AK56" s="15">
        <f>AVERAGE(L$18:L56)*100</f>
        <v>-2.3792417948717954</v>
      </c>
      <c r="AL56" s="15">
        <f>AVERAGE(Q$18:Q56)*100</f>
        <v>-2.3207202564102571</v>
      </c>
      <c r="AM56" s="15">
        <f>AVERAGE(V$18:V56)*100</f>
        <v>-2.8562753846153841</v>
      </c>
      <c r="AN56" s="15">
        <f>(AVERAGE(X$18:X56))*100</f>
        <v>2.8190315109148165</v>
      </c>
      <c r="AO56" s="15">
        <f>(AVERAGE(Z$18:Z56))*100</f>
        <v>2.7242215109148162</v>
      </c>
      <c r="AP56" s="15">
        <f>(AVERAGE(AB$18:AB56))*100</f>
        <v>3.2290702288635349</v>
      </c>
      <c r="AQ56" s="15">
        <f>(AVERAGE(AD$18:AD56))*100</f>
        <v>3.6532748442481484</v>
      </c>
    </row>
    <row r="59" spans="1:43" x14ac:dyDescent="0.25">
      <c r="F59" s="23"/>
      <c r="G59" s="23"/>
      <c r="H59" s="23"/>
      <c r="I59" s="23"/>
    </row>
    <row r="60" spans="1:43" x14ac:dyDescent="0.25">
      <c r="F60" s="23"/>
      <c r="G60" s="23"/>
      <c r="H60" s="23"/>
      <c r="I60" s="23"/>
    </row>
    <row r="61" spans="1:43" x14ac:dyDescent="0.25">
      <c r="F61" s="23"/>
      <c r="G61" s="23"/>
      <c r="H61" s="23"/>
      <c r="I61" s="23"/>
    </row>
  </sheetData>
  <mergeCells count="9">
    <mergeCell ref="B2:C2"/>
    <mergeCell ref="X2:Y2"/>
    <mergeCell ref="Z2:AA2"/>
    <mergeCell ref="AD2:AE2"/>
    <mergeCell ref="AB2:AC2"/>
    <mergeCell ref="D2:H2"/>
    <mergeCell ref="I2:M2"/>
    <mergeCell ref="S2:W2"/>
    <mergeCell ref="N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F1" sqref="F1:I1"/>
    </sheetView>
  </sheetViews>
  <sheetFormatPr defaultRowHeight="15" x14ac:dyDescent="0.25"/>
  <cols>
    <col min="1" max="1" width="9.7109375" bestFit="1" customWidth="1"/>
  </cols>
  <sheetData>
    <row r="1" spans="1:9" x14ac:dyDescent="0.25">
      <c r="A1" s="28" t="s">
        <v>17</v>
      </c>
      <c r="B1" s="28"/>
      <c r="C1" s="28"/>
      <c r="D1" s="28"/>
      <c r="E1" s="28"/>
      <c r="F1" s="28" t="s">
        <v>35</v>
      </c>
      <c r="G1" s="28"/>
      <c r="H1" s="28"/>
      <c r="I1" s="28"/>
    </row>
    <row r="2" spans="1:9" x14ac:dyDescent="0.25">
      <c r="A2" s="8" t="s">
        <v>21</v>
      </c>
      <c r="B2" s="13" t="s">
        <v>22</v>
      </c>
      <c r="C2" s="13" t="s">
        <v>23</v>
      </c>
      <c r="D2" s="13" t="s">
        <v>24</v>
      </c>
      <c r="E2" s="13" t="s">
        <v>25</v>
      </c>
      <c r="F2" s="14" t="s">
        <v>31</v>
      </c>
      <c r="G2" s="14" t="s">
        <v>32</v>
      </c>
      <c r="H2" s="14" t="s">
        <v>33</v>
      </c>
      <c r="I2" s="14" t="s">
        <v>34</v>
      </c>
    </row>
    <row r="3" spans="1:9" x14ac:dyDescent="0.25">
      <c r="A3" s="10">
        <v>38718</v>
      </c>
      <c r="B3" s="11">
        <v>5.0116300000000003E-2</v>
      </c>
      <c r="C3" s="11">
        <v>0.1034629</v>
      </c>
      <c r="D3" s="11">
        <v>6.8608199999999994E-2</v>
      </c>
      <c r="E3" s="11">
        <v>5.8536100000000001E-2</v>
      </c>
    </row>
    <row r="4" spans="1:9" x14ac:dyDescent="0.25">
      <c r="A4" s="10">
        <v>38808</v>
      </c>
      <c r="B4" s="11">
        <v>4.5001600000000003E-2</v>
      </c>
      <c r="C4" s="11">
        <v>9.8260700000000006E-2</v>
      </c>
      <c r="D4" s="11">
        <v>5.6771200000000001E-2</v>
      </c>
      <c r="E4" s="11">
        <v>5.8749000000000003E-2</v>
      </c>
    </row>
    <row r="5" spans="1:9" x14ac:dyDescent="0.25">
      <c r="A5" s="10">
        <v>38899</v>
      </c>
      <c r="B5" s="11">
        <v>4.4338200000000001E-2</v>
      </c>
      <c r="C5" s="11">
        <v>0.1034949</v>
      </c>
      <c r="D5" s="11">
        <v>6.1812400000000003E-2</v>
      </c>
      <c r="E5" s="11">
        <v>5.2644999999999997E-2</v>
      </c>
    </row>
    <row r="6" spans="1:9" x14ac:dyDescent="0.25">
      <c r="A6" s="10">
        <v>38991</v>
      </c>
      <c r="B6" s="11">
        <v>4.0910000000000002E-2</v>
      </c>
      <c r="C6" s="11">
        <v>9.2653700000000005E-2</v>
      </c>
      <c r="D6" s="11">
        <v>5.5458399999999998E-2</v>
      </c>
      <c r="E6" s="11">
        <v>5.1377600000000002E-2</v>
      </c>
    </row>
    <row r="7" spans="1:9" x14ac:dyDescent="0.25">
      <c r="A7" s="10">
        <v>39083</v>
      </c>
      <c r="B7" s="11">
        <v>4.7962499999999998E-2</v>
      </c>
      <c r="C7" s="11">
        <v>9.0274800000000002E-2</v>
      </c>
      <c r="D7" s="11">
        <v>6.9191500000000003E-2</v>
      </c>
      <c r="E7" s="11">
        <v>5.3162000000000001E-2</v>
      </c>
    </row>
    <row r="8" spans="1:9" x14ac:dyDescent="0.25">
      <c r="A8" s="10">
        <v>39173</v>
      </c>
      <c r="B8" s="11">
        <v>4.3258499999999998E-2</v>
      </c>
      <c r="C8" s="11">
        <v>9.2193200000000003E-2</v>
      </c>
      <c r="D8" s="11">
        <v>5.9796700000000001E-2</v>
      </c>
      <c r="E8" s="11">
        <v>5.1567099999999998E-2</v>
      </c>
    </row>
    <row r="9" spans="1:9" x14ac:dyDescent="0.25">
      <c r="A9" s="10">
        <v>39264</v>
      </c>
      <c r="B9" s="11">
        <v>4.5205099999999998E-2</v>
      </c>
      <c r="C9" s="11">
        <v>9.1432600000000003E-2</v>
      </c>
      <c r="D9" s="11">
        <v>6.43759E-2</v>
      </c>
      <c r="E9" s="11">
        <v>5.35886E-2</v>
      </c>
    </row>
    <row r="10" spans="1:9" x14ac:dyDescent="0.25">
      <c r="A10" s="10">
        <v>39356</v>
      </c>
      <c r="B10" s="11">
        <v>4.31548E-2</v>
      </c>
      <c r="C10" s="11">
        <v>9.5012600000000003E-2</v>
      </c>
      <c r="D10" s="11">
        <v>6.5544199999999997E-2</v>
      </c>
      <c r="E10" s="11">
        <v>5.3560400000000001E-2</v>
      </c>
    </row>
    <row r="11" spans="1:9" x14ac:dyDescent="0.25">
      <c r="A11" s="10">
        <v>39448</v>
      </c>
      <c r="B11" s="11">
        <v>5.17151E-2</v>
      </c>
      <c r="C11" s="11">
        <v>9.7637799999999997E-2</v>
      </c>
      <c r="D11" s="11">
        <v>8.1424499999999997E-2</v>
      </c>
      <c r="E11" s="11">
        <v>5.6124300000000002E-2</v>
      </c>
    </row>
    <row r="12" spans="1:9" x14ac:dyDescent="0.25">
      <c r="A12" s="10">
        <v>39539</v>
      </c>
      <c r="B12" s="11">
        <v>4.9396599999999999E-2</v>
      </c>
      <c r="C12" s="11">
        <v>0.10211530000000001</v>
      </c>
      <c r="D12" s="11">
        <v>7.6264200000000004E-2</v>
      </c>
      <c r="E12" s="11">
        <v>6.24831E-2</v>
      </c>
    </row>
    <row r="13" spans="1:9" x14ac:dyDescent="0.25">
      <c r="A13" s="10">
        <v>39630</v>
      </c>
      <c r="B13" s="11">
        <v>5.6267200000000003E-2</v>
      </c>
      <c r="C13" s="11">
        <v>0.1208621</v>
      </c>
      <c r="D13" s="11">
        <v>8.71421E-2</v>
      </c>
      <c r="E13" s="11">
        <v>6.3976900000000003E-2</v>
      </c>
    </row>
    <row r="14" spans="1:9" x14ac:dyDescent="0.25">
      <c r="A14" s="10">
        <v>39722</v>
      </c>
      <c r="B14" s="11">
        <v>6.2441700000000003E-2</v>
      </c>
      <c r="C14" s="11">
        <v>0.1219691</v>
      </c>
      <c r="D14" s="11">
        <v>9.8264000000000004E-2</v>
      </c>
      <c r="E14" s="11">
        <v>6.9225300000000003E-2</v>
      </c>
    </row>
    <row r="15" spans="1:9" x14ac:dyDescent="0.25">
      <c r="A15" s="10">
        <v>39814</v>
      </c>
      <c r="B15" s="11">
        <v>8.7812100000000004E-2</v>
      </c>
      <c r="C15" s="11">
        <v>0.14325589999999999</v>
      </c>
      <c r="D15" s="11">
        <v>0.1323269</v>
      </c>
      <c r="E15" s="11">
        <v>9.3904299999999996E-2</v>
      </c>
    </row>
    <row r="16" spans="1:9" x14ac:dyDescent="0.25">
      <c r="A16" s="10">
        <v>39904</v>
      </c>
      <c r="B16" s="11">
        <v>8.87236E-2</v>
      </c>
      <c r="C16" s="11">
        <v>0.159412</v>
      </c>
      <c r="D16" s="11">
        <v>0.13291169999999999</v>
      </c>
      <c r="E16" s="11">
        <v>0.1012791</v>
      </c>
    </row>
    <row r="17" spans="1:9" x14ac:dyDescent="0.25">
      <c r="A17" s="10">
        <v>39995</v>
      </c>
      <c r="B17" s="11">
        <v>9.1457300000000005E-2</v>
      </c>
      <c r="C17" s="11">
        <v>0.16655809999999999</v>
      </c>
      <c r="D17" s="11">
        <v>0.13793259999999999</v>
      </c>
      <c r="E17" s="11">
        <v>9.9406099999999997E-2</v>
      </c>
      <c r="F17">
        <f>AVERAGE(B14:B17)*100</f>
        <v>8.2608674999999998</v>
      </c>
      <c r="G17">
        <f t="shared" ref="G17:I17" si="0">AVERAGE(C14:C17)*100</f>
        <v>14.7798775</v>
      </c>
      <c r="H17">
        <f t="shared" si="0"/>
        <v>12.535879999999999</v>
      </c>
      <c r="I17">
        <f t="shared" si="0"/>
        <v>9.0953699999999991</v>
      </c>
    </row>
    <row r="18" spans="1:9" x14ac:dyDescent="0.25">
      <c r="A18" s="10">
        <v>40087</v>
      </c>
      <c r="B18" s="11">
        <v>9.0086799999999995E-2</v>
      </c>
      <c r="C18" s="11">
        <v>0.17079649999999999</v>
      </c>
      <c r="D18" s="11">
        <v>0.13599890000000001</v>
      </c>
      <c r="E18" s="11">
        <v>9.9718899999999999E-2</v>
      </c>
      <c r="F18">
        <f t="shared" ref="F18:F55" si="1">AVERAGE(B15:B18)*100</f>
        <v>8.9519950000000019</v>
      </c>
      <c r="G18">
        <f t="shared" ref="G18:G55" si="2">AVERAGE(C15:C18)*100</f>
        <v>16.000562499999997</v>
      </c>
      <c r="H18">
        <f t="shared" ref="H18:H55" si="3">AVERAGE(D15:D18)*100</f>
        <v>13.479252499999999</v>
      </c>
      <c r="I18">
        <f t="shared" ref="I18:I55" si="4">AVERAGE(E15:E18)*100</f>
        <v>9.8577100000000009</v>
      </c>
    </row>
    <row r="19" spans="1:9" x14ac:dyDescent="0.25">
      <c r="A19" s="10">
        <v>40179</v>
      </c>
      <c r="B19" s="11">
        <v>0.1007497</v>
      </c>
      <c r="C19" s="11">
        <v>0.17749799999999999</v>
      </c>
      <c r="D19" s="11">
        <v>0.1510629</v>
      </c>
      <c r="E19" s="11">
        <v>0.1095391</v>
      </c>
      <c r="F19">
        <f t="shared" si="1"/>
        <v>9.2754349999999999</v>
      </c>
      <c r="G19">
        <f t="shared" si="2"/>
        <v>16.856614999999998</v>
      </c>
      <c r="H19">
        <f t="shared" si="3"/>
        <v>13.947652499999998</v>
      </c>
      <c r="I19">
        <f t="shared" si="4"/>
        <v>10.24858</v>
      </c>
    </row>
    <row r="20" spans="1:9" x14ac:dyDescent="0.25">
      <c r="A20" s="10">
        <v>40269</v>
      </c>
      <c r="B20" s="11">
        <v>9.0110599999999999E-2</v>
      </c>
      <c r="C20" s="11">
        <v>0.1687389</v>
      </c>
      <c r="D20" s="11">
        <v>0.1325392</v>
      </c>
      <c r="E20" s="11">
        <v>0.10325529999999999</v>
      </c>
      <c r="F20">
        <f t="shared" si="1"/>
        <v>9.3101099999999999</v>
      </c>
      <c r="G20">
        <f t="shared" si="2"/>
        <v>17.0897875</v>
      </c>
      <c r="H20">
        <f t="shared" si="3"/>
        <v>13.938339999999998</v>
      </c>
      <c r="I20">
        <f t="shared" si="4"/>
        <v>10.297985000000001</v>
      </c>
    </row>
    <row r="21" spans="1:9" x14ac:dyDescent="0.25">
      <c r="A21" s="10">
        <v>40360</v>
      </c>
      <c r="B21" s="11">
        <v>8.8269500000000001E-2</v>
      </c>
      <c r="C21" s="11">
        <v>0.17856530000000001</v>
      </c>
      <c r="D21" s="11">
        <v>0.13421430000000001</v>
      </c>
      <c r="E21" s="11">
        <v>0.10117</v>
      </c>
      <c r="F21">
        <f t="shared" si="1"/>
        <v>9.2304150000000007</v>
      </c>
      <c r="G21">
        <f t="shared" si="2"/>
        <v>17.389967500000001</v>
      </c>
      <c r="H21">
        <f t="shared" si="3"/>
        <v>13.845382499999999</v>
      </c>
      <c r="I21">
        <f t="shared" si="4"/>
        <v>10.3420825</v>
      </c>
    </row>
    <row r="22" spans="1:9" x14ac:dyDescent="0.25">
      <c r="A22" s="10">
        <v>40452</v>
      </c>
      <c r="B22" s="11">
        <v>8.4085999999999994E-2</v>
      </c>
      <c r="C22" s="11">
        <v>0.1635875</v>
      </c>
      <c r="D22" s="11">
        <v>0.14043030000000001</v>
      </c>
      <c r="E22" s="11">
        <v>9.5694199999999993E-2</v>
      </c>
      <c r="F22">
        <f t="shared" si="1"/>
        <v>9.0803949999999993</v>
      </c>
      <c r="G22">
        <f t="shared" si="2"/>
        <v>17.209742500000001</v>
      </c>
      <c r="H22">
        <f t="shared" si="3"/>
        <v>13.956167499999999</v>
      </c>
      <c r="I22">
        <f t="shared" si="4"/>
        <v>10.241465</v>
      </c>
    </row>
    <row r="23" spans="1:9" x14ac:dyDescent="0.25">
      <c r="A23" s="10">
        <v>40544</v>
      </c>
      <c r="B23" s="11">
        <v>9.0086299999999994E-2</v>
      </c>
      <c r="C23" s="11">
        <v>0.17262350000000001</v>
      </c>
      <c r="D23" s="11">
        <v>0.13892460000000001</v>
      </c>
      <c r="E23" s="11">
        <v>0.1056478</v>
      </c>
      <c r="F23">
        <f t="shared" si="1"/>
        <v>8.8138100000000001</v>
      </c>
      <c r="G23">
        <f t="shared" si="2"/>
        <v>17.087879999999998</v>
      </c>
      <c r="H23">
        <f t="shared" si="3"/>
        <v>13.652710000000001</v>
      </c>
      <c r="I23">
        <f t="shared" si="4"/>
        <v>10.144182499999999</v>
      </c>
    </row>
    <row r="24" spans="1:9" x14ac:dyDescent="0.25">
      <c r="A24" s="10">
        <v>40634</v>
      </c>
      <c r="B24" s="11">
        <v>8.1989000000000006E-2</v>
      </c>
      <c r="C24" s="11">
        <v>0.17670069999999999</v>
      </c>
      <c r="D24" s="11">
        <v>0.12444959999999999</v>
      </c>
      <c r="E24" s="11">
        <v>9.5660200000000001E-2</v>
      </c>
      <c r="F24">
        <f t="shared" si="1"/>
        <v>8.6107700000000005</v>
      </c>
      <c r="G24">
        <f t="shared" si="2"/>
        <v>17.286925000000004</v>
      </c>
      <c r="H24">
        <f t="shared" si="3"/>
        <v>13.450470000000001</v>
      </c>
      <c r="I24">
        <f t="shared" si="4"/>
        <v>9.9543049999999997</v>
      </c>
    </row>
    <row r="25" spans="1:9" x14ac:dyDescent="0.25">
      <c r="A25" s="10">
        <v>40725</v>
      </c>
      <c r="B25" s="11">
        <v>8.25235E-2</v>
      </c>
      <c r="C25" s="11">
        <v>0.18250350000000001</v>
      </c>
      <c r="D25" s="11">
        <v>0.1249248</v>
      </c>
      <c r="E25" s="11">
        <v>0.1072212</v>
      </c>
      <c r="F25">
        <f t="shared" si="1"/>
        <v>8.4671199999999995</v>
      </c>
      <c r="G25">
        <f t="shared" si="2"/>
        <v>17.385380000000001</v>
      </c>
      <c r="H25">
        <f t="shared" si="3"/>
        <v>13.218232499999999</v>
      </c>
      <c r="I25">
        <f t="shared" si="4"/>
        <v>10.105585</v>
      </c>
    </row>
    <row r="26" spans="1:9" x14ac:dyDescent="0.25">
      <c r="A26" s="10">
        <v>40817</v>
      </c>
      <c r="B26" s="11">
        <v>7.45976E-2</v>
      </c>
      <c r="C26" s="11">
        <v>0.1614729</v>
      </c>
      <c r="D26" s="11">
        <v>0.124903</v>
      </c>
      <c r="E26" s="11">
        <v>9.7743700000000003E-2</v>
      </c>
      <c r="F26">
        <f t="shared" si="1"/>
        <v>8.2299100000000003</v>
      </c>
      <c r="G26">
        <f t="shared" si="2"/>
        <v>17.332515000000001</v>
      </c>
      <c r="H26">
        <f t="shared" si="3"/>
        <v>12.830050000000002</v>
      </c>
      <c r="I26">
        <f t="shared" si="4"/>
        <v>10.156822500000001</v>
      </c>
    </row>
    <row r="27" spans="1:9" x14ac:dyDescent="0.25">
      <c r="A27" s="10">
        <v>40909</v>
      </c>
      <c r="B27" s="11">
        <v>8.2387000000000002E-2</v>
      </c>
      <c r="C27" s="11">
        <v>0.1570609</v>
      </c>
      <c r="D27" s="11">
        <v>0.1259653</v>
      </c>
      <c r="E27" s="11">
        <v>9.5804399999999998E-2</v>
      </c>
      <c r="F27">
        <f t="shared" si="1"/>
        <v>8.0374274999999997</v>
      </c>
      <c r="G27">
        <f t="shared" si="2"/>
        <v>16.943449999999999</v>
      </c>
      <c r="H27">
        <f t="shared" si="3"/>
        <v>12.5060675</v>
      </c>
      <c r="I27">
        <f t="shared" si="4"/>
        <v>9.9107374999999998</v>
      </c>
    </row>
    <row r="28" spans="1:9" x14ac:dyDescent="0.25">
      <c r="A28" s="10">
        <v>41000</v>
      </c>
      <c r="B28" s="11">
        <v>7.5673500000000005E-2</v>
      </c>
      <c r="C28" s="11">
        <v>0.15332850000000001</v>
      </c>
      <c r="D28" s="11">
        <v>0.11564969999999999</v>
      </c>
      <c r="E28" s="11">
        <v>7.8318799999999994E-2</v>
      </c>
      <c r="F28">
        <f t="shared" si="1"/>
        <v>7.8795400000000004</v>
      </c>
      <c r="G28">
        <f t="shared" si="2"/>
        <v>16.359145000000002</v>
      </c>
      <c r="H28">
        <f t="shared" si="3"/>
        <v>12.286069999999999</v>
      </c>
      <c r="I28">
        <f t="shared" si="4"/>
        <v>9.4772025000000006</v>
      </c>
    </row>
    <row r="29" spans="1:9" x14ac:dyDescent="0.25">
      <c r="A29" s="10">
        <v>41091</v>
      </c>
      <c r="B29" s="11">
        <v>7.6858300000000004E-2</v>
      </c>
      <c r="C29" s="11">
        <v>0.1610654</v>
      </c>
      <c r="D29" s="11">
        <v>0.11253539999999999</v>
      </c>
      <c r="E29" s="11">
        <v>8.5244200000000006E-2</v>
      </c>
      <c r="F29">
        <f t="shared" si="1"/>
        <v>7.7379100000000003</v>
      </c>
      <c r="G29">
        <f t="shared" si="2"/>
        <v>15.823192499999999</v>
      </c>
      <c r="H29">
        <f t="shared" si="3"/>
        <v>11.976335000000001</v>
      </c>
      <c r="I29">
        <f t="shared" si="4"/>
        <v>8.9277775000000013</v>
      </c>
    </row>
    <row r="30" spans="1:9" x14ac:dyDescent="0.25">
      <c r="A30" s="10">
        <v>41183</v>
      </c>
      <c r="B30" s="11">
        <v>6.8766800000000003E-2</v>
      </c>
      <c r="C30" s="11">
        <v>0.14353730000000001</v>
      </c>
      <c r="D30" s="11">
        <v>0.1096529</v>
      </c>
      <c r="E30" s="11">
        <v>8.3305000000000004E-2</v>
      </c>
      <c r="F30">
        <f t="shared" si="1"/>
        <v>7.5921399999999997</v>
      </c>
      <c r="G30">
        <f t="shared" si="2"/>
        <v>15.374802500000001</v>
      </c>
      <c r="H30">
        <f t="shared" si="3"/>
        <v>11.5950825</v>
      </c>
      <c r="I30">
        <f t="shared" si="4"/>
        <v>8.5668100000000003</v>
      </c>
    </row>
    <row r="31" spans="1:9" x14ac:dyDescent="0.25">
      <c r="A31" s="10">
        <v>41275</v>
      </c>
      <c r="B31" s="11">
        <v>7.7126899999999998E-2</v>
      </c>
      <c r="C31" s="11">
        <v>0.1521101</v>
      </c>
      <c r="D31" s="11">
        <v>0.11372889999999999</v>
      </c>
      <c r="E31" s="11">
        <v>8.4686399999999995E-2</v>
      </c>
      <c r="F31">
        <f t="shared" si="1"/>
        <v>7.4606375000000007</v>
      </c>
      <c r="G31">
        <f t="shared" si="2"/>
        <v>15.251032500000001</v>
      </c>
      <c r="H31">
        <f t="shared" si="3"/>
        <v>11.289172499999999</v>
      </c>
      <c r="I31">
        <f t="shared" si="4"/>
        <v>8.2888600000000014</v>
      </c>
    </row>
    <row r="32" spans="1:9" x14ac:dyDescent="0.25">
      <c r="A32" s="10">
        <v>41365</v>
      </c>
      <c r="B32" s="11">
        <v>6.9813799999999995E-2</v>
      </c>
      <c r="C32" s="11">
        <v>0.14461760000000001</v>
      </c>
      <c r="D32" s="11">
        <v>9.7215399999999993E-2</v>
      </c>
      <c r="E32" s="11">
        <v>7.0729899999999998E-2</v>
      </c>
      <c r="F32">
        <f t="shared" si="1"/>
        <v>7.3141449999999999</v>
      </c>
      <c r="G32">
        <f t="shared" si="2"/>
        <v>15.03326</v>
      </c>
      <c r="H32">
        <f t="shared" si="3"/>
        <v>10.828315000000002</v>
      </c>
      <c r="I32">
        <f t="shared" si="4"/>
        <v>8.0991375000000012</v>
      </c>
    </row>
    <row r="33" spans="1:9" x14ac:dyDescent="0.25">
      <c r="A33" s="10">
        <v>41456</v>
      </c>
      <c r="B33" s="11">
        <v>6.7249100000000006E-2</v>
      </c>
      <c r="C33" s="11">
        <v>0.1465823</v>
      </c>
      <c r="D33" s="11">
        <v>9.9700899999999995E-2</v>
      </c>
      <c r="E33" s="11">
        <v>7.4859499999999995E-2</v>
      </c>
      <c r="F33">
        <f t="shared" si="1"/>
        <v>7.0739150000000004</v>
      </c>
      <c r="G33">
        <f t="shared" si="2"/>
        <v>14.671182500000002</v>
      </c>
      <c r="H33">
        <f t="shared" si="3"/>
        <v>10.507452499999999</v>
      </c>
      <c r="I33">
        <f t="shared" si="4"/>
        <v>7.8395200000000003</v>
      </c>
    </row>
    <row r="34" spans="1:9" x14ac:dyDescent="0.25">
      <c r="A34" s="10">
        <v>41548</v>
      </c>
      <c r="B34" s="11">
        <v>6.1080099999999998E-2</v>
      </c>
      <c r="C34" s="11">
        <v>0.13089819999999999</v>
      </c>
      <c r="D34" s="11">
        <v>9.5233799999999993E-2</v>
      </c>
      <c r="E34" s="11">
        <v>7.4067800000000003E-2</v>
      </c>
      <c r="F34">
        <f t="shared" si="1"/>
        <v>6.8817474999999986</v>
      </c>
      <c r="G34">
        <f t="shared" si="2"/>
        <v>14.355205000000002</v>
      </c>
      <c r="H34">
        <f t="shared" si="3"/>
        <v>10.146974999999998</v>
      </c>
      <c r="I34">
        <f t="shared" si="4"/>
        <v>7.6085899999999995</v>
      </c>
    </row>
    <row r="35" spans="1:9" x14ac:dyDescent="0.25">
      <c r="A35" s="10">
        <v>41640</v>
      </c>
      <c r="B35" s="11">
        <v>6.6269300000000003E-2</v>
      </c>
      <c r="C35" s="11">
        <v>0.1352119</v>
      </c>
      <c r="D35" s="11">
        <v>9.8642999999999995E-2</v>
      </c>
      <c r="E35" s="11">
        <v>7.3583499999999996E-2</v>
      </c>
      <c r="F35">
        <f t="shared" si="1"/>
        <v>6.6103074999999993</v>
      </c>
      <c r="G35">
        <f t="shared" si="2"/>
        <v>13.932749999999999</v>
      </c>
      <c r="H35">
        <f t="shared" si="3"/>
        <v>9.7698274999999981</v>
      </c>
      <c r="I35">
        <f t="shared" si="4"/>
        <v>7.3310175000000006</v>
      </c>
    </row>
    <row r="36" spans="1:9" x14ac:dyDescent="0.25">
      <c r="A36" s="10">
        <v>41730</v>
      </c>
      <c r="B36" s="11">
        <v>5.6608600000000002E-2</v>
      </c>
      <c r="C36" s="11">
        <v>0.1244413</v>
      </c>
      <c r="D36" s="11">
        <v>8.1410700000000003E-2</v>
      </c>
      <c r="E36" s="11">
        <v>6.8851899999999994E-2</v>
      </c>
      <c r="F36">
        <f t="shared" si="1"/>
        <v>6.2801775000000006</v>
      </c>
      <c r="G36">
        <f t="shared" si="2"/>
        <v>13.428342500000001</v>
      </c>
      <c r="H36">
        <f t="shared" si="3"/>
        <v>9.3747100000000003</v>
      </c>
      <c r="I36">
        <f t="shared" si="4"/>
        <v>7.284067499999999</v>
      </c>
    </row>
    <row r="37" spans="1:9" x14ac:dyDescent="0.25">
      <c r="A37" s="10">
        <v>41821</v>
      </c>
      <c r="B37" s="11">
        <v>5.7736299999999997E-2</v>
      </c>
      <c r="C37" s="11">
        <v>0.13147800000000001</v>
      </c>
      <c r="D37" s="11">
        <v>8.0951999999999996E-2</v>
      </c>
      <c r="E37" s="11">
        <v>6.7461599999999997E-2</v>
      </c>
      <c r="F37">
        <f t="shared" si="1"/>
        <v>6.0423574999999996</v>
      </c>
      <c r="G37">
        <f t="shared" si="2"/>
        <v>13.050735</v>
      </c>
      <c r="H37">
        <f t="shared" si="3"/>
        <v>8.9059875000000019</v>
      </c>
      <c r="I37">
        <f t="shared" si="4"/>
        <v>7.0991199999999992</v>
      </c>
    </row>
    <row r="38" spans="1:9" x14ac:dyDescent="0.25">
      <c r="A38" s="10">
        <v>41913</v>
      </c>
      <c r="B38" s="11">
        <v>5.0229599999999999E-2</v>
      </c>
      <c r="C38" s="11">
        <v>0.1154019</v>
      </c>
      <c r="D38" s="11">
        <v>7.18699E-2</v>
      </c>
      <c r="E38" s="11">
        <v>6.4560500000000007E-2</v>
      </c>
      <c r="F38">
        <f t="shared" si="1"/>
        <v>5.7710949999999999</v>
      </c>
      <c r="G38">
        <f t="shared" si="2"/>
        <v>12.663327499999999</v>
      </c>
      <c r="H38">
        <f t="shared" si="3"/>
        <v>8.3218899999999998</v>
      </c>
      <c r="I38">
        <f t="shared" si="4"/>
        <v>6.861437500000001</v>
      </c>
    </row>
    <row r="39" spans="1:9" x14ac:dyDescent="0.25">
      <c r="A39" s="10">
        <v>42005</v>
      </c>
      <c r="B39" s="11">
        <v>5.6643300000000001E-2</v>
      </c>
      <c r="C39" s="11">
        <v>0.117475</v>
      </c>
      <c r="D39" s="11">
        <v>8.1437599999999999E-2</v>
      </c>
      <c r="E39" s="11">
        <v>6.5167199999999995E-2</v>
      </c>
      <c r="F39">
        <f t="shared" si="1"/>
        <v>5.5304450000000003</v>
      </c>
      <c r="G39">
        <f t="shared" si="2"/>
        <v>12.219905000000001</v>
      </c>
      <c r="H39">
        <f t="shared" si="3"/>
        <v>7.8917549999999999</v>
      </c>
      <c r="I39">
        <f t="shared" si="4"/>
        <v>6.6510299999999996</v>
      </c>
    </row>
    <row r="40" spans="1:9" x14ac:dyDescent="0.25">
      <c r="A40" s="10">
        <v>42095</v>
      </c>
      <c r="B40" s="11">
        <v>4.9224700000000003E-2</v>
      </c>
      <c r="C40" s="11">
        <v>0.1071611</v>
      </c>
      <c r="D40" s="11">
        <v>7.3319999999999996E-2</v>
      </c>
      <c r="E40" s="11">
        <v>6.7135399999999998E-2</v>
      </c>
      <c r="F40">
        <f t="shared" si="1"/>
        <v>5.3458475000000005</v>
      </c>
      <c r="G40">
        <f t="shared" si="2"/>
        <v>11.7879</v>
      </c>
      <c r="H40">
        <f t="shared" si="3"/>
        <v>7.6894875000000003</v>
      </c>
      <c r="I40">
        <f t="shared" si="4"/>
        <v>6.6081175000000005</v>
      </c>
    </row>
    <row r="41" spans="1:9" x14ac:dyDescent="0.25">
      <c r="A41" s="10">
        <v>42186</v>
      </c>
      <c r="B41" s="11">
        <v>4.9537400000000002E-2</v>
      </c>
      <c r="C41" s="11">
        <v>0.108538</v>
      </c>
      <c r="D41" s="11">
        <v>7.3770500000000003E-2</v>
      </c>
      <c r="E41" s="11">
        <v>6.0140800000000001E-2</v>
      </c>
      <c r="F41">
        <f t="shared" si="1"/>
        <v>5.1408750000000003</v>
      </c>
      <c r="G41">
        <f t="shared" si="2"/>
        <v>11.214399999999999</v>
      </c>
      <c r="H41">
        <f t="shared" si="3"/>
        <v>7.5099499999999999</v>
      </c>
      <c r="I41">
        <f t="shared" si="4"/>
        <v>6.4250975000000006</v>
      </c>
    </row>
    <row r="42" spans="1:9" x14ac:dyDescent="0.25">
      <c r="A42" s="10">
        <v>42278</v>
      </c>
      <c r="B42" s="11">
        <v>4.53456E-2</v>
      </c>
      <c r="C42" s="11">
        <v>9.8474400000000004E-2</v>
      </c>
      <c r="D42" s="11">
        <v>6.8740700000000002E-2</v>
      </c>
      <c r="E42" s="11">
        <v>5.6304399999999998E-2</v>
      </c>
      <c r="F42">
        <f t="shared" si="1"/>
        <v>5.0187750000000007</v>
      </c>
      <c r="G42">
        <f t="shared" si="2"/>
        <v>10.7912125</v>
      </c>
      <c r="H42">
        <f t="shared" si="3"/>
        <v>7.4317200000000003</v>
      </c>
      <c r="I42">
        <f t="shared" si="4"/>
        <v>6.2186949999999994</v>
      </c>
    </row>
    <row r="43" spans="1:9" x14ac:dyDescent="0.25">
      <c r="A43" s="10">
        <v>42370</v>
      </c>
      <c r="B43" s="11">
        <v>5.2202400000000003E-2</v>
      </c>
      <c r="C43" s="11">
        <v>0.10469870000000001</v>
      </c>
      <c r="D43" s="11">
        <v>6.7214099999999999E-2</v>
      </c>
      <c r="E43" s="11">
        <v>5.9884899999999998E-2</v>
      </c>
      <c r="F43">
        <f t="shared" si="1"/>
        <v>4.9077525</v>
      </c>
      <c r="G43">
        <f t="shared" si="2"/>
        <v>10.471805</v>
      </c>
      <c r="H43">
        <f t="shared" si="3"/>
        <v>7.0761324999999999</v>
      </c>
      <c r="I43">
        <f t="shared" si="4"/>
        <v>6.0866375000000001</v>
      </c>
    </row>
    <row r="44" spans="1:9" x14ac:dyDescent="0.25">
      <c r="A44" s="10">
        <v>42461</v>
      </c>
      <c r="B44" s="11">
        <v>4.66776E-2</v>
      </c>
      <c r="C44" s="11">
        <v>9.5266100000000006E-2</v>
      </c>
      <c r="D44" s="11">
        <v>6.2969999999999998E-2</v>
      </c>
      <c r="E44" s="11">
        <v>6.11605E-2</v>
      </c>
      <c r="F44">
        <f t="shared" si="1"/>
        <v>4.8440750000000001</v>
      </c>
      <c r="G44">
        <f t="shared" si="2"/>
        <v>10.174430000000001</v>
      </c>
      <c r="H44">
        <f t="shared" si="3"/>
        <v>6.817382499999999</v>
      </c>
      <c r="I44">
        <f t="shared" si="4"/>
        <v>5.937265</v>
      </c>
    </row>
    <row r="45" spans="1:9" x14ac:dyDescent="0.25">
      <c r="A45" s="10">
        <v>42552</v>
      </c>
      <c r="B45" s="11">
        <v>4.81708E-2</v>
      </c>
      <c r="C45" s="11">
        <v>9.8138699999999995E-2</v>
      </c>
      <c r="D45" s="11">
        <v>6.6231600000000002E-2</v>
      </c>
      <c r="E45" s="11">
        <v>6.4010200000000003E-2</v>
      </c>
      <c r="F45">
        <f t="shared" si="1"/>
        <v>4.8099100000000004</v>
      </c>
      <c r="G45">
        <f t="shared" si="2"/>
        <v>9.9144475000000014</v>
      </c>
      <c r="H45">
        <f t="shared" si="3"/>
        <v>6.6289099999999994</v>
      </c>
      <c r="I45">
        <f t="shared" si="4"/>
        <v>6.0340000000000007</v>
      </c>
    </row>
    <row r="46" spans="1:9" x14ac:dyDescent="0.25">
      <c r="A46" s="10">
        <v>42644</v>
      </c>
      <c r="B46" s="11">
        <v>4.3706200000000001E-2</v>
      </c>
      <c r="C46" s="11">
        <v>8.9969800000000003E-2</v>
      </c>
      <c r="D46" s="11">
        <v>6.2891699999999995E-2</v>
      </c>
      <c r="E46" s="11">
        <v>5.2901999999999998E-2</v>
      </c>
      <c r="F46">
        <f t="shared" si="1"/>
        <v>4.7689249999999994</v>
      </c>
      <c r="G46">
        <f t="shared" si="2"/>
        <v>9.7018324999999983</v>
      </c>
      <c r="H46">
        <f t="shared" si="3"/>
        <v>6.4826849999999991</v>
      </c>
      <c r="I46">
        <f t="shared" si="4"/>
        <v>5.9489399999999995</v>
      </c>
    </row>
    <row r="47" spans="1:9" x14ac:dyDescent="0.25">
      <c r="A47" s="10">
        <v>42736</v>
      </c>
      <c r="B47" s="11">
        <v>4.8548099999999997E-2</v>
      </c>
      <c r="C47" s="11">
        <v>9.4082499999999999E-2</v>
      </c>
      <c r="D47" s="11">
        <v>6.5469799999999995E-2</v>
      </c>
      <c r="E47" s="11">
        <v>5.8263700000000002E-2</v>
      </c>
      <c r="F47">
        <f t="shared" si="1"/>
        <v>4.6775675000000003</v>
      </c>
      <c r="G47">
        <f t="shared" si="2"/>
        <v>9.4364275000000006</v>
      </c>
      <c r="H47">
        <f t="shared" si="3"/>
        <v>6.4390774999999998</v>
      </c>
      <c r="I47">
        <f t="shared" si="4"/>
        <v>5.9084099999999999</v>
      </c>
    </row>
    <row r="48" spans="1:9" x14ac:dyDescent="0.25">
      <c r="A48" s="10">
        <v>42826</v>
      </c>
      <c r="B48" s="11">
        <v>4.1364999999999999E-2</v>
      </c>
      <c r="C48" s="11">
        <v>8.5875699999999999E-2</v>
      </c>
      <c r="D48" s="11">
        <v>5.4567499999999998E-2</v>
      </c>
      <c r="E48" s="11">
        <v>5.7369499999999997E-2</v>
      </c>
      <c r="F48">
        <f t="shared" si="1"/>
        <v>4.5447525000000004</v>
      </c>
      <c r="G48">
        <f t="shared" si="2"/>
        <v>9.201667500000001</v>
      </c>
      <c r="H48">
        <f t="shared" si="3"/>
        <v>6.2290149999999995</v>
      </c>
      <c r="I48">
        <f t="shared" si="4"/>
        <v>5.8136349999999997</v>
      </c>
    </row>
    <row r="49" spans="1:9" x14ac:dyDescent="0.25">
      <c r="A49" s="10">
        <v>42917</v>
      </c>
      <c r="B49" s="11">
        <v>4.2452499999999997E-2</v>
      </c>
      <c r="C49" s="11">
        <v>8.7952799999999998E-2</v>
      </c>
      <c r="D49" s="11">
        <v>5.9002699999999998E-2</v>
      </c>
      <c r="E49" s="11">
        <v>5.6804300000000002E-2</v>
      </c>
      <c r="F49">
        <f t="shared" si="1"/>
        <v>4.4017949999999999</v>
      </c>
      <c r="G49">
        <f t="shared" si="2"/>
        <v>8.9470200000000002</v>
      </c>
      <c r="H49">
        <f t="shared" si="3"/>
        <v>6.0482924999999996</v>
      </c>
      <c r="I49">
        <f t="shared" si="4"/>
        <v>5.6334875000000002</v>
      </c>
    </row>
    <row r="50" spans="1:9" x14ac:dyDescent="0.25">
      <c r="A50" s="10">
        <v>43009</v>
      </c>
      <c r="B50" s="11">
        <v>3.7589699999999997E-2</v>
      </c>
      <c r="C50" s="11">
        <v>8.0264199999999994E-2</v>
      </c>
      <c r="D50" s="11">
        <v>5.3737800000000002E-2</v>
      </c>
      <c r="E50" s="11">
        <v>4.8984600000000003E-2</v>
      </c>
      <c r="F50">
        <f t="shared" si="1"/>
        <v>4.2488824999999997</v>
      </c>
      <c r="G50">
        <f t="shared" si="2"/>
        <v>8.7043800000000005</v>
      </c>
      <c r="H50">
        <f t="shared" si="3"/>
        <v>5.8194449999999991</v>
      </c>
      <c r="I50">
        <f t="shared" si="4"/>
        <v>5.5355525000000005</v>
      </c>
    </row>
    <row r="51" spans="1:9" x14ac:dyDescent="0.25">
      <c r="A51" s="10">
        <v>43101</v>
      </c>
      <c r="B51" s="11">
        <v>4.2799900000000002E-2</v>
      </c>
      <c r="C51" s="11">
        <v>8.2702999999999999E-2</v>
      </c>
      <c r="D51" s="11">
        <v>6.2457699999999998E-2</v>
      </c>
      <c r="E51" s="11">
        <v>4.9719100000000002E-2</v>
      </c>
      <c r="F51">
        <f t="shared" si="1"/>
        <v>4.1051774999999999</v>
      </c>
      <c r="G51">
        <f t="shared" si="2"/>
        <v>8.4198925000000013</v>
      </c>
      <c r="H51">
        <f t="shared" si="3"/>
        <v>5.7441425000000006</v>
      </c>
      <c r="I51">
        <f t="shared" si="4"/>
        <v>5.3219374999999998</v>
      </c>
    </row>
    <row r="52" spans="1:9" x14ac:dyDescent="0.25">
      <c r="A52" s="10">
        <v>43191</v>
      </c>
      <c r="B52" s="11">
        <v>3.9152600000000003E-2</v>
      </c>
      <c r="C52" s="11">
        <v>7.1535100000000004E-2</v>
      </c>
      <c r="D52" s="11">
        <v>5.0765499999999998E-2</v>
      </c>
      <c r="E52" s="11">
        <v>4.6208300000000001E-2</v>
      </c>
      <c r="F52">
        <f t="shared" si="1"/>
        <v>4.0498674999999995</v>
      </c>
      <c r="G52">
        <f t="shared" si="2"/>
        <v>8.0613775000000008</v>
      </c>
      <c r="H52">
        <f t="shared" si="3"/>
        <v>5.6490925000000001</v>
      </c>
      <c r="I52">
        <f t="shared" si="4"/>
        <v>5.0429075000000001</v>
      </c>
    </row>
    <row r="53" spans="1:9" x14ac:dyDescent="0.25">
      <c r="A53" s="10">
        <v>43282</v>
      </c>
      <c r="B53" s="11">
        <v>3.8114000000000002E-2</v>
      </c>
      <c r="C53" s="11">
        <v>7.9564499999999996E-2</v>
      </c>
      <c r="D53" s="11">
        <v>5.11987E-2</v>
      </c>
      <c r="E53" s="11">
        <v>4.93322E-2</v>
      </c>
      <c r="F53">
        <f t="shared" si="1"/>
        <v>3.9414050000000005</v>
      </c>
      <c r="G53">
        <f t="shared" si="2"/>
        <v>7.8516699999999995</v>
      </c>
      <c r="H53">
        <f t="shared" si="3"/>
        <v>5.4539925</v>
      </c>
      <c r="I53">
        <f t="shared" si="4"/>
        <v>4.8561050000000003</v>
      </c>
    </row>
    <row r="54" spans="1:9" x14ac:dyDescent="0.25">
      <c r="A54" s="10">
        <v>43374</v>
      </c>
      <c r="B54" s="11">
        <v>3.4801600000000002E-2</v>
      </c>
      <c r="C54" s="11">
        <v>6.9823499999999997E-2</v>
      </c>
      <c r="D54" s="11">
        <v>4.9712100000000002E-2</v>
      </c>
      <c r="E54" s="11">
        <v>4.7663999999999998E-2</v>
      </c>
      <c r="F54">
        <f t="shared" si="1"/>
        <v>3.8717025</v>
      </c>
      <c r="G54">
        <f t="shared" si="2"/>
        <v>7.5906524999999991</v>
      </c>
      <c r="H54">
        <f t="shared" si="3"/>
        <v>5.3533500000000007</v>
      </c>
      <c r="I54">
        <f t="shared" si="4"/>
        <v>4.8230899999999997</v>
      </c>
    </row>
    <row r="55" spans="1:9" x14ac:dyDescent="0.25">
      <c r="A55" s="10">
        <v>43466</v>
      </c>
      <c r="B55" s="11">
        <v>4.0910299999999997E-2</v>
      </c>
      <c r="C55" s="11">
        <v>8.0171599999999996E-2</v>
      </c>
      <c r="D55" s="11">
        <v>5.8778999999999998E-2</v>
      </c>
      <c r="E55" s="11">
        <v>4.8284800000000003E-2</v>
      </c>
      <c r="F55">
        <f t="shared" si="1"/>
        <v>3.8244625000000005</v>
      </c>
      <c r="G55">
        <f t="shared" si="2"/>
        <v>7.5273674999999995</v>
      </c>
      <c r="H55">
        <f t="shared" si="3"/>
        <v>5.2613824999999999</v>
      </c>
      <c r="I55">
        <f t="shared" si="4"/>
        <v>4.7872325000000009</v>
      </c>
    </row>
  </sheetData>
  <mergeCells count="2">
    <mergeCell ref="A1:E1"/>
    <mergeCell ref="F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L2" sqref="L2"/>
    </sheetView>
  </sheetViews>
  <sheetFormatPr defaultRowHeight="15" x14ac:dyDescent="0.25"/>
  <cols>
    <col min="1" max="1" width="9.7109375" bestFit="1" customWidth="1"/>
    <col min="4" max="4" width="10.42578125" bestFit="1" customWidth="1"/>
    <col min="5" max="5" width="9.85546875" bestFit="1" customWidth="1"/>
    <col min="6" max="6" width="12.5703125" bestFit="1" customWidth="1"/>
    <col min="7" max="7" width="9.85546875" bestFit="1" customWidth="1"/>
    <col min="8" max="11" width="9.85546875" customWidth="1"/>
  </cols>
  <sheetData>
    <row r="1" spans="1:15" x14ac:dyDescent="0.25">
      <c r="B1" s="17"/>
      <c r="C1" s="17"/>
      <c r="D1" s="28" t="s">
        <v>40</v>
      </c>
      <c r="E1" s="28"/>
      <c r="F1" s="28"/>
      <c r="G1" s="28"/>
      <c r="H1" s="28" t="s">
        <v>41</v>
      </c>
      <c r="I1" s="28"/>
      <c r="J1" s="28"/>
      <c r="K1" s="28"/>
      <c r="L1" s="28" t="s">
        <v>43</v>
      </c>
      <c r="M1" s="28"/>
      <c r="N1" s="28"/>
      <c r="O1" s="28"/>
    </row>
    <row r="2" spans="1:15" x14ac:dyDescent="0.25">
      <c r="A2" s="8" t="s">
        <v>21</v>
      </c>
      <c r="B2" s="28" t="s">
        <v>37</v>
      </c>
      <c r="C2" s="28"/>
      <c r="D2" s="13" t="s">
        <v>26</v>
      </c>
      <c r="E2" s="13" t="s">
        <v>27</v>
      </c>
      <c r="F2" s="13" t="s">
        <v>28</v>
      </c>
      <c r="G2" s="13" t="s">
        <v>29</v>
      </c>
      <c r="H2" s="13" t="s">
        <v>26</v>
      </c>
      <c r="I2" s="13" t="s">
        <v>27</v>
      </c>
      <c r="J2" s="13" t="s">
        <v>28</v>
      </c>
      <c r="K2" s="13" t="s">
        <v>29</v>
      </c>
      <c r="L2" s="14" t="s">
        <v>31</v>
      </c>
      <c r="M2" s="14" t="s">
        <v>32</v>
      </c>
      <c r="N2" s="14" t="s">
        <v>33</v>
      </c>
      <c r="O2" s="14" t="s">
        <v>34</v>
      </c>
    </row>
    <row r="3" spans="1:15" x14ac:dyDescent="0.25">
      <c r="A3" s="10">
        <v>38718</v>
      </c>
      <c r="B3" s="19">
        <v>199.46666666666667</v>
      </c>
      <c r="C3" s="19"/>
      <c r="D3" s="11">
        <v>5.5245490000000004</v>
      </c>
      <c r="E3" s="11">
        <v>9.1777859999999993</v>
      </c>
      <c r="F3" s="11">
        <v>8.7964389999999995</v>
      </c>
      <c r="G3" s="11">
        <v>6.7439730000000004</v>
      </c>
      <c r="H3" s="20"/>
      <c r="I3" s="20"/>
      <c r="J3" s="20"/>
      <c r="K3" s="20"/>
      <c r="L3" s="16"/>
      <c r="M3" s="16"/>
      <c r="N3" s="16"/>
      <c r="O3" s="16"/>
    </row>
    <row r="4" spans="1:15" x14ac:dyDescent="0.25">
      <c r="A4" s="10">
        <v>38808</v>
      </c>
      <c r="B4" s="19">
        <v>201.26666666666668</v>
      </c>
      <c r="C4" s="19"/>
      <c r="D4" s="11">
        <v>5.5692279999999998</v>
      </c>
      <c r="E4" s="11">
        <v>5.7568109999999999</v>
      </c>
      <c r="F4" s="11">
        <v>7.6852039999999997</v>
      </c>
      <c r="G4" s="11">
        <v>7.1237959999999996</v>
      </c>
      <c r="H4" s="20"/>
      <c r="I4" s="20"/>
      <c r="J4" s="20"/>
      <c r="K4" s="20"/>
    </row>
    <row r="5" spans="1:15" x14ac:dyDescent="0.25">
      <c r="A5" s="10">
        <v>38899</v>
      </c>
      <c r="B5" s="19">
        <v>203.16666666666666</v>
      </c>
      <c r="C5" s="19"/>
      <c r="D5" s="11">
        <v>5.9113329999999999</v>
      </c>
      <c r="E5" s="11">
        <v>10.23211</v>
      </c>
      <c r="F5" s="11">
        <v>5.4840359999999997</v>
      </c>
      <c r="G5" s="11">
        <v>7.1972839999999998</v>
      </c>
      <c r="H5" s="20"/>
      <c r="I5" s="20"/>
      <c r="J5" s="20"/>
      <c r="K5" s="20"/>
    </row>
    <row r="6" spans="1:15" x14ac:dyDescent="0.25">
      <c r="A6" s="10">
        <v>38991</v>
      </c>
      <c r="B6" s="19">
        <v>202.33333333333334</v>
      </c>
      <c r="C6" s="19"/>
      <c r="D6" s="11">
        <v>6.2377339999999997</v>
      </c>
      <c r="E6" s="11">
        <v>6.3238640000000004</v>
      </c>
      <c r="F6" s="11">
        <v>6.8322469999999997</v>
      </c>
      <c r="G6" s="11">
        <v>3.2622659999999999</v>
      </c>
      <c r="H6" s="20"/>
      <c r="I6" s="20"/>
      <c r="J6" s="20"/>
      <c r="K6" s="20"/>
    </row>
    <row r="7" spans="1:15" x14ac:dyDescent="0.25">
      <c r="A7" s="10">
        <v>39083</v>
      </c>
      <c r="B7" s="19">
        <v>204.31700000000001</v>
      </c>
      <c r="C7" s="18">
        <f>((B7/B3)-1)*100</f>
        <v>2.4316510695187254</v>
      </c>
      <c r="D7" s="11">
        <v>5.3889589999999998</v>
      </c>
      <c r="E7" s="11">
        <v>5.4927679999999999</v>
      </c>
      <c r="F7" s="11">
        <v>3.788052</v>
      </c>
      <c r="G7" s="11">
        <v>5.807518</v>
      </c>
      <c r="H7" s="21">
        <f>D7-($C7)</f>
        <v>2.9573079304812744</v>
      </c>
      <c r="I7" s="21">
        <f t="shared" ref="I7:K7" si="0">E7-($C7)</f>
        <v>3.0611169304812744</v>
      </c>
      <c r="J7" s="21">
        <f t="shared" si="0"/>
        <v>1.3564009304812745</v>
      </c>
      <c r="K7" s="21">
        <f t="shared" si="0"/>
        <v>3.3758669304812745</v>
      </c>
    </row>
    <row r="8" spans="1:15" x14ac:dyDescent="0.25">
      <c r="A8" s="10">
        <v>39173</v>
      </c>
      <c r="B8" s="19">
        <v>206.631</v>
      </c>
      <c r="C8" s="18">
        <f t="shared" ref="C8:C52" si="1">((B8/B4)-1)*100</f>
        <v>2.6652865187148045</v>
      </c>
      <c r="D8" s="11">
        <v>5.3169760000000004</v>
      </c>
      <c r="E8" s="11">
        <v>6.6767390000000004</v>
      </c>
      <c r="F8" s="11">
        <v>7.3190929999999996</v>
      </c>
      <c r="G8" s="11">
        <v>6.5983790000000004</v>
      </c>
      <c r="H8" s="21">
        <f t="shared" ref="H8:H52" si="2">D8-($C8)</f>
        <v>2.6516894812851959</v>
      </c>
      <c r="I8" s="21">
        <f t="shared" ref="I8:I52" si="3">E8-($C8)</f>
        <v>4.0114524812851959</v>
      </c>
      <c r="J8" s="21">
        <f t="shared" ref="J8:J52" si="4">F8-($C8)</f>
        <v>4.6538064812851951</v>
      </c>
      <c r="K8" s="21">
        <f t="shared" ref="K8:K52" si="5">G8-($C8)</f>
        <v>3.933092481285196</v>
      </c>
    </row>
    <row r="9" spans="1:15" x14ac:dyDescent="0.25">
      <c r="A9" s="10">
        <v>39264</v>
      </c>
      <c r="B9" s="19">
        <v>207.93899999999999</v>
      </c>
      <c r="C9" s="18">
        <f t="shared" si="1"/>
        <v>2.3489745693191066</v>
      </c>
      <c r="D9" s="11">
        <v>4.8476590000000002</v>
      </c>
      <c r="E9" s="11">
        <v>5.7261579999999999</v>
      </c>
      <c r="F9" s="11">
        <v>5.604768</v>
      </c>
      <c r="G9" s="11">
        <v>5.5093009999999998</v>
      </c>
      <c r="H9" s="21">
        <f t="shared" si="2"/>
        <v>2.4986844306808935</v>
      </c>
      <c r="I9" s="21">
        <f t="shared" si="3"/>
        <v>3.3771834306808932</v>
      </c>
      <c r="J9" s="21">
        <f t="shared" si="4"/>
        <v>3.2557934306808933</v>
      </c>
      <c r="K9" s="21">
        <f t="shared" si="5"/>
        <v>3.1603264306808931</v>
      </c>
    </row>
    <row r="10" spans="1:15" x14ac:dyDescent="0.25">
      <c r="A10" s="10">
        <v>39356</v>
      </c>
      <c r="B10" s="19">
        <v>210.48966666666666</v>
      </c>
      <c r="C10" s="18">
        <f t="shared" si="1"/>
        <v>4.0311367380560181</v>
      </c>
      <c r="D10" s="11">
        <v>4.5595210000000002</v>
      </c>
      <c r="E10" s="11">
        <v>6.4530620000000001</v>
      </c>
      <c r="F10" s="11">
        <v>4.9789380000000003</v>
      </c>
      <c r="G10" s="11">
        <v>6.905132</v>
      </c>
      <c r="H10" s="21">
        <f t="shared" si="2"/>
        <v>0.52838426194398203</v>
      </c>
      <c r="I10" s="21">
        <f t="shared" si="3"/>
        <v>2.4219252619439819</v>
      </c>
      <c r="J10" s="21">
        <f t="shared" si="4"/>
        <v>0.94780126194398218</v>
      </c>
      <c r="K10" s="21">
        <f t="shared" si="5"/>
        <v>2.8739952619439819</v>
      </c>
    </row>
    <row r="11" spans="1:15" x14ac:dyDescent="0.25">
      <c r="A11" s="10">
        <v>39448</v>
      </c>
      <c r="B11" s="19">
        <v>212.76966666666667</v>
      </c>
      <c r="C11" s="18">
        <f t="shared" si="1"/>
        <v>4.1370354237124873</v>
      </c>
      <c r="D11" s="11">
        <v>4.2127990000000004</v>
      </c>
      <c r="E11" s="11">
        <v>1.5122869999999999</v>
      </c>
      <c r="F11" s="11">
        <v>0.35778339999999997</v>
      </c>
      <c r="G11" s="11">
        <v>3.4800689999999999</v>
      </c>
      <c r="H11" s="21">
        <f t="shared" si="2"/>
        <v>7.5763576287513068E-2</v>
      </c>
      <c r="I11" s="21">
        <f t="shared" si="3"/>
        <v>-2.6247484237124876</v>
      </c>
      <c r="J11" s="21">
        <f t="shared" si="4"/>
        <v>-3.7792520237124876</v>
      </c>
      <c r="K11" s="21">
        <f t="shared" si="5"/>
        <v>-0.65696642371248748</v>
      </c>
    </row>
    <row r="12" spans="1:15" x14ac:dyDescent="0.25">
      <c r="A12" s="10">
        <v>39539</v>
      </c>
      <c r="B12" s="19">
        <v>215.53766666666667</v>
      </c>
      <c r="C12" s="18">
        <f t="shared" si="1"/>
        <v>4.3104213146462289</v>
      </c>
      <c r="D12" s="11">
        <v>4.1303830000000001</v>
      </c>
      <c r="E12" s="11">
        <v>4.1038430000000004</v>
      </c>
      <c r="F12" s="11">
        <v>3.8456109999999999</v>
      </c>
      <c r="G12" s="11">
        <v>7.0614410000000003</v>
      </c>
      <c r="H12" s="21">
        <f t="shared" si="2"/>
        <v>-0.18003831464622877</v>
      </c>
      <c r="I12" s="21">
        <f t="shared" si="3"/>
        <v>-0.20657831464622856</v>
      </c>
      <c r="J12" s="21">
        <f t="shared" si="4"/>
        <v>-0.46481031464622902</v>
      </c>
      <c r="K12" s="21">
        <f t="shared" si="5"/>
        <v>2.7510196853537714</v>
      </c>
    </row>
    <row r="13" spans="1:15" x14ac:dyDescent="0.25">
      <c r="A13" s="10">
        <v>39630</v>
      </c>
      <c r="B13" s="19">
        <v>218.86099999999999</v>
      </c>
      <c r="C13" s="18">
        <f t="shared" si="1"/>
        <v>5.2525019356638225</v>
      </c>
      <c r="D13" s="11">
        <v>4.1038699999999997</v>
      </c>
      <c r="E13" s="11">
        <v>3.1380889999999999</v>
      </c>
      <c r="F13" s="11">
        <v>1.724637</v>
      </c>
      <c r="G13" s="11">
        <v>5.6286399999999999</v>
      </c>
      <c r="H13" s="21">
        <f t="shared" si="2"/>
        <v>-1.1486319356638228</v>
      </c>
      <c r="I13" s="21">
        <f t="shared" si="3"/>
        <v>-2.1144129356638226</v>
      </c>
      <c r="J13" s="21">
        <f t="shared" si="4"/>
        <v>-3.5278649356638225</v>
      </c>
      <c r="K13" s="21">
        <f t="shared" si="5"/>
        <v>0.37613806433617736</v>
      </c>
    </row>
    <row r="14" spans="1:15" x14ac:dyDescent="0.25">
      <c r="A14" s="10">
        <v>39722</v>
      </c>
      <c r="B14" s="19">
        <v>213.84866666666667</v>
      </c>
      <c r="C14" s="18">
        <f t="shared" si="1"/>
        <v>1.5958028026712423</v>
      </c>
      <c r="D14" s="11">
        <v>3.0330170000000001</v>
      </c>
      <c r="E14" s="11">
        <v>2.8108569999999999</v>
      </c>
      <c r="F14" s="11">
        <v>3.3963570000000001</v>
      </c>
      <c r="G14" s="11">
        <v>1.2811349999999999</v>
      </c>
      <c r="H14" s="21">
        <f t="shared" si="2"/>
        <v>1.4372141973287578</v>
      </c>
      <c r="I14" s="21">
        <f t="shared" si="3"/>
        <v>1.2150541973287576</v>
      </c>
      <c r="J14" s="21">
        <f t="shared" si="4"/>
        <v>1.8005541973287578</v>
      </c>
      <c r="K14" s="21">
        <f t="shared" si="5"/>
        <v>-0.31466780267124239</v>
      </c>
    </row>
    <row r="15" spans="1:15" x14ac:dyDescent="0.25">
      <c r="A15" s="10">
        <v>39814</v>
      </c>
      <c r="B15" s="19">
        <v>212.37766666666667</v>
      </c>
      <c r="C15" s="18">
        <f t="shared" si="1"/>
        <v>-0.18423678813865862</v>
      </c>
      <c r="D15" s="11">
        <v>2.784904</v>
      </c>
      <c r="E15" s="11">
        <v>2.4014899999999999</v>
      </c>
      <c r="F15" s="11">
        <v>3.68018</v>
      </c>
      <c r="G15" s="11">
        <v>5.9287210000000004</v>
      </c>
      <c r="H15" s="21">
        <f t="shared" si="2"/>
        <v>2.9691407881386587</v>
      </c>
      <c r="I15" s="21">
        <f t="shared" si="3"/>
        <v>2.5857267881386585</v>
      </c>
      <c r="J15" s="21">
        <f t="shared" si="4"/>
        <v>3.8644167881386586</v>
      </c>
      <c r="K15" s="21">
        <f t="shared" si="5"/>
        <v>6.112957788138659</v>
      </c>
    </row>
    <row r="16" spans="1:15" x14ac:dyDescent="0.25">
      <c r="A16" s="10">
        <v>39904</v>
      </c>
      <c r="B16" s="19">
        <v>213.50700000000001</v>
      </c>
      <c r="C16" s="18">
        <f t="shared" si="1"/>
        <v>-0.94214004358093018</v>
      </c>
      <c r="D16" s="11">
        <v>2.6436989999999998</v>
      </c>
      <c r="E16" s="11">
        <v>4.5330550000000001</v>
      </c>
      <c r="F16" s="11">
        <v>2.4935830000000001</v>
      </c>
      <c r="G16" s="11">
        <v>2.718051</v>
      </c>
      <c r="H16" s="21">
        <f t="shared" si="2"/>
        <v>3.58583904358093</v>
      </c>
      <c r="I16" s="21">
        <f t="shared" si="3"/>
        <v>5.4751950435809302</v>
      </c>
      <c r="J16" s="21">
        <f t="shared" si="4"/>
        <v>3.4357230435809303</v>
      </c>
      <c r="K16" s="21">
        <f t="shared" si="5"/>
        <v>3.6601910435809302</v>
      </c>
    </row>
    <row r="17" spans="1:15" x14ac:dyDescent="0.25">
      <c r="A17" s="10">
        <v>39995</v>
      </c>
      <c r="B17" s="19">
        <v>215.34399999999999</v>
      </c>
      <c r="C17" s="18">
        <f t="shared" si="1"/>
        <v>-1.6069560131773075</v>
      </c>
      <c r="D17" s="11">
        <v>3.9156209999999998</v>
      </c>
      <c r="E17" s="11">
        <v>4.5767910000000001</v>
      </c>
      <c r="F17" s="11">
        <v>2.086824</v>
      </c>
      <c r="G17" s="11">
        <v>4.4206029999999998</v>
      </c>
      <c r="H17" s="21">
        <f t="shared" si="2"/>
        <v>5.5225770131773073</v>
      </c>
      <c r="I17" s="21">
        <f t="shared" si="3"/>
        <v>6.1837470131773076</v>
      </c>
      <c r="J17" s="21">
        <f t="shared" si="4"/>
        <v>3.6937800131773075</v>
      </c>
      <c r="K17" s="21">
        <f t="shared" si="5"/>
        <v>6.0275590131773074</v>
      </c>
      <c r="L17" s="22">
        <f>AVERAGE(H$17:H17)</f>
        <v>5.5225770131773073</v>
      </c>
      <c r="M17" s="22">
        <f>AVERAGE(I$17:I17)</f>
        <v>6.1837470131773076</v>
      </c>
      <c r="N17" s="22">
        <f>AVERAGE(J$17:J17)</f>
        <v>3.6937800131773075</v>
      </c>
      <c r="O17" s="22">
        <f>AVERAGE(K$17:K17)</f>
        <v>6.0275590131773074</v>
      </c>
    </row>
    <row r="18" spans="1:15" x14ac:dyDescent="0.25">
      <c r="A18" s="10">
        <v>40087</v>
      </c>
      <c r="B18" s="19">
        <v>217.03</v>
      </c>
      <c r="C18" s="18">
        <f t="shared" si="1"/>
        <v>1.4876563800569231</v>
      </c>
      <c r="D18" s="11">
        <v>3.9133429999999998</v>
      </c>
      <c r="E18" s="11">
        <v>3.1464259999999999</v>
      </c>
      <c r="F18" s="11">
        <v>2.659662</v>
      </c>
      <c r="G18" s="11">
        <v>2.2610579999999998</v>
      </c>
      <c r="H18" s="21">
        <f t="shared" si="2"/>
        <v>2.4256866199430767</v>
      </c>
      <c r="I18" s="21">
        <f t="shared" si="3"/>
        <v>1.6587696199430768</v>
      </c>
      <c r="J18" s="21">
        <f t="shared" si="4"/>
        <v>1.1720056199430768</v>
      </c>
      <c r="K18" s="21">
        <f t="shared" si="5"/>
        <v>0.77340161994307666</v>
      </c>
      <c r="L18" s="22">
        <f>AVERAGE(H$17:H18)</f>
        <v>3.9741318165601918</v>
      </c>
      <c r="M18" s="22">
        <f>AVERAGE(I$17:I18)</f>
        <v>3.9212583165601922</v>
      </c>
      <c r="N18" s="22">
        <f>AVERAGE(J$17:J18)</f>
        <v>2.4328928165601922</v>
      </c>
      <c r="O18" s="22">
        <f>AVERAGE(K$17:K18)</f>
        <v>3.4004803165601922</v>
      </c>
    </row>
    <row r="19" spans="1:15" x14ac:dyDescent="0.25">
      <c r="A19" s="10">
        <v>40179</v>
      </c>
      <c r="B19" s="19">
        <v>217.374</v>
      </c>
      <c r="C19" s="18">
        <f t="shared" si="1"/>
        <v>2.3525700285497608</v>
      </c>
      <c r="D19" s="11">
        <v>3.302486</v>
      </c>
      <c r="E19" s="11">
        <v>1.303725</v>
      </c>
      <c r="F19" s="11">
        <v>3.9356719999999998</v>
      </c>
      <c r="G19" s="11">
        <v>5.4656409999999997</v>
      </c>
      <c r="H19" s="21">
        <f t="shared" si="2"/>
        <v>0.9499159714502392</v>
      </c>
      <c r="I19" s="21">
        <f t="shared" si="3"/>
        <v>-1.0488450285497608</v>
      </c>
      <c r="J19" s="21">
        <f t="shared" si="4"/>
        <v>1.583101971450239</v>
      </c>
      <c r="K19" s="21">
        <f t="shared" si="5"/>
        <v>3.1130709714502389</v>
      </c>
      <c r="L19" s="22">
        <f>AVERAGE(H$17:H19)</f>
        <v>2.9660598681902073</v>
      </c>
      <c r="M19" s="22">
        <f>AVERAGE(I$17:I19)</f>
        <v>2.2645572015235413</v>
      </c>
      <c r="N19" s="22">
        <f>AVERAGE(J$17:J19)</f>
        <v>2.1496292015235414</v>
      </c>
      <c r="O19" s="22">
        <f>AVERAGE(K$17:K19)</f>
        <v>3.3046772015235413</v>
      </c>
    </row>
    <row r="20" spans="1:15" x14ac:dyDescent="0.25">
      <c r="A20" s="10">
        <v>40269</v>
      </c>
      <c r="B20" s="19">
        <v>217.29733333333334</v>
      </c>
      <c r="C20" s="18">
        <f t="shared" si="1"/>
        <v>1.7752735663623787</v>
      </c>
      <c r="D20" s="11">
        <v>3.0728629999999999</v>
      </c>
      <c r="E20" s="11">
        <v>3.6899769999999998</v>
      </c>
      <c r="F20" s="11">
        <v>2.481951</v>
      </c>
      <c r="G20" s="11">
        <v>2.1579640000000002</v>
      </c>
      <c r="H20" s="21">
        <f t="shared" si="2"/>
        <v>1.2975894336376212</v>
      </c>
      <c r="I20" s="21">
        <f t="shared" si="3"/>
        <v>1.9147034336376212</v>
      </c>
      <c r="J20" s="21">
        <f t="shared" si="4"/>
        <v>0.70667743363762137</v>
      </c>
      <c r="K20" s="21">
        <f t="shared" si="5"/>
        <v>0.38269043363762156</v>
      </c>
      <c r="L20" s="22">
        <f>AVERAGE(H$17:H20)</f>
        <v>2.548942259552061</v>
      </c>
      <c r="M20" s="22">
        <f>AVERAGE(I$17:I20)</f>
        <v>2.1770937595520614</v>
      </c>
      <c r="N20" s="22">
        <f>AVERAGE(J$17:J20)</f>
        <v>1.7888912595520612</v>
      </c>
      <c r="O20" s="22">
        <f>AVERAGE(K$17:K20)</f>
        <v>2.5741805095520616</v>
      </c>
    </row>
    <row r="21" spans="1:15" x14ac:dyDescent="0.25">
      <c r="A21" s="10">
        <v>40360</v>
      </c>
      <c r="B21" s="19">
        <v>217.93433333333334</v>
      </c>
      <c r="C21" s="18">
        <f t="shared" si="1"/>
        <v>1.2028815910047896</v>
      </c>
      <c r="D21" s="11">
        <v>3.9914869999999998</v>
      </c>
      <c r="E21" s="11">
        <v>3.2152229999999999</v>
      </c>
      <c r="F21" s="11">
        <v>5.9637209999999996</v>
      </c>
      <c r="G21" s="11">
        <v>2.5180940000000001</v>
      </c>
      <c r="H21" s="21">
        <f t="shared" si="2"/>
        <v>2.7886054089952101</v>
      </c>
      <c r="I21" s="21">
        <f t="shared" si="3"/>
        <v>2.0123414089952103</v>
      </c>
      <c r="J21" s="21">
        <f t="shared" si="4"/>
        <v>4.76083940899521</v>
      </c>
      <c r="K21" s="21">
        <f t="shared" si="5"/>
        <v>1.3152124089952104</v>
      </c>
      <c r="L21" s="22">
        <f>AVERAGE(H$17:H21)</f>
        <v>2.5968748894406906</v>
      </c>
      <c r="M21" s="22">
        <f>AVERAGE(I$17:I21)</f>
        <v>2.1441432894406911</v>
      </c>
      <c r="N21" s="22">
        <f>AVERAGE(J$17:J21)</f>
        <v>2.3832808894406909</v>
      </c>
      <c r="O21" s="22">
        <f>AVERAGE(K$17:K21)</f>
        <v>2.3223868894406912</v>
      </c>
    </row>
    <row r="22" spans="1:15" x14ac:dyDescent="0.25">
      <c r="A22" s="10">
        <v>40452</v>
      </c>
      <c r="B22" s="19">
        <v>219.69900000000001</v>
      </c>
      <c r="C22" s="18">
        <f t="shared" si="1"/>
        <v>1.2297839008432065</v>
      </c>
      <c r="D22" s="11">
        <v>2.7318560000000001</v>
      </c>
      <c r="E22" s="11">
        <v>3.234934</v>
      </c>
      <c r="F22" s="11">
        <v>2.929894</v>
      </c>
      <c r="G22" s="11">
        <v>3.7280000000000002</v>
      </c>
      <c r="H22" s="21">
        <f t="shared" si="2"/>
        <v>1.5020720991567935</v>
      </c>
      <c r="I22" s="21">
        <f t="shared" si="3"/>
        <v>2.0051500991567934</v>
      </c>
      <c r="J22" s="21">
        <f t="shared" si="4"/>
        <v>1.7001100991567935</v>
      </c>
      <c r="K22" s="21">
        <f t="shared" si="5"/>
        <v>2.4982160991567937</v>
      </c>
      <c r="L22" s="22">
        <f>AVERAGE(H$17:H22)</f>
        <v>2.4144077577267078</v>
      </c>
      <c r="M22" s="22">
        <f>AVERAGE(I$17:I22)</f>
        <v>2.1209777577267084</v>
      </c>
      <c r="N22" s="22">
        <f>AVERAGE(J$17:J22)</f>
        <v>2.2694190910600414</v>
      </c>
      <c r="O22" s="22">
        <f>AVERAGE(K$17:K22)</f>
        <v>2.3516917577267082</v>
      </c>
    </row>
    <row r="23" spans="1:15" x14ac:dyDescent="0.25">
      <c r="A23" s="10">
        <v>40544</v>
      </c>
      <c r="B23" s="19">
        <v>222.04366666666667</v>
      </c>
      <c r="C23" s="18">
        <f t="shared" si="1"/>
        <v>2.1482176647927842</v>
      </c>
      <c r="D23" s="11">
        <v>3.3038349999999999</v>
      </c>
      <c r="E23" s="11">
        <v>4.1456410000000004</v>
      </c>
      <c r="F23" s="11">
        <v>3.067971</v>
      </c>
      <c r="G23" s="11">
        <v>3.533064</v>
      </c>
      <c r="H23" s="21">
        <f t="shared" si="2"/>
        <v>1.1556173352072157</v>
      </c>
      <c r="I23" s="21">
        <f t="shared" si="3"/>
        <v>1.9974233352072162</v>
      </c>
      <c r="J23" s="21">
        <f t="shared" si="4"/>
        <v>0.91975333520721581</v>
      </c>
      <c r="K23" s="21">
        <f t="shared" si="5"/>
        <v>1.3848463352072158</v>
      </c>
      <c r="L23" s="22">
        <f>AVERAGE(H$17:H23)</f>
        <v>2.2345805545096376</v>
      </c>
      <c r="M23" s="22">
        <f>AVERAGE(I$17:I23)</f>
        <v>2.1033271259382094</v>
      </c>
      <c r="N23" s="22">
        <f>AVERAGE(J$17:J23)</f>
        <v>2.0766096973667807</v>
      </c>
      <c r="O23" s="22">
        <f>AVERAGE(K$17:K23)</f>
        <v>2.2135709830810666</v>
      </c>
    </row>
    <row r="24" spans="1:15" x14ac:dyDescent="0.25">
      <c r="A24" s="10">
        <v>40634</v>
      </c>
      <c r="B24" s="19">
        <v>224.56833333333333</v>
      </c>
      <c r="C24" s="18">
        <f t="shared" si="1"/>
        <v>3.3461064102642712</v>
      </c>
      <c r="D24" s="11">
        <v>3.8068599999999999</v>
      </c>
      <c r="E24" s="11">
        <v>4.5352810000000003</v>
      </c>
      <c r="F24" s="11">
        <v>3.041928</v>
      </c>
      <c r="G24" s="11">
        <v>5.7827529999999996</v>
      </c>
      <c r="H24" s="21">
        <f t="shared" si="2"/>
        <v>0.46075358973572866</v>
      </c>
      <c r="I24" s="21">
        <f t="shared" si="3"/>
        <v>1.1891745897357291</v>
      </c>
      <c r="J24" s="21">
        <f t="shared" si="4"/>
        <v>-0.30417841026427128</v>
      </c>
      <c r="K24" s="21">
        <f t="shared" si="5"/>
        <v>2.4366465897357283</v>
      </c>
      <c r="L24" s="22">
        <f>AVERAGE(H$17:H24)</f>
        <v>2.0128521839128988</v>
      </c>
      <c r="M24" s="22">
        <f>AVERAGE(I$17:I24)</f>
        <v>1.9890580589128994</v>
      </c>
      <c r="N24" s="22">
        <f>AVERAGE(J$17:J24)</f>
        <v>1.7790111839128993</v>
      </c>
      <c r="O24" s="22">
        <f>AVERAGE(K$17:K24)</f>
        <v>2.2414554339128996</v>
      </c>
    </row>
    <row r="25" spans="1:15" x14ac:dyDescent="0.25">
      <c r="A25" s="10">
        <v>40725</v>
      </c>
      <c r="B25" s="19">
        <v>226.03266666666667</v>
      </c>
      <c r="C25" s="18">
        <f t="shared" si="1"/>
        <v>3.7159511351278596</v>
      </c>
      <c r="D25" s="11">
        <v>3.1146099999999999</v>
      </c>
      <c r="E25" s="11">
        <v>4.6932309999999999</v>
      </c>
      <c r="F25" s="11">
        <v>3.184517</v>
      </c>
      <c r="G25" s="11">
        <v>3.8395820000000001</v>
      </c>
      <c r="H25" s="21">
        <f t="shared" si="2"/>
        <v>-0.60134113512785969</v>
      </c>
      <c r="I25" s="21">
        <f t="shared" si="3"/>
        <v>0.97727986487214036</v>
      </c>
      <c r="J25" s="21">
        <f t="shared" si="4"/>
        <v>-0.53143413512785953</v>
      </c>
      <c r="K25" s="21">
        <f t="shared" si="5"/>
        <v>0.12363086487214048</v>
      </c>
      <c r="L25" s="22">
        <f>AVERAGE(H$17:H25)</f>
        <v>1.7223862595750365</v>
      </c>
      <c r="M25" s="22">
        <f>AVERAGE(I$17:I25)</f>
        <v>1.8766382595750375</v>
      </c>
      <c r="N25" s="22">
        <f>AVERAGE(J$17:J25)</f>
        <v>1.5222950373528148</v>
      </c>
      <c r="O25" s="22">
        <f>AVERAGE(K$17:K25)</f>
        <v>2.0061415929083708</v>
      </c>
    </row>
    <row r="26" spans="1:15" x14ac:dyDescent="0.25">
      <c r="A26" s="10">
        <v>40817</v>
      </c>
      <c r="B26" s="19">
        <v>227.04733333333334</v>
      </c>
      <c r="C26" s="18">
        <f t="shared" si="1"/>
        <v>3.3447277107921947</v>
      </c>
      <c r="D26" s="11">
        <v>3.2398829999999998</v>
      </c>
      <c r="E26" s="11">
        <v>7.0898279999999998</v>
      </c>
      <c r="F26" s="11">
        <v>2.130808</v>
      </c>
      <c r="G26" s="11">
        <v>4.8133090000000003</v>
      </c>
      <c r="H26" s="21">
        <f t="shared" si="2"/>
        <v>-0.10484471079219482</v>
      </c>
      <c r="I26" s="21">
        <f t="shared" si="3"/>
        <v>3.7451002892078051</v>
      </c>
      <c r="J26" s="21">
        <f t="shared" si="4"/>
        <v>-1.2139197107921946</v>
      </c>
      <c r="K26" s="21">
        <f t="shared" si="5"/>
        <v>1.4685812892078056</v>
      </c>
      <c r="L26" s="22">
        <f>AVERAGE(H$17:H26)</f>
        <v>1.5396631625383135</v>
      </c>
      <c r="M26" s="22">
        <f>AVERAGE(I$17:I26)</f>
        <v>2.0634844625383142</v>
      </c>
      <c r="N26" s="22">
        <f>AVERAGE(J$17:J26)</f>
        <v>1.2486735625383141</v>
      </c>
      <c r="O26" s="22">
        <f>AVERAGE(K$17:K26)</f>
        <v>1.9523855625383142</v>
      </c>
    </row>
    <row r="27" spans="1:15" x14ac:dyDescent="0.25">
      <c r="A27" s="10">
        <v>40909</v>
      </c>
      <c r="B27" s="19">
        <v>228.32599999999999</v>
      </c>
      <c r="C27" s="18">
        <f t="shared" si="1"/>
        <v>2.8293233613208235</v>
      </c>
      <c r="D27" s="11">
        <v>3.3594430000000002</v>
      </c>
      <c r="E27" s="11">
        <v>4.4216220000000002</v>
      </c>
      <c r="F27" s="11">
        <v>4.7312900000000004</v>
      </c>
      <c r="G27" s="11">
        <v>3.2923689999999999</v>
      </c>
      <c r="H27" s="21">
        <f t="shared" si="2"/>
        <v>0.53011963867917666</v>
      </c>
      <c r="I27" s="21">
        <f t="shared" si="3"/>
        <v>1.5922986386791766</v>
      </c>
      <c r="J27" s="21">
        <f t="shared" si="4"/>
        <v>1.9019666386791769</v>
      </c>
      <c r="K27" s="21">
        <f t="shared" si="5"/>
        <v>0.46304563867917636</v>
      </c>
      <c r="L27" s="22">
        <f>AVERAGE(H$17:H27)</f>
        <v>1.4478864785511192</v>
      </c>
      <c r="M27" s="22">
        <f>AVERAGE(I$17:I27)</f>
        <v>2.0206493876420293</v>
      </c>
      <c r="N27" s="22">
        <f>AVERAGE(J$17:J27)</f>
        <v>1.3080638421874833</v>
      </c>
      <c r="O27" s="22">
        <f>AVERAGE(K$17:K27)</f>
        <v>1.8169910240056653</v>
      </c>
    </row>
    <row r="28" spans="1:15" x14ac:dyDescent="0.25">
      <c r="A28" s="10">
        <v>41000</v>
      </c>
      <c r="B28" s="19">
        <v>228.80799999999999</v>
      </c>
      <c r="C28" s="18">
        <f t="shared" si="1"/>
        <v>1.8879183025211299</v>
      </c>
      <c r="D28" s="11">
        <v>3.186785</v>
      </c>
      <c r="E28" s="11">
        <v>1.5773539999999999</v>
      </c>
      <c r="F28" s="11">
        <v>3.0104980000000001</v>
      </c>
      <c r="G28" s="11">
        <v>4.0558610000000002</v>
      </c>
      <c r="H28" s="21">
        <f t="shared" si="2"/>
        <v>1.2988666974788701</v>
      </c>
      <c r="I28" s="21">
        <f t="shared" si="3"/>
        <v>-0.31056430252112999</v>
      </c>
      <c r="J28" s="21">
        <f t="shared" si="4"/>
        <v>1.1225796974788702</v>
      </c>
      <c r="K28" s="21">
        <f t="shared" si="5"/>
        <v>2.1679426974788703</v>
      </c>
      <c r="L28" s="22">
        <f>AVERAGE(H$17:H28)</f>
        <v>1.4354681634617652</v>
      </c>
      <c r="M28" s="22">
        <f>AVERAGE(I$17:I28)</f>
        <v>1.8263815801284327</v>
      </c>
      <c r="N28" s="22">
        <f>AVERAGE(J$17:J28)</f>
        <v>1.2926068301284321</v>
      </c>
      <c r="O28" s="22">
        <f>AVERAGE(K$17:K28)</f>
        <v>1.8462369967950991</v>
      </c>
    </row>
    <row r="29" spans="1:15" x14ac:dyDescent="0.25">
      <c r="A29" s="10">
        <v>41091</v>
      </c>
      <c r="B29" s="19">
        <v>229.84100000000001</v>
      </c>
      <c r="C29" s="18">
        <f t="shared" si="1"/>
        <v>1.6848597105433072</v>
      </c>
      <c r="D29" s="11">
        <v>3.4465270000000001</v>
      </c>
      <c r="E29" s="11">
        <v>4.4028260000000001</v>
      </c>
      <c r="F29" s="11">
        <v>3.863324</v>
      </c>
      <c r="G29" s="11">
        <v>5.88896</v>
      </c>
      <c r="H29" s="21">
        <f t="shared" si="2"/>
        <v>1.7616672894566929</v>
      </c>
      <c r="I29" s="21">
        <f t="shared" si="3"/>
        <v>2.7179662894566929</v>
      </c>
      <c r="J29" s="21">
        <f t="shared" si="4"/>
        <v>2.1784642894566928</v>
      </c>
      <c r="K29" s="21">
        <f t="shared" si="5"/>
        <v>4.2041002894566928</v>
      </c>
      <c r="L29" s="22">
        <f>AVERAGE(H$17:H29)</f>
        <v>1.4605604039229134</v>
      </c>
      <c r="M29" s="22">
        <f>AVERAGE(I$17:I29)</f>
        <v>1.8949650193075296</v>
      </c>
      <c r="N29" s="22">
        <f>AVERAGE(J$17:J29)</f>
        <v>1.3607497116152214</v>
      </c>
      <c r="O29" s="22">
        <f>AVERAGE(K$17:K29)</f>
        <v>2.0276110962306064</v>
      </c>
    </row>
    <row r="30" spans="1:15" x14ac:dyDescent="0.25">
      <c r="A30" s="10">
        <v>41183</v>
      </c>
      <c r="B30" s="19">
        <v>231.36933333333334</v>
      </c>
      <c r="C30" s="18">
        <f t="shared" si="1"/>
        <v>1.9035678316709381</v>
      </c>
      <c r="D30" s="11">
        <v>3.9629259999999999</v>
      </c>
      <c r="E30" s="11">
        <v>2.6392530000000001</v>
      </c>
      <c r="F30" s="11">
        <v>3.2128260000000002</v>
      </c>
      <c r="G30" s="11">
        <v>1.3650409999999999</v>
      </c>
      <c r="H30" s="21">
        <f t="shared" si="2"/>
        <v>2.0593581683290618</v>
      </c>
      <c r="I30" s="21">
        <f t="shared" si="3"/>
        <v>0.73568516832906194</v>
      </c>
      <c r="J30" s="21">
        <f t="shared" si="4"/>
        <v>1.3092581683290621</v>
      </c>
      <c r="K30" s="21">
        <f t="shared" si="5"/>
        <v>-0.53852683167093818</v>
      </c>
      <c r="L30" s="22">
        <f>AVERAGE(H$17:H30)</f>
        <v>1.5033316728090669</v>
      </c>
      <c r="M30" s="22">
        <f>AVERAGE(I$17:I30)</f>
        <v>1.8121593156662106</v>
      </c>
      <c r="N30" s="22">
        <f>AVERAGE(J$17:J30)</f>
        <v>1.3570717442376385</v>
      </c>
      <c r="O30" s="22">
        <f>AVERAGE(K$17:K30)</f>
        <v>1.8443155299519245</v>
      </c>
    </row>
    <row r="31" spans="1:15" x14ac:dyDescent="0.25">
      <c r="A31" s="10">
        <v>41275</v>
      </c>
      <c r="B31" s="19">
        <v>232.29933333333332</v>
      </c>
      <c r="C31" s="18">
        <f t="shared" si="1"/>
        <v>1.7402018750967141</v>
      </c>
      <c r="D31" s="11">
        <v>4.3803640000000001</v>
      </c>
      <c r="E31" s="11">
        <v>6.7210780000000003</v>
      </c>
      <c r="F31" s="11">
        <v>4.3881009999999998</v>
      </c>
      <c r="G31" s="11">
        <v>1.742923</v>
      </c>
      <c r="H31" s="21">
        <f t="shared" si="2"/>
        <v>2.6401621249032861</v>
      </c>
      <c r="I31" s="21">
        <f t="shared" si="3"/>
        <v>4.9808761249032862</v>
      </c>
      <c r="J31" s="21">
        <f t="shared" si="4"/>
        <v>2.6478991249032857</v>
      </c>
      <c r="K31" s="21">
        <f t="shared" si="5"/>
        <v>2.7211249032859097E-3</v>
      </c>
      <c r="L31" s="22">
        <f>AVERAGE(H$17:H31)</f>
        <v>1.5791203696153484</v>
      </c>
      <c r="M31" s="22">
        <f>AVERAGE(I$17:I31)</f>
        <v>2.0234071029486822</v>
      </c>
      <c r="N31" s="22">
        <f>AVERAGE(J$17:J31)</f>
        <v>1.4431269029486817</v>
      </c>
      <c r="O31" s="22">
        <f>AVERAGE(K$17:K31)</f>
        <v>1.7215425696153486</v>
      </c>
    </row>
    <row r="32" spans="1:15" x14ac:dyDescent="0.25">
      <c r="A32" s="10">
        <v>41365</v>
      </c>
      <c r="B32" s="19">
        <v>232.04499999999999</v>
      </c>
      <c r="C32" s="18">
        <f t="shared" si="1"/>
        <v>1.4147232614244221</v>
      </c>
      <c r="D32" s="11">
        <v>3.616933</v>
      </c>
      <c r="E32" s="11">
        <v>3.197508</v>
      </c>
      <c r="F32" s="11">
        <v>5.010891</v>
      </c>
      <c r="G32" s="11">
        <v>7.9770640000000004</v>
      </c>
      <c r="H32" s="21">
        <f t="shared" si="2"/>
        <v>2.2022097385755779</v>
      </c>
      <c r="I32" s="21">
        <f t="shared" si="3"/>
        <v>1.782784738575578</v>
      </c>
      <c r="J32" s="21">
        <f t="shared" si="4"/>
        <v>3.5961677385755779</v>
      </c>
      <c r="K32" s="21">
        <f t="shared" si="5"/>
        <v>6.5623407385755783</v>
      </c>
      <c r="L32" s="22">
        <f>AVERAGE(H$17:H32)</f>
        <v>1.6180634551753628</v>
      </c>
      <c r="M32" s="22">
        <f>AVERAGE(I$17:I32)</f>
        <v>2.0083682051753633</v>
      </c>
      <c r="N32" s="22">
        <f>AVERAGE(J$17:J32)</f>
        <v>1.5776919551753628</v>
      </c>
      <c r="O32" s="22">
        <f>AVERAGE(K$17:K32)</f>
        <v>2.0240924551753627</v>
      </c>
    </row>
    <row r="33" spans="1:15" x14ac:dyDescent="0.25">
      <c r="A33" s="10">
        <v>41456</v>
      </c>
      <c r="B33" s="19">
        <v>233.3</v>
      </c>
      <c r="C33" s="18">
        <f t="shared" si="1"/>
        <v>1.5049534243237739</v>
      </c>
      <c r="D33" s="11">
        <v>4.1246989999999997</v>
      </c>
      <c r="E33" s="11">
        <v>5.0466850000000001</v>
      </c>
      <c r="F33" s="11">
        <v>5.5432420000000002</v>
      </c>
      <c r="G33" s="11">
        <v>7.094665</v>
      </c>
      <c r="H33" s="21">
        <f t="shared" si="2"/>
        <v>2.6197455756762258</v>
      </c>
      <c r="I33" s="21">
        <f t="shared" si="3"/>
        <v>3.5417315756762262</v>
      </c>
      <c r="J33" s="21">
        <f t="shared" si="4"/>
        <v>4.0382885756762263</v>
      </c>
      <c r="K33" s="21">
        <f t="shared" si="5"/>
        <v>5.5897115756762261</v>
      </c>
      <c r="L33" s="22">
        <f>AVERAGE(H$17:H33)</f>
        <v>1.6769859328518841</v>
      </c>
      <c r="M33" s="22">
        <f>AVERAGE(I$17:I33)</f>
        <v>2.0985660504989432</v>
      </c>
      <c r="N33" s="22">
        <f>AVERAGE(J$17:J33)</f>
        <v>1.7224329328518841</v>
      </c>
      <c r="O33" s="22">
        <f>AVERAGE(K$17:K33)</f>
        <v>2.2338347563812957</v>
      </c>
    </row>
    <row r="34" spans="1:15" x14ac:dyDescent="0.25">
      <c r="A34" s="10">
        <v>41548</v>
      </c>
      <c r="B34" s="19">
        <v>234.16266666666667</v>
      </c>
      <c r="C34" s="18">
        <f t="shared" si="1"/>
        <v>1.20730491508525</v>
      </c>
      <c r="D34" s="11">
        <v>3.582074</v>
      </c>
      <c r="E34" s="11">
        <v>3.3186819999999999</v>
      </c>
      <c r="F34" s="11">
        <v>6.5767889999999998</v>
      </c>
      <c r="G34" s="11">
        <v>3.9893010000000002</v>
      </c>
      <c r="H34" s="21">
        <f t="shared" si="2"/>
        <v>2.37476908491475</v>
      </c>
      <c r="I34" s="21">
        <f t="shared" si="3"/>
        <v>2.11137708491475</v>
      </c>
      <c r="J34" s="21">
        <f t="shared" si="4"/>
        <v>5.3694840849147498</v>
      </c>
      <c r="K34" s="21">
        <f t="shared" si="5"/>
        <v>2.7819960849147503</v>
      </c>
      <c r="L34" s="22">
        <f>AVERAGE(H$17:H34)</f>
        <v>1.7157516635220433</v>
      </c>
      <c r="M34" s="22">
        <f>AVERAGE(I$17:I34)</f>
        <v>2.0992777746331548</v>
      </c>
      <c r="N34" s="22">
        <f>AVERAGE(J$17:J34)</f>
        <v>1.9250468857442655</v>
      </c>
      <c r="O34" s="22">
        <f>AVERAGE(K$17:K34)</f>
        <v>2.2642881635220435</v>
      </c>
    </row>
    <row r="35" spans="1:15" x14ac:dyDescent="0.25">
      <c r="A35" s="10">
        <v>41640</v>
      </c>
      <c r="B35" s="19">
        <v>235.62100000000001</v>
      </c>
      <c r="C35" s="18">
        <f t="shared" si="1"/>
        <v>1.4299079635757383</v>
      </c>
      <c r="D35" s="11">
        <v>4.8811989999999996</v>
      </c>
      <c r="E35" s="11">
        <v>8.6530240000000003</v>
      </c>
      <c r="F35" s="11">
        <v>6.4267380000000003</v>
      </c>
      <c r="G35" s="11">
        <v>2.1656279999999999</v>
      </c>
      <c r="H35" s="21">
        <f t="shared" si="2"/>
        <v>3.4512910364242613</v>
      </c>
      <c r="I35" s="21">
        <f t="shared" si="3"/>
        <v>7.2231160364242619</v>
      </c>
      <c r="J35" s="21">
        <f t="shared" si="4"/>
        <v>4.9968300364242619</v>
      </c>
      <c r="K35" s="21">
        <f t="shared" si="5"/>
        <v>0.73572003642426154</v>
      </c>
      <c r="L35" s="22">
        <f>AVERAGE(H$17:H35)</f>
        <v>1.8070958410432125</v>
      </c>
      <c r="M35" s="22">
        <f>AVERAGE(I$17:I35)</f>
        <v>2.3689534726221608</v>
      </c>
      <c r="N35" s="22">
        <f>AVERAGE(J$17:J35)</f>
        <v>2.086719683148476</v>
      </c>
      <c r="O35" s="22">
        <f>AVERAGE(K$17:K35)</f>
        <v>2.1838372094642655</v>
      </c>
    </row>
    <row r="36" spans="1:15" x14ac:dyDescent="0.25">
      <c r="A36" s="10">
        <v>41730</v>
      </c>
      <c r="B36" s="19">
        <v>236.87233333333333</v>
      </c>
      <c r="C36" s="18">
        <f t="shared" si="1"/>
        <v>2.0803436115121476</v>
      </c>
      <c r="D36" s="11">
        <v>4.5381520000000002</v>
      </c>
      <c r="E36" s="11">
        <v>3.2244350000000002</v>
      </c>
      <c r="F36" s="11">
        <v>8.7184290000000004</v>
      </c>
      <c r="G36" s="11">
        <v>8.1576190000000004</v>
      </c>
      <c r="H36" s="21">
        <f t="shared" si="2"/>
        <v>2.4578083884878525</v>
      </c>
      <c r="I36" s="21">
        <f t="shared" si="3"/>
        <v>1.1440913884878525</v>
      </c>
      <c r="J36" s="21">
        <f t="shared" si="4"/>
        <v>6.6380853884878528</v>
      </c>
      <c r="K36" s="21">
        <f t="shared" si="5"/>
        <v>6.0772753884878528</v>
      </c>
      <c r="L36" s="22">
        <f>AVERAGE(H$17:H36)</f>
        <v>1.8396314684154447</v>
      </c>
      <c r="M36" s="22">
        <f>AVERAGE(I$17:I36)</f>
        <v>2.307710368415445</v>
      </c>
      <c r="N36" s="22">
        <f>AVERAGE(J$17:J36)</f>
        <v>2.3142879684154449</v>
      </c>
      <c r="O36" s="22">
        <f>AVERAGE(K$17:K36)</f>
        <v>2.3785091184154448</v>
      </c>
    </row>
    <row r="37" spans="1:15" x14ac:dyDescent="0.25">
      <c r="A37" s="10">
        <v>41821</v>
      </c>
      <c r="B37" s="19">
        <v>237.47833333333332</v>
      </c>
      <c r="C37" s="18">
        <f t="shared" si="1"/>
        <v>1.7909701385912191</v>
      </c>
      <c r="D37" s="11">
        <v>4.6843139999999996</v>
      </c>
      <c r="E37" s="11">
        <v>4.4624499999999996</v>
      </c>
      <c r="F37" s="11">
        <v>5.0180259999999999</v>
      </c>
      <c r="G37" s="11">
        <v>4.0400219999999996</v>
      </c>
      <c r="H37" s="21">
        <f t="shared" si="2"/>
        <v>2.8933438614087805</v>
      </c>
      <c r="I37" s="21">
        <f t="shared" si="3"/>
        <v>2.6714798614087805</v>
      </c>
      <c r="J37" s="21">
        <f t="shared" si="4"/>
        <v>3.2270558614087808</v>
      </c>
      <c r="K37" s="21">
        <f t="shared" si="5"/>
        <v>2.2490518614087804</v>
      </c>
      <c r="L37" s="22">
        <f>AVERAGE(H$17:H37)</f>
        <v>1.889808249034175</v>
      </c>
      <c r="M37" s="22">
        <f>AVERAGE(I$17:I37)</f>
        <v>2.3250327252246517</v>
      </c>
      <c r="N37" s="22">
        <f>AVERAGE(J$17:J37)</f>
        <v>2.3577531061770323</v>
      </c>
      <c r="O37" s="22">
        <f>AVERAGE(K$17:K37)</f>
        <v>2.3723444871294133</v>
      </c>
    </row>
    <row r="38" spans="1:15" x14ac:dyDescent="0.25">
      <c r="A38" s="10">
        <v>41913</v>
      </c>
      <c r="B38" s="19">
        <v>236.88833333333332</v>
      </c>
      <c r="C38" s="18">
        <f t="shared" si="1"/>
        <v>1.1640056484950589</v>
      </c>
      <c r="D38" s="11">
        <v>4.3007739999999997</v>
      </c>
      <c r="E38" s="11">
        <v>4.9826420000000002</v>
      </c>
      <c r="F38" s="11">
        <v>4.8100430000000003</v>
      </c>
      <c r="G38" s="11">
        <v>6.5143060000000004</v>
      </c>
      <c r="H38" s="21">
        <f t="shared" si="2"/>
        <v>3.1367683515049407</v>
      </c>
      <c r="I38" s="21">
        <f t="shared" si="3"/>
        <v>3.8186363515049413</v>
      </c>
      <c r="J38" s="21">
        <f t="shared" si="4"/>
        <v>3.6460373515049413</v>
      </c>
      <c r="K38" s="21">
        <f t="shared" si="5"/>
        <v>5.3503003515049414</v>
      </c>
      <c r="L38" s="22">
        <f>AVERAGE(H$17:H38)</f>
        <v>1.946488253691937</v>
      </c>
      <c r="M38" s="22">
        <f>AVERAGE(I$17:I38)</f>
        <v>2.3929237991464833</v>
      </c>
      <c r="N38" s="22">
        <f>AVERAGE(J$17:J38)</f>
        <v>2.4163114809646644</v>
      </c>
      <c r="O38" s="22">
        <f>AVERAGE(K$17:K38)</f>
        <v>2.5077061173283011</v>
      </c>
    </row>
    <row r="39" spans="1:15" x14ac:dyDescent="0.25">
      <c r="A39" s="10">
        <v>42005</v>
      </c>
      <c r="B39" s="19">
        <v>235.31966666666668</v>
      </c>
      <c r="C39" s="18">
        <f t="shared" si="1"/>
        <v>-0.12788899687775634</v>
      </c>
      <c r="D39" s="11">
        <v>5.3278249999999998</v>
      </c>
      <c r="E39" s="11">
        <v>5.2403149999999998</v>
      </c>
      <c r="F39" s="11">
        <v>6.8209569999999999</v>
      </c>
      <c r="G39" s="11">
        <v>7.5335470000000004</v>
      </c>
      <c r="H39" s="21">
        <f t="shared" si="2"/>
        <v>5.4557139968777566</v>
      </c>
      <c r="I39" s="21">
        <f t="shared" si="3"/>
        <v>5.3682039968777566</v>
      </c>
      <c r="J39" s="21">
        <f t="shared" si="4"/>
        <v>6.9488459968777558</v>
      </c>
      <c r="K39" s="21">
        <f t="shared" si="5"/>
        <v>7.6614359968777563</v>
      </c>
      <c r="L39" s="22">
        <f>AVERAGE(H$17:H39)</f>
        <v>2.0990632860043639</v>
      </c>
      <c r="M39" s="22">
        <f>AVERAGE(I$17:I39)</f>
        <v>2.522283807743495</v>
      </c>
      <c r="N39" s="22">
        <f>AVERAGE(J$17:J39)</f>
        <v>2.6133781990478426</v>
      </c>
      <c r="O39" s="22">
        <f>AVERAGE(K$17:K39)</f>
        <v>2.731781329482625</v>
      </c>
    </row>
    <row r="40" spans="1:15" x14ac:dyDescent="0.25">
      <c r="A40" s="10">
        <v>42095</v>
      </c>
      <c r="B40" s="19">
        <v>236.93799999999999</v>
      </c>
      <c r="C40" s="18">
        <f t="shared" si="1"/>
        <v>2.7722387727835418E-2</v>
      </c>
      <c r="D40" s="11">
        <v>4.780913</v>
      </c>
      <c r="E40" s="11">
        <v>4.3093430000000001</v>
      </c>
      <c r="F40" s="11">
        <v>6.2796580000000004</v>
      </c>
      <c r="G40" s="11">
        <v>7.2485470000000003</v>
      </c>
      <c r="H40" s="21">
        <f t="shared" si="2"/>
        <v>4.7531906122721646</v>
      </c>
      <c r="I40" s="21">
        <f t="shared" si="3"/>
        <v>4.2816206122721647</v>
      </c>
      <c r="J40" s="21">
        <f t="shared" si="4"/>
        <v>6.251935612272165</v>
      </c>
      <c r="K40" s="21">
        <f t="shared" si="5"/>
        <v>7.2208246122721649</v>
      </c>
      <c r="L40" s="22">
        <f>AVERAGE(H$17:H40)</f>
        <v>2.2096519245988557</v>
      </c>
      <c r="M40" s="22">
        <f>AVERAGE(I$17:I40)</f>
        <v>2.5955895079321896</v>
      </c>
      <c r="N40" s="22">
        <f>AVERAGE(J$17:J40)</f>
        <v>2.7649847579321896</v>
      </c>
      <c r="O40" s="22">
        <f>AVERAGE(K$17:K40)</f>
        <v>2.9188247995988559</v>
      </c>
    </row>
    <row r="41" spans="1:15" x14ac:dyDescent="0.25">
      <c r="A41" s="10">
        <v>42186</v>
      </c>
      <c r="B41" s="19">
        <v>237.86233333333334</v>
      </c>
      <c r="C41" s="18">
        <f t="shared" si="1"/>
        <v>0.16169896201057021</v>
      </c>
      <c r="D41" s="11">
        <v>5.173368</v>
      </c>
      <c r="E41" s="11">
        <v>6.761622</v>
      </c>
      <c r="F41" s="11">
        <v>5.5643289999999999</v>
      </c>
      <c r="G41" s="11">
        <v>6.6646700000000001</v>
      </c>
      <c r="H41" s="21">
        <f t="shared" si="2"/>
        <v>5.0116690379894298</v>
      </c>
      <c r="I41" s="21">
        <f t="shared" si="3"/>
        <v>6.5999230379894298</v>
      </c>
      <c r="J41" s="21">
        <f t="shared" si="4"/>
        <v>5.4026300379894296</v>
      </c>
      <c r="K41" s="21">
        <f t="shared" si="5"/>
        <v>6.5029710379894299</v>
      </c>
      <c r="L41" s="22">
        <f>AVERAGE(H$17:H41)</f>
        <v>2.3217326091344783</v>
      </c>
      <c r="M41" s="22">
        <f>AVERAGE(I$17:I41)</f>
        <v>2.755762849134479</v>
      </c>
      <c r="N41" s="22">
        <f>AVERAGE(J$17:J41)</f>
        <v>2.8704905691344789</v>
      </c>
      <c r="O41" s="22">
        <f>AVERAGE(K$17:K41)</f>
        <v>3.0621906491344788</v>
      </c>
    </row>
    <row r="42" spans="1:15" x14ac:dyDescent="0.25">
      <c r="A42" s="10">
        <v>42278</v>
      </c>
      <c r="B42" s="19">
        <v>237.87133333333333</v>
      </c>
      <c r="C42" s="18">
        <f t="shared" si="1"/>
        <v>0.41496344972666854</v>
      </c>
      <c r="D42" s="11">
        <v>4.8220369999999999</v>
      </c>
      <c r="E42" s="11">
        <v>7.428191</v>
      </c>
      <c r="F42" s="11">
        <v>6.7270960000000004</v>
      </c>
      <c r="G42" s="11">
        <v>6.9411589999999999</v>
      </c>
      <c r="H42" s="21">
        <f t="shared" si="2"/>
        <v>4.4070735502733314</v>
      </c>
      <c r="I42" s="21">
        <f t="shared" si="3"/>
        <v>7.0132275502733314</v>
      </c>
      <c r="J42" s="21">
        <f t="shared" si="4"/>
        <v>6.3121325502733319</v>
      </c>
      <c r="K42" s="21">
        <f t="shared" si="5"/>
        <v>6.5261955502733313</v>
      </c>
      <c r="L42" s="22">
        <f>AVERAGE(H$17:H42)</f>
        <v>2.4019380299475115</v>
      </c>
      <c r="M42" s="22">
        <f>AVERAGE(I$17:I42)</f>
        <v>2.9195114914859732</v>
      </c>
      <c r="N42" s="22">
        <f>AVERAGE(J$17:J42)</f>
        <v>3.0028614145628962</v>
      </c>
      <c r="O42" s="22">
        <f>AVERAGE(K$17:K42)</f>
        <v>3.1954216068705885</v>
      </c>
    </row>
    <row r="43" spans="1:15" x14ac:dyDescent="0.25">
      <c r="A43" s="10">
        <v>42370</v>
      </c>
      <c r="B43" s="19">
        <v>237.78</v>
      </c>
      <c r="C43" s="18">
        <f t="shared" si="1"/>
        <v>1.0455281397361516</v>
      </c>
      <c r="D43" s="11">
        <v>5.1285939999999997</v>
      </c>
      <c r="E43" s="11">
        <v>3.4595669999999998</v>
      </c>
      <c r="F43" s="11">
        <v>5.2501300000000004</v>
      </c>
      <c r="G43" s="11">
        <v>8.3173370000000002</v>
      </c>
      <c r="H43" s="21">
        <f t="shared" si="2"/>
        <v>4.0830658602638481</v>
      </c>
      <c r="I43" s="21">
        <f t="shared" si="3"/>
        <v>2.4140388602638483</v>
      </c>
      <c r="J43" s="21">
        <f t="shared" si="4"/>
        <v>4.2046018602638489</v>
      </c>
      <c r="K43" s="21">
        <f t="shared" si="5"/>
        <v>7.2718088602638487</v>
      </c>
      <c r="L43" s="22">
        <f>AVERAGE(H$17:H43)</f>
        <v>2.4642020236629314</v>
      </c>
      <c r="M43" s="22">
        <f>AVERAGE(I$17:I43)</f>
        <v>2.9007902829221908</v>
      </c>
      <c r="N43" s="22">
        <f>AVERAGE(J$17:J43)</f>
        <v>3.0473703199592279</v>
      </c>
      <c r="O43" s="22">
        <f>AVERAGE(K$17:K43)</f>
        <v>3.3463989125518201</v>
      </c>
    </row>
    <row r="44" spans="1:15" x14ac:dyDescent="0.25">
      <c r="A44" s="10">
        <v>42461</v>
      </c>
      <c r="B44" s="19">
        <v>239.48599999999999</v>
      </c>
      <c r="C44" s="18">
        <f t="shared" si="1"/>
        <v>1.0753868100515707</v>
      </c>
      <c r="D44" s="11">
        <v>4.639551</v>
      </c>
      <c r="E44" s="11">
        <v>4.8742549999999998</v>
      </c>
      <c r="F44" s="11">
        <v>5.5433779999999997</v>
      </c>
      <c r="G44" s="11">
        <v>7.3605530000000003</v>
      </c>
      <c r="H44" s="21">
        <f t="shared" si="2"/>
        <v>3.5641641899484293</v>
      </c>
      <c r="I44" s="21">
        <f t="shared" si="3"/>
        <v>3.7988681899484291</v>
      </c>
      <c r="J44" s="21">
        <f t="shared" si="4"/>
        <v>4.467991189948429</v>
      </c>
      <c r="K44" s="21">
        <f t="shared" si="5"/>
        <v>6.2851661899484297</v>
      </c>
      <c r="L44" s="22">
        <f>AVERAGE(H$17:H44)</f>
        <v>2.503486386744556</v>
      </c>
      <c r="M44" s="22">
        <f>AVERAGE(I$17:I44)</f>
        <v>2.932864493887414</v>
      </c>
      <c r="N44" s="22">
        <f>AVERAGE(J$17:J44)</f>
        <v>3.0981067796016997</v>
      </c>
      <c r="O44" s="22">
        <f>AVERAGE(K$17:K44)</f>
        <v>3.4513548867445563</v>
      </c>
    </row>
    <row r="45" spans="1:15" x14ac:dyDescent="0.25">
      <c r="A45" s="10">
        <v>42552</v>
      </c>
      <c r="B45" s="19">
        <v>240.601</v>
      </c>
      <c r="C45" s="18">
        <f t="shared" si="1"/>
        <v>1.151366266481868</v>
      </c>
      <c r="D45" s="11">
        <v>5.7397479999999996</v>
      </c>
      <c r="E45" s="11">
        <v>3.5010819999999998</v>
      </c>
      <c r="F45" s="11">
        <v>6.3727859999999996</v>
      </c>
      <c r="G45" s="11">
        <v>2.8252419999999998</v>
      </c>
      <c r="H45" s="21">
        <f t="shared" si="2"/>
        <v>4.5883817335181316</v>
      </c>
      <c r="I45" s="21">
        <f t="shared" si="3"/>
        <v>2.3497157335181318</v>
      </c>
      <c r="J45" s="21">
        <f t="shared" si="4"/>
        <v>5.2214197335181316</v>
      </c>
      <c r="K45" s="21">
        <f t="shared" si="5"/>
        <v>1.6738757335181318</v>
      </c>
      <c r="L45" s="22">
        <f>AVERAGE(H$17:H45)</f>
        <v>2.5753793297367484</v>
      </c>
      <c r="M45" s="22">
        <f>AVERAGE(I$17:I45)</f>
        <v>2.9127559159436456</v>
      </c>
      <c r="N45" s="22">
        <f>AVERAGE(J$17:J45)</f>
        <v>3.1713244676677834</v>
      </c>
      <c r="O45" s="22">
        <f>AVERAGE(K$17:K45)</f>
        <v>3.3900625021505415</v>
      </c>
    </row>
    <row r="46" spans="1:15" x14ac:dyDescent="0.25">
      <c r="A46" s="10">
        <v>42644</v>
      </c>
      <c r="B46" s="19">
        <v>242.16399999999999</v>
      </c>
      <c r="C46" s="18">
        <f t="shared" si="1"/>
        <v>1.8046170618849944</v>
      </c>
      <c r="D46" s="11">
        <v>5.467454</v>
      </c>
      <c r="E46" s="11">
        <v>5.967123</v>
      </c>
      <c r="F46" s="11">
        <v>6.9593590000000001</v>
      </c>
      <c r="G46" s="11">
        <v>5.7287439999999998</v>
      </c>
      <c r="H46" s="21">
        <f t="shared" si="2"/>
        <v>3.6628369381150057</v>
      </c>
      <c r="I46" s="21">
        <f t="shared" si="3"/>
        <v>4.1625059381150056</v>
      </c>
      <c r="J46" s="21">
        <f t="shared" si="4"/>
        <v>5.1547419381150057</v>
      </c>
      <c r="K46" s="21">
        <f t="shared" si="5"/>
        <v>3.9241269381150055</v>
      </c>
      <c r="L46" s="22">
        <f>AVERAGE(H$17:H46)</f>
        <v>2.6116279166826906</v>
      </c>
      <c r="M46" s="22">
        <f>AVERAGE(I$17:I46)</f>
        <v>2.9544142500160242</v>
      </c>
      <c r="N46" s="22">
        <f>AVERAGE(J$17:J46)</f>
        <v>3.2374383833493576</v>
      </c>
      <c r="O46" s="22">
        <f>AVERAGE(K$17:K46)</f>
        <v>3.4078646500160237</v>
      </c>
    </row>
    <row r="47" spans="1:15" x14ac:dyDescent="0.25">
      <c r="A47" s="10">
        <v>42736</v>
      </c>
      <c r="B47" s="19">
        <v>243.83</v>
      </c>
      <c r="C47" s="18">
        <f t="shared" si="1"/>
        <v>2.5443687442173513</v>
      </c>
      <c r="D47" s="11">
        <v>4.8393069999999998</v>
      </c>
      <c r="E47" s="11">
        <v>6.8418150000000004</v>
      </c>
      <c r="F47" s="11">
        <v>4.9328399999999997</v>
      </c>
      <c r="G47" s="11">
        <v>5.2046409999999996</v>
      </c>
      <c r="H47" s="21">
        <f t="shared" si="2"/>
        <v>2.2949382557826485</v>
      </c>
      <c r="I47" s="21">
        <f t="shared" si="3"/>
        <v>4.2974462557826492</v>
      </c>
      <c r="J47" s="21">
        <f t="shared" si="4"/>
        <v>2.3884712557826484</v>
      </c>
      <c r="K47" s="21">
        <f t="shared" si="5"/>
        <v>2.6602722557826484</v>
      </c>
      <c r="L47" s="22">
        <f>AVERAGE(H$17:H47)</f>
        <v>2.601412121169786</v>
      </c>
      <c r="M47" s="22">
        <f>AVERAGE(I$17:I47)</f>
        <v>2.9977378631052702</v>
      </c>
      <c r="N47" s="22">
        <f>AVERAGE(J$17:J47)</f>
        <v>3.2100523469762381</v>
      </c>
      <c r="O47" s="22">
        <f>AVERAGE(K$17:K47)</f>
        <v>3.3837487663310761</v>
      </c>
    </row>
    <row r="48" spans="1:15" x14ac:dyDescent="0.25">
      <c r="A48" s="10">
        <v>42826</v>
      </c>
      <c r="B48" s="19">
        <v>244.065</v>
      </c>
      <c r="C48" s="18">
        <f t="shared" si="1"/>
        <v>1.9120115580869124</v>
      </c>
      <c r="D48" s="11">
        <v>4.9966210000000002</v>
      </c>
      <c r="E48" s="11">
        <v>6.160272</v>
      </c>
      <c r="F48" s="11">
        <v>3.6645629999999998</v>
      </c>
      <c r="G48" s="11">
        <v>5.9666240000000004</v>
      </c>
      <c r="H48" s="21">
        <f t="shared" si="2"/>
        <v>3.0846094419130878</v>
      </c>
      <c r="I48" s="21">
        <f t="shared" si="3"/>
        <v>4.2482604419130876</v>
      </c>
      <c r="J48" s="21">
        <f t="shared" si="4"/>
        <v>1.7525514419130874</v>
      </c>
      <c r="K48" s="21">
        <f t="shared" si="5"/>
        <v>4.054612441913088</v>
      </c>
      <c r="L48" s="22">
        <f>AVERAGE(H$17:H48)</f>
        <v>2.6165120374430142</v>
      </c>
      <c r="M48" s="22">
        <f>AVERAGE(I$17:I48)</f>
        <v>3.0368166936930145</v>
      </c>
      <c r="N48" s="22">
        <f>AVERAGE(J$17:J48)</f>
        <v>3.1645054436930145</v>
      </c>
      <c r="O48" s="22">
        <f>AVERAGE(K$17:K48)</f>
        <v>3.404713256193014</v>
      </c>
    </row>
    <row r="49" spans="1:15" x14ac:dyDescent="0.25">
      <c r="A49" s="10">
        <v>42917</v>
      </c>
      <c r="B49" s="19">
        <v>245.36833333333334</v>
      </c>
      <c r="C49" s="18">
        <f t="shared" si="1"/>
        <v>1.9814270652795951</v>
      </c>
      <c r="D49" s="11">
        <v>5.1580159999999999</v>
      </c>
      <c r="E49" s="11">
        <v>5.4041069999999998</v>
      </c>
      <c r="F49" s="11">
        <v>5.8684779999999996</v>
      </c>
      <c r="G49" s="11">
        <v>4.0034090000000004</v>
      </c>
      <c r="H49" s="21">
        <f t="shared" si="2"/>
        <v>3.1765889347204048</v>
      </c>
      <c r="I49" s="21">
        <f t="shared" si="3"/>
        <v>3.4226799347204047</v>
      </c>
      <c r="J49" s="21">
        <f t="shared" si="4"/>
        <v>3.8870509347204045</v>
      </c>
      <c r="K49" s="21">
        <f t="shared" si="5"/>
        <v>2.0219819347204053</v>
      </c>
      <c r="L49" s="22">
        <f>AVERAGE(H$17:H49)</f>
        <v>2.633484064633238</v>
      </c>
      <c r="M49" s="22">
        <f>AVERAGE(I$17:I49)</f>
        <v>3.0485095191786931</v>
      </c>
      <c r="N49" s="22">
        <f>AVERAGE(J$17:J49)</f>
        <v>3.1864007616029353</v>
      </c>
      <c r="O49" s="22">
        <f>AVERAGE(K$17:K49)</f>
        <v>3.3628123070574802</v>
      </c>
    </row>
    <row r="50" spans="1:15" x14ac:dyDescent="0.25">
      <c r="A50" s="10">
        <v>43009</v>
      </c>
      <c r="B50" s="19">
        <v>247.27333333333334</v>
      </c>
      <c r="C50" s="18">
        <f t="shared" si="1"/>
        <v>2.1098649400131064</v>
      </c>
      <c r="D50" s="11">
        <v>4.629086</v>
      </c>
      <c r="E50" s="11">
        <v>7.8990869999999997</v>
      </c>
      <c r="F50" s="11">
        <v>5.6837629999999999</v>
      </c>
      <c r="G50" s="11">
        <v>5.0212269999999997</v>
      </c>
      <c r="H50" s="21">
        <f t="shared" si="2"/>
        <v>2.5192210599868936</v>
      </c>
      <c r="I50" s="21">
        <f t="shared" si="3"/>
        <v>5.7892220599868933</v>
      </c>
      <c r="J50" s="21">
        <f t="shared" si="4"/>
        <v>3.5738980599868935</v>
      </c>
      <c r="K50" s="21">
        <f t="shared" si="5"/>
        <v>2.9113620599868932</v>
      </c>
      <c r="L50" s="22">
        <f>AVERAGE(H$17:H50)</f>
        <v>2.6301233880259924</v>
      </c>
      <c r="M50" s="22">
        <f>AVERAGE(I$17:I50)</f>
        <v>3.1291187115554049</v>
      </c>
      <c r="N50" s="22">
        <f>AVERAGE(J$17:J50)</f>
        <v>3.1977977409671694</v>
      </c>
      <c r="O50" s="22">
        <f>AVERAGE(K$17:K50)</f>
        <v>3.3495343586142279</v>
      </c>
    </row>
    <row r="51" spans="1:15" x14ac:dyDescent="0.25">
      <c r="A51" s="10">
        <v>43101</v>
      </c>
      <c r="B51" s="19">
        <v>249.25033333333334</v>
      </c>
      <c r="C51" s="18">
        <f t="shared" si="1"/>
        <v>2.2229968967449887</v>
      </c>
      <c r="D51" s="11">
        <v>5.2307810000000003</v>
      </c>
      <c r="E51" s="11">
        <v>6.8744569999999996</v>
      </c>
      <c r="F51" s="11">
        <v>4.9856550000000004</v>
      </c>
      <c r="G51" s="11">
        <v>6.8405529999999999</v>
      </c>
      <c r="H51" s="21">
        <f t="shared" si="2"/>
        <v>3.0077841032550117</v>
      </c>
      <c r="I51" s="21">
        <f t="shared" si="3"/>
        <v>4.6514601032550109</v>
      </c>
      <c r="J51" s="21">
        <f t="shared" si="4"/>
        <v>2.7626581032550117</v>
      </c>
      <c r="K51" s="21">
        <f t="shared" si="5"/>
        <v>4.6175561032550112</v>
      </c>
      <c r="L51" s="22">
        <f>AVERAGE(H$17:H51)</f>
        <v>2.640913694175393</v>
      </c>
      <c r="M51" s="22">
        <f>AVERAGE(I$17:I51)</f>
        <v>3.1726141798896794</v>
      </c>
      <c r="N51" s="22">
        <f>AVERAGE(J$17:J51)</f>
        <v>3.1853651798896792</v>
      </c>
      <c r="O51" s="22">
        <f>AVERAGE(K$17:K51)</f>
        <v>3.3857635513182505</v>
      </c>
    </row>
    <row r="52" spans="1:15" x14ac:dyDescent="0.25">
      <c r="A52" s="10">
        <v>43191</v>
      </c>
      <c r="B52" s="19">
        <v>250.57866666666666</v>
      </c>
      <c r="C52" s="18">
        <f t="shared" si="1"/>
        <v>2.6688245617629169</v>
      </c>
      <c r="D52" s="11">
        <v>6.2095950000000002</v>
      </c>
      <c r="E52" s="11">
        <v>10.089589999999999</v>
      </c>
      <c r="F52" s="11">
        <v>4.9442469999999998</v>
      </c>
      <c r="G52" s="11">
        <v>3.340808</v>
      </c>
      <c r="H52" s="21">
        <f t="shared" si="2"/>
        <v>3.5407704382370833</v>
      </c>
      <c r="I52" s="21">
        <f t="shared" si="3"/>
        <v>7.4207654382370825</v>
      </c>
      <c r="J52" s="21">
        <f t="shared" si="4"/>
        <v>2.2754224382370829</v>
      </c>
      <c r="K52" s="21">
        <f t="shared" si="5"/>
        <v>0.67198343823708306</v>
      </c>
      <c r="L52" s="22">
        <f>AVERAGE(H$17:H52)</f>
        <v>2.6659097148437731</v>
      </c>
      <c r="M52" s="22">
        <f>AVERAGE(I$17:I52)</f>
        <v>3.2906183815104404</v>
      </c>
      <c r="N52" s="22">
        <f>AVERAGE(J$17:J52)</f>
        <v>3.1600889926215512</v>
      </c>
      <c r="O52" s="22">
        <f>AVERAGE(K$17:K52)</f>
        <v>3.3103807703993287</v>
      </c>
    </row>
    <row r="53" spans="1:15" x14ac:dyDescent="0.25">
      <c r="A53" s="10">
        <v>43282</v>
      </c>
      <c r="B53" s="19"/>
      <c r="C53" s="18"/>
    </row>
    <row r="54" spans="1:15" x14ac:dyDescent="0.25">
      <c r="A54" s="10">
        <v>43374</v>
      </c>
      <c r="B54" s="19"/>
      <c r="C54" s="18"/>
    </row>
    <row r="55" spans="1:15" x14ac:dyDescent="0.25">
      <c r="A55" s="10">
        <v>43466</v>
      </c>
      <c r="B55" s="19"/>
      <c r="C55" s="18"/>
    </row>
  </sheetData>
  <mergeCells count="4">
    <mergeCell ref="L1:O1"/>
    <mergeCell ref="B2:C2"/>
    <mergeCell ref="D1:G1"/>
    <mergeCell ref="H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UZD6JJ247QYQ-802139458-254</_dlc_DocId>
    <_dlc_DocIdUrl xmlns="d18b261a-0edf-433c-ade6-b4c5a8c9ad88">
      <Url>https://fedsharesites.frb.org/dist/11K/DALLAS/PA/PUB/_layouts/15/DocIdRedir.aspx?ID=UZD6JJ247QYQ-802139458-254</Url>
      <Description>UZD6JJ247QYQ-802139458-254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815AAA716EF043AFE89B910F1C29DB" ma:contentTypeVersion="0" ma:contentTypeDescription="Create a new document." ma:contentTypeScope="" ma:versionID="d7f671bb8b5324dfec6e047b0ebffca8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038577eaa58192ab05f910e314a40bef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51AF94-4FC2-453B-A304-159862DA6B94}">
  <ds:schemaRefs>
    <ds:schemaRef ds:uri="http://schemas.microsoft.com/office/2006/documentManagement/types"/>
    <ds:schemaRef ds:uri="d18b261a-0edf-433c-ade6-b4c5a8c9ad88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2ECF2E-E9DB-47D0-AABA-3021767B6A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56ED3F-9350-40E1-9163-C1855404AA0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BFC5659-60CB-4327-A931-A7E77FC7EC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5</vt:i4>
      </vt:variant>
    </vt:vector>
  </HeadingPairs>
  <TitlesOfParts>
    <vt:vector size="10" baseType="lpstr">
      <vt:lpstr>Table 1</vt:lpstr>
      <vt:lpstr>Constants</vt:lpstr>
      <vt:lpstr>Data 1, 3, 4</vt:lpstr>
      <vt:lpstr>Data 2</vt:lpstr>
      <vt:lpstr>Data 5</vt:lpstr>
      <vt:lpstr>Chart 1</vt:lpstr>
      <vt:lpstr>Chart 2</vt:lpstr>
      <vt:lpstr>Chart 3</vt:lpstr>
      <vt:lpstr>Chart 4</vt:lpstr>
      <vt:lpstr>Chart 5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Michael W</dc:creator>
  <cp:lastModifiedBy>Weiss, Michael</cp:lastModifiedBy>
  <dcterms:created xsi:type="dcterms:W3CDTF">2019-06-14T16:02:29Z</dcterms:created>
  <dcterms:modified xsi:type="dcterms:W3CDTF">2019-07-12T19:48:41Z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7b9e76f0-9def-4321-a06f-f4977f7aec98</vt:lpwstr>
  </property>
  <property fmtid="{D5CDD505-2E9C-101B-9397-08002B2CF9AE}" pid="3" name="ContentTypeId">
    <vt:lpwstr>0x010100D9815AAA716EF043AFE89B910F1C29DB</vt:lpwstr>
  </property>
  <property fmtid="{D5CDD505-2E9C-101B-9397-08002B2CF9AE}" pid="4" name="_dlc_DocIdItemGuid">
    <vt:lpwstr>d855f433-9fa7-460f-a83c-d04276089692</vt:lpwstr>
  </property>
</Properties>
</file>