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omments1.xml" ContentType="application/vnd.openxmlformats-officedocument.spreadsheetml.comment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9CC600DE-D1A9-40F9-91A8-74925C5BC555}" xr6:coauthVersionLast="44" xr6:coauthVersionMax="44" xr10:uidLastSave="{00000000-0000-0000-0000-000000000000}"/>
  <bookViews>
    <workbookView xWindow="28680" yWindow="-120" windowWidth="25440" windowHeight="15390" activeTab="12" xr2:uid="{00000000-000D-0000-FFFF-FFFF00000000}"/>
  </bookViews>
  <sheets>
    <sheet name="Chart1" sheetId="3" r:id="rId1"/>
    <sheet name="Data1" sheetId="2" r:id="rId2"/>
    <sheet name="Chart 2_old" sheetId="6" state="hidden" r:id="rId3"/>
    <sheet name="chart 3_old" sheetId="8" state="hidden" r:id="rId4"/>
    <sheet name="d.cases_fatalities" sheetId="9" state="hidden" r:id="rId5"/>
    <sheet name="d.MEI" sheetId="10" state="hidden" r:id="rId6"/>
    <sheet name="Chart2" sheetId="11" r:id="rId7"/>
    <sheet name="Data2" sheetId="12" r:id="rId8"/>
    <sheet name="Chart3" sheetId="16" state="hidden" r:id="rId9"/>
    <sheet name="Data3" sheetId="17" state="hidden" r:id="rId10"/>
    <sheet name="Headline" sheetId="4" state="hidden" r:id="rId11"/>
    <sheet name="d.headline" sheetId="5" state="hidden" r:id="rId12"/>
    <sheet name="Chart 3" sheetId="20" r:id="rId13"/>
    <sheet name="Data 3" sheetId="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6_26_2004">#N/A</definedName>
    <definedName name="_dlx.caseshiller.use">#REF!</definedName>
    <definedName name="_dlx.cc.use">#REF!</definedName>
    <definedName name="_dlx.constrtable.use">#REF!</definedName>
    <definedName name="_dlx.fhfaprice.use">#REF!</definedName>
    <definedName name="_dlx.housing.use">#REF!</definedName>
    <definedName name="_dlx.hrlyearnings.use">#REF!</definedName>
    <definedName name="_dlx.hrlyearnings_ind.use">#REF!</definedName>
    <definedName name="_dlx.ic.use">#REF!</definedName>
    <definedName name="_dlx.ind.use">#REF!</definedName>
    <definedName name="_dlx.lf.use">#REF!</definedName>
    <definedName name="_dlx.mlspricetable.use">#REF!</definedName>
    <definedName name="_dlx.nut.use">#REF!</definedName>
    <definedName name="_dlx.outlook23.use">Data3!$B$1:$G$1</definedName>
    <definedName name="_dlx.sectorytd.level.use">#REF!</definedName>
    <definedName name="_dlx.ss.use">#REF!</definedName>
    <definedName name="_dlx.tbostable.use">#REF!</definedName>
    <definedName name="_DLX1.USE">#REF!</definedName>
    <definedName name="_DLX10.USE">#REF!</definedName>
    <definedName name="_DLX11.USE">#REF!</definedName>
    <definedName name="_DLX19.USE">#REF!</definedName>
    <definedName name="_DLX2.USE">d.MEI!#REF!</definedName>
    <definedName name="_DLX20.USE">#REF!</definedName>
    <definedName name="_DLX23.USE">#REF!</definedName>
    <definedName name="_DLX26.USE">#REF!</definedName>
    <definedName name="_DLX28.USE">#REF!</definedName>
    <definedName name="_DLX3.USE">#REF!</definedName>
    <definedName name="_DLX4.USE">#REF!</definedName>
    <definedName name="_DLX5.USE">#REF!</definedName>
    <definedName name="_dlx50.use">#REF!</definedName>
    <definedName name="_DLX6.USE">#REF!</definedName>
    <definedName name="_DLX7.USE">Data1!#REF!</definedName>
    <definedName name="_DLX9.USE">#REF!</definedName>
    <definedName name="_Regression_Int" hidden="1">1</definedName>
    <definedName name="a" hidden="1">#REF!</definedName>
    <definedName name="a_lockup">[1]LockUp!#REF!</definedName>
    <definedName name="adsg" hidden="1">#REF!</definedName>
    <definedName name="aery" hidden="1">#REF!</definedName>
    <definedName name="asd" hidden="1">#REF!</definedName>
    <definedName name="asdf" hidden="1">#REF!</definedName>
    <definedName name="asdfagh" hidden="1">#REF!</definedName>
    <definedName name="asdgf" hidden="1">#REF!</definedName>
    <definedName name="asdhf" hidden="1">#REF!</definedName>
    <definedName name="asefg" hidden="1">#REF!</definedName>
    <definedName name="avg">[1]LockUp!#REF!</definedName>
    <definedName name="avqaf" hidden="1">#REF!</definedName>
    <definedName name="beg">[1]LockUp!$J$75</definedName>
    <definedName name="BKPH12b" hidden="1">#REF!</definedName>
    <definedName name="BKPH2" hidden="1">#REF!</definedName>
    <definedName name="BKPH21" hidden="1">#REF!</definedName>
    <definedName name="BKPH211" hidden="1">#REF!</definedName>
    <definedName name="BKPH21a" hidden="1">#REF!</definedName>
    <definedName name="BKPH22" hidden="1">#REF!</definedName>
    <definedName name="BKPH22a" hidden="1">#REF!</definedName>
    <definedName name="block">[2]!block_start:block_end</definedName>
    <definedName name="block_end">[1]LockUp!$I$77</definedName>
    <definedName name="block_start">[1]LockUp!#REF!</definedName>
    <definedName name="BLPH1" hidden="1">#REF!</definedName>
    <definedName name="BLPH11" hidden="1">#REF!</definedName>
    <definedName name="BLPH1a" hidden="1">#REF!</definedName>
    <definedName name="BLPH2" hidden="1">#REF!</definedName>
    <definedName name="BLPH21" hidden="1">#REF!</definedName>
    <definedName name="BLPH2a" hidden="1">#REF!</definedName>
    <definedName name="BLPH3" hidden="1">#REF!</definedName>
    <definedName name="BLPH31" hidden="1">#REF!</definedName>
    <definedName name="BLPH32" hidden="1">#REF!</definedName>
    <definedName name="BLPH321" hidden="1">#REF!</definedName>
    <definedName name="BLPH32a" hidden="1">#REF!</definedName>
    <definedName name="BLPH33" hidden="1">#REF!</definedName>
    <definedName name="BLPH3a" hidden="1">#REF!</definedName>
    <definedName name="BLPH4" hidden="1">#REF!</definedName>
    <definedName name="BLPH41" hidden="1">#REF!</definedName>
    <definedName name="BLPH411" hidden="1">#REF!</definedName>
    <definedName name="BLPH4111" hidden="1">#REF!</definedName>
    <definedName name="BLPH41a" hidden="1">#REF!</definedName>
    <definedName name="BLPH42" hidden="1">#REF!</definedName>
    <definedName name="BLPH4a" hidden="1">#REF!</definedName>
    <definedName name="BLPH5" hidden="1">#REF!</definedName>
    <definedName name="BLPH51" hidden="1">#REF!</definedName>
    <definedName name="BLPH5a" hidden="1">#REF!</definedName>
    <definedName name="BLPH6" hidden="1">#REF!</definedName>
    <definedName name="BLPH7" hidden="1">#REF!</definedName>
    <definedName name="BLPH8" hidden="1">#REF!</definedName>
    <definedName name="BLPH9" hidden="1">#REF!</definedName>
    <definedName name="c.DebtPI_perCapita" hidden="1">#REF!</definedName>
    <definedName name="C.TXThroughput" hidden="1">#REF!</definedName>
    <definedName name="casdr3fdc"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a"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hart1" hidden="1">#REF!</definedName>
    <definedName name="Chart1b" hidden="1">#REF!</definedName>
    <definedName name="chart1ba" hidden="1">#REF!</definedName>
    <definedName name="csdwqq" hidden="1">#REF!</definedName>
    <definedName name="cv" hidden="1">#REF!</definedName>
    <definedName name="cvh45gh" hidden="1">#REF!</definedName>
    <definedName name="DateCollectionEnds" hidden="1">[3]Instructions!$H$9</definedName>
    <definedName name="DateCollectionEndsa" hidden="1">[4]Instructions!$H$9</definedName>
    <definedName name="dateran">[2]!begdate:rptdate</definedName>
    <definedName name="Days">OFFSET([5]main_countries!$C$92,,,,COUNTIF([5]main_countries!$C$92:$ZZ$92,"&lt;&gt;"))</definedName>
    <definedName name="dfg" hidden="1">#REF!</definedName>
    <definedName name="dfg3hg" hidden="1">#REF!</definedName>
    <definedName name="dfgh456" hidden="1">#REF!</definedName>
    <definedName name="dfgj" hidden="1">#REF!</definedName>
    <definedName name="dfh6hb" hidden="1">#REF!</definedName>
    <definedName name="dft34g" hidden="1">#REF!</definedName>
    <definedName name="dfyw456" hidden="1">#REF!</definedName>
    <definedName name="dlx.omg.use">#REF!</definedName>
    <definedName name="dlx.test.use">#REF!</definedName>
    <definedName name="dsf" hidden="1">#REF!</definedName>
    <definedName name="dxf" hidden="1">#REF!</definedName>
    <definedName name="eg465yhg6hw">[1]LockUp!#REF!</definedName>
    <definedName name="ert" hidden="1">#REF!</definedName>
    <definedName name="fg" hidden="1">#REF!</definedName>
    <definedName name="ghuk" hidden="1">#REF!</definedName>
    <definedName name="guil" hidden="1">#REF!</definedName>
    <definedName name="here">#REF!</definedName>
    <definedName name="hg56gh" hidden="1">#REF!</definedName>
    <definedName name="hjk7f" hidden="1">#REF!</definedName>
    <definedName name="HTML_CodePage" hidden="1">1252</definedName>
    <definedName name="HTML_Control" hidden="1">{"'Sheet1'!$A$1:$J$121"}</definedName>
    <definedName name="HTML_Controla"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mg_ML_2j3u6k8a" hidden="1">"IMG_10"</definedName>
    <definedName name="Img_ML_7n6h3t1t" hidden="1">"IMG_10"</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GUIDANCE_CIQ" hidden="1">"c4870"</definedName>
    <definedName name="IQ_EBT_GAAP_HIGH_GUIDANCE" hidden="1">"c4174"</definedName>
    <definedName name="IQ_EBT_GAAP_HIGH_GUIDANCE_CIQ" hidden="1">"c4586"</definedName>
    <definedName name="IQ_EBT_GAAP_LOW_GUIDANCE" hidden="1">"c4214"</definedName>
    <definedName name="IQ_EBT_GAAP_LOW_GUIDANCE_CIQ" hidden="1">"c4626"</definedName>
    <definedName name="IQ_EBT_GUIDANCE" hidden="1">"c4346"</definedName>
    <definedName name="IQ_EBT_GUIDANCE_CIQ" hidden="1">"c4871"</definedName>
    <definedName name="IQ_EBT_GW_GUIDANCE" hidden="1">"c4347"</definedName>
    <definedName name="IQ_EBT_GW_GUIDANCE_CIQ" hidden="1">"c4872"</definedName>
    <definedName name="IQ_EBT_GW_HIGH_GUIDANCE" hidden="1">"c4175"</definedName>
    <definedName name="IQ_EBT_GW_HIGH_GUIDANCE_CIQ" hidden="1">"c4587"</definedName>
    <definedName name="IQ_EBT_GW_LOW_GUIDANCE" hidden="1">"c4215"</definedName>
    <definedName name="IQ_EBT_GW_LOW_GUIDANCE_CIQ" hidden="1">"c4627"</definedName>
    <definedName name="IQ_EBT_HIGH_GUIDANCE" hidden="1">"c4173"</definedName>
    <definedName name="IQ_EBT_HIGH_GUIDANCE_CIQ" hidden="1">"c4585"</definedName>
    <definedName name="IQ_EBT_INCL_MARGIN" hidden="1">"c387"</definedName>
    <definedName name="IQ_EBT_INS" hidden="1">"c388"</definedName>
    <definedName name="IQ_EBT_LOW_GUIDANCE" hidden="1">"c4213"</definedName>
    <definedName name="IQ_EBT_LOW_GUIDANCE_CIQ" hidden="1">"c4625"</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HIGH_GUIDANCE" hidden="1">"c4369"</definedName>
    <definedName name="IQ_EPS_EXCL_HIGH_GUIDANCE_CIQ" hidden="1">"c4894"</definedName>
    <definedName name="IQ_EPS_EXCL_LOW_GUIDANCE" hidden="1">"c4204"</definedName>
    <definedName name="IQ_EPS_EXCL_LOW_GUIDANCE_CIQ" hidden="1">"c4616"</definedName>
    <definedName name="IQ_EPS_GAAP_GUIDANCE" hidden="1">"c4370"</definedName>
    <definedName name="IQ_EPS_GAAP_GUIDANCE_CIQ" hidden="1">"c4895"</definedName>
    <definedName name="IQ_EPS_GAAP_HIGH_GUIDANCE" hidden="1">"c4371"</definedName>
    <definedName name="IQ_EPS_GAAP_HIGH_GUIDANCE_CIQ" hidden="1">"c4896"</definedName>
    <definedName name="IQ_EPS_GAAP_LOW_GUIDANCE" hidden="1">"c4205"</definedName>
    <definedName name="IQ_EPS_GAAP_LOW_GUIDANCE_CIQ" hidden="1">"c4617"</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"c1666"</definedName>
    <definedName name="IQ_EST_ACT_FFO_ADJ" hidden="1">"c4406"</definedName>
    <definedName name="IQ_EST_ACT_FFO_ADJ_CIQ" hidden="1">"c4931"</definedName>
    <definedName name="IQ_EST_ACT_FFO_CIQ" hidden="1">"c3674"</definedName>
    <definedName name="IQ_EST_ACT_FFO_REUT" hidden="1">"c3843"</definedName>
    <definedName name="IQ_EST_ACT_FFO_SHARE" hidden="1">"c4407"</definedName>
    <definedName name="IQ_EST_ACT_FFO_SHARE_CIQ" hidden="1">"c4932"</definedName>
    <definedName name="IQ_EST_ACT_FFO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"c1869"</definedName>
    <definedName name="IQ_EST_FFO_DIFF_CIQ" hidden="1">"c3721"</definedName>
    <definedName name="IQ_EST_FFO_DIFF_REUT" hidden="1">"c3890"</definedName>
    <definedName name="IQ_EST_FFO_DIFF_THOM" hidden="1">"c5186"</definedName>
    <definedName name="IQ_EST_FFO_GROWTH_1YR" hidden="1">"c1770"</definedName>
    <definedName name="IQ_EST_FFO_GROWTH_1YR_CIQ" hidden="1">"c3705"</definedName>
    <definedName name="IQ_EST_FFO_GROWTH_1YR_REUT" hidden="1">"c3874"</definedName>
    <definedName name="IQ_EST_FFO_GROWTH_1YR_THOM" hidden="1">"c5170"</definedName>
    <definedName name="IQ_EST_FFO_GROWTH_2YR" hidden="1">"c1771"</definedName>
    <definedName name="IQ_EST_FFO_GROWTH_2YR_CIQ" hidden="1">"c3706"</definedName>
    <definedName name="IQ_EST_FFO_GROWTH_2YR_REUT" hidden="1">"c3875"</definedName>
    <definedName name="IQ_EST_FFO_GROWTH_2YR_THOM" hidden="1">"c5171"</definedName>
    <definedName name="IQ_EST_FFO_GROWTH_Q_1YR" hidden="1">"c1772"</definedName>
    <definedName name="IQ_EST_FFO_GROWTH_Q_1YR_CIQ" hidden="1">"c3707"</definedName>
    <definedName name="IQ_EST_FFO_GROWTH_Q_1YR_REUT" hidden="1">"c3876"</definedName>
    <definedName name="IQ_EST_FFO_GROWTH_Q_1YR_THOM" hidden="1">"c5172"</definedName>
    <definedName name="IQ_EST_FFO_SEQ_GROWTH_Q" hidden="1">"c1773"</definedName>
    <definedName name="IQ_EST_FFO_SEQ_GROWTH_Q_CIQ" hidden="1">"c3708"</definedName>
    <definedName name="IQ_EST_FFO_SEQ_GROWTH_Q_REUT" hidden="1">"c3877"</definedName>
    <definedName name="IQ_EST_FFO_SEQ_GROWTH_Q_THOM" hidden="1">"c5173"</definedName>
    <definedName name="IQ_EST_FFO_SHARE_DIFF" hidden="1">"c4444"</definedName>
    <definedName name="IQ_EST_FFO_SHARE_DIFF_CIQ" hidden="1">"c4969"</definedName>
    <definedName name="IQ_EST_FFO_SHARE_GROWTH_1YR" hidden="1">"c4425"</definedName>
    <definedName name="IQ_EST_FFO_SHARE_GROWTH_1YR_CIQ" hidden="1">"c4950"</definedName>
    <definedName name="IQ_EST_FFO_SHARE_GROWTH_2YR" hidden="1">"c4426"</definedName>
    <definedName name="IQ_EST_FFO_SHARE_GROWTH_2YR_CIQ" hidden="1">"c4951"</definedName>
    <definedName name="IQ_EST_FFO_SHARE_GROWTH_Q_1YR" hidden="1">"c4427"</definedName>
    <definedName name="IQ_EST_FFO_SHARE_GROWTH_Q_1YR_CIQ" hidden="1">"c4952"</definedName>
    <definedName name="IQ_EST_FFO_SHARE_SEQ_GROWTH_Q" hidden="1">"c4428"</definedName>
    <definedName name="IQ_EST_FFO_SHARE_SEQ_GROWTH_Q_CIQ" hidden="1">"c4953"</definedName>
    <definedName name="IQ_EST_FFO_SHARE_SURPRISE_PERCENT" hidden="1">"c4453"</definedName>
    <definedName name="IQ_EST_FFO_SHARE_SURPRISE_PERCENT_CIQ" hidden="1">"c4982"</definedName>
    <definedName name="IQ_EST_FFO_SURPRISE_PERCENT" hidden="1">"c1870"</definedName>
    <definedName name="IQ_EST_FFO_SURPRISE_PERCENT_CIQ" hidden="1">"c3722"</definedName>
    <definedName name="IQ_EST_FFO_SURPRISE_PERCENT_REUT" hidden="1">"c3891"</definedName>
    <definedName name="IQ_EST_FFO_SURPRISE_PERCENT_THOM" hidden="1">"c5187"</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I_DIFF" hidden="1">"c1885"</definedName>
    <definedName name="IQ_EST_NI_DIFF_CIQ" hidden="1">"c4755"</definedName>
    <definedName name="IQ_EST_NI_DIFF_REUT" hidden="1">"c5423"</definedName>
    <definedName name="IQ_EST_NI_DIFF_THOM" hidden="1">"c5198"</definedName>
    <definedName name="IQ_EST_NI_GW_DIFF_CIQ" hidden="1">"c4757"</definedName>
    <definedName name="IQ_EST_NI_GW_DIFF_REUT" hidden="1">"c5425"</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EST" hidden="1">"c418"</definedName>
    <definedName name="IQ_FFO_EST_CIQ" hidden="1">"c3668"</definedName>
    <definedName name="IQ_FFO_EST_REUT" hidden="1">"c3837"</definedName>
    <definedName name="IQ_FFO_EST_THOM" hidden="1">"c3999"</definedName>
    <definedName name="IQ_FFO_GUIDANCE" hidden="1">"c4443"</definedName>
    <definedName name="IQ_FFO_GUIDANCE_CIQ" hidden="1">"c4968"</definedName>
    <definedName name="IQ_FFO_HIGH_EST" hidden="1">"c419"</definedName>
    <definedName name="IQ_FFO_HIGH_EST_CIQ" hidden="1">"c3670"</definedName>
    <definedName name="IQ_FFO_HIGH_EST_REUT" hidden="1">"c3839"</definedName>
    <definedName name="IQ_FFO_HIGH_EST_THOM" hidden="1">"c4001"</definedName>
    <definedName name="IQ_FFO_HIGH_GUIDANCE" hidden="1">"c4184"</definedName>
    <definedName name="IQ_FFO_HIGH_GUIDANCE_CIQ" hidden="1">"c4596"</definedName>
    <definedName name="IQ_FFO_LOW_EST" hidden="1">"c420"</definedName>
    <definedName name="IQ_FFO_LOW_EST_CIQ" hidden="1">"c3671"</definedName>
    <definedName name="IQ_FFO_LOW_EST_REUT" hidden="1">"c3840"</definedName>
    <definedName name="IQ_FFO_LOW_EST_THOM" hidden="1">"c4002"</definedName>
    <definedName name="IQ_FFO_LOW_GUIDANCE" hidden="1">"c4224"</definedName>
    <definedName name="IQ_FFO_LOW_GUIDANCE_CIQ" hidden="1">"c4636"</definedName>
    <definedName name="IQ_FFO_MEDIAN_EST" hidden="1">"c1665"</definedName>
    <definedName name="IQ_FFO_MEDIAN_EST_CIQ" hidden="1">"c3669"</definedName>
    <definedName name="IQ_FFO_MEDIAN_EST_REUT" hidden="1">"c3838"</definedName>
    <definedName name="IQ_FFO_MEDIAN_EST_THOM" hidden="1">"c4000"</definedName>
    <definedName name="IQ_FFO_NUM_EST" hidden="1">"c421"</definedName>
    <definedName name="IQ_FFO_NUM_EST_CIQ" hidden="1">"c3672"</definedName>
    <definedName name="IQ_FFO_NUM_EST_REUT" hidden="1">"c3841"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EST_CIQ" hidden="1">"c4970"</definedName>
    <definedName name="IQ_FFO_SHARE_GUIDANCE" hidden="1">"c4447"</definedName>
    <definedName name="IQ_FFO_SHARE_GUIDANCE_CIQ" hidden="1">"c4976"</definedName>
    <definedName name="IQ_FFO_SHARE_HIGH_EST" hidden="1">"c4448"</definedName>
    <definedName name="IQ_FFO_SHARE_HIGH_EST_CIQ" hidden="1">"c4977"</definedName>
    <definedName name="IQ_FFO_SHARE_HIGH_GUIDANCE" hidden="1">"c4203"</definedName>
    <definedName name="IQ_FFO_SHARE_HIGH_GUIDANCE_CIQ" hidden="1">"c4615"</definedName>
    <definedName name="IQ_FFO_SHARE_LOW_EST" hidden="1">"c4449"</definedName>
    <definedName name="IQ_FFO_SHARE_LOW_EST_CIQ" hidden="1">"c4978"</definedName>
    <definedName name="IQ_FFO_SHARE_LOW_GUIDANCE" hidden="1">"c4243"</definedName>
    <definedName name="IQ_FFO_SHARE_LOW_GUIDANCE_CIQ" hidden="1">"c4655"</definedName>
    <definedName name="IQ_FFO_SHARE_MEDIAN_EST" hidden="1">"c4450"</definedName>
    <definedName name="IQ_FFO_SHARE_MEDIAN_EST_CIQ" hidden="1">"c4979"</definedName>
    <definedName name="IQ_FFO_SHARE_NUM_EST" hidden="1">"c4451"</definedName>
    <definedName name="IQ_FFO_SHARE_NUM_EST_CIQ" hidden="1">"c4980"</definedName>
    <definedName name="IQ_FFO_SHARE_STDDEV_EST" hidden="1">"c4452"</definedName>
    <definedName name="IQ_FFO_SHARE_STDDEV_EST_CIQ" hidden="1">"c4981"</definedName>
    <definedName name="IQ_FFO_STDDEV_EST" hidden="1">"c422"</definedName>
    <definedName name="IQ_FFO_STDDEV_EST_CIQ" hidden="1">"c3673"</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40273.7673032407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HARE_ACT_OR_EST" hidden="1">"c2225"</definedName>
    <definedName name="IQ_NAV_SHARE_ACT_OR_EST_CIQ" hidden="1">"c12038"</definedName>
    <definedName name="IQ_NAV_SHARE_ACT_OR_EST_REUT" hidden="1">"c5623"</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CIQ" hidden="1">"c4702"</definedName>
    <definedName name="IQ_NI_EST_REUT" hidden="1">"c5368"</definedName>
    <definedName name="IQ_NI_EST_THOM" hidden="1">"c5126"</definedName>
    <definedName name="IQ_NI_GAAP_GUIDANCE" hidden="1">"c4470"</definedName>
    <definedName name="IQ_NI_GAAP_GUIDANCE_CIQ" hidden="1">"c5008"</definedName>
    <definedName name="IQ_NI_GAAP_HIGH_GUIDANCE" hidden="1">"c4177"</definedName>
    <definedName name="IQ_NI_GAAP_HIGH_GUIDANCE_CIQ" hidden="1">"c4589"</definedName>
    <definedName name="IQ_NI_GAAP_LOW_GUIDANCE" hidden="1">"c4217"</definedName>
    <definedName name="IQ_NI_GAAP_LOW_GUIDANCE_CIQ" hidden="1">"c4629"</definedName>
    <definedName name="IQ_NI_GUIDANCE" hidden="1">"c4469"</definedName>
    <definedName name="IQ_NI_GUIDANCE_CIQ" hidden="1">"c5007"</definedName>
    <definedName name="IQ_NI_GW_EST_CIQ" hidden="1">"c4709"</definedName>
    <definedName name="IQ_NI_GW_EST_REUT" hidden="1">"c5375"</definedName>
    <definedName name="IQ_NI_GW_GUIDANCE" hidden="1">"c4471"</definedName>
    <definedName name="IQ_NI_GW_GUIDANCE_CIQ" hidden="1">"c5009"</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MEDIAN_EST_CIQ" hidden="1">"c4710"</definedName>
    <definedName name="IQ_NI_GW_MEDIAN_EST_REUT" hidden="1">"c5376"</definedName>
    <definedName name="IQ_NI_GW_NUM_EST_CIQ" hidden="1">"c4713"</definedName>
    <definedName name="IQ_NI_GW_NUM_EST_REUT" hidden="1">"c5379"</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TAX_RETURN_ASSETS_FDIC" hidden="1">"c6731"</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ISION_DATE_" hidden="1">39371.6185416667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hkl" hidden="1">#REF!</definedName>
    <definedName name="jk78jhk" hidden="1">#REF!</definedName>
    <definedName name="kjh23kj" hidden="1">[4]Instructions!$H$9</definedName>
    <definedName name="KK" hidden="1">#REF!</definedName>
    <definedName name="KKA" hidden="1">#REF!</definedName>
    <definedName name="KKe" hidden="1">#REF!</definedName>
    <definedName name="KKQ" hidden="1">#REF!</definedName>
    <definedName name="KKr" hidden="1">#REF!</definedName>
    <definedName name="KKS" hidden="1">#REF!</definedName>
    <definedName name="KKt" hidden="1">#REF!</definedName>
    <definedName name="KKw" hidden="1">#REF!</definedName>
    <definedName name="KKy" hidden="1">#REF!</definedName>
    <definedName name="ljkahfjkghf2" hidden="1">#REF!</definedName>
    <definedName name="lol" hidden="1">#REF!</definedName>
    <definedName name="n343t" hidden="1">#REF!</definedName>
    <definedName name="name" hidden="1">#REF!</definedName>
    <definedName name="namename" hidden="1">#REF!</definedName>
    <definedName name="NO" hidden="1">{"'Sheet1'!$A$1:$J$121"}</definedName>
    <definedName name="NO_a" hidden="1">{"'Sheet1'!$A$1:$J$121"}</definedName>
    <definedName name="qewrtyq" hidden="1">#REF!</definedName>
    <definedName name="qwd" hidden="1">#REF!</definedName>
    <definedName name="qwd_a" hidden="1">#REF!</definedName>
    <definedName name="qwd1a" hidden="1">#REF!</definedName>
    <definedName name="ranlock">[2]!avg:(beg)</definedName>
    <definedName name="rptdate">[6]Data!$A$2429</definedName>
    <definedName name="rthh45" hidden="1">#REF!</definedName>
    <definedName name="rty" hidden="1">#REF!</definedName>
    <definedName name="sacc2">[6]Data!$H$2428</definedName>
    <definedName name="sacc4">[6]Data!$I$2429</definedName>
    <definedName name="sacc4ran">[2]!beg4sacc:sacc4</definedName>
    <definedName name="saccran">[2]!begsacc:sacc2</definedName>
    <definedName name="sadf" hidden="1">#REF!</definedName>
    <definedName name="saic1">[6]Data!$D$2430</definedName>
    <definedName name="saic2">[6]Data!$D$2429</definedName>
    <definedName name="saic4">[6]Data!$E$2430</definedName>
    <definedName name="saic4ran">[2]!beg4saic:saic4</definedName>
    <definedName name="saicran">[2]!begsaic:saic2</definedName>
    <definedName name="sd43g" hidden="1">#REF!</definedName>
    <definedName name="sdasdasdasdasd" hidden="1">#REF!</definedName>
    <definedName name="sdf" hidden="1">#REF!</definedName>
    <definedName name="sdfj" hidden="1">#REF!</definedName>
    <definedName name="sdg" hidden="1">#REF!</definedName>
    <definedName name="sdg_a" hidden="1">#REF!</definedName>
    <definedName name="sdgfawi" hidden="1">#REF!</definedName>
    <definedName name="sdgg" hidden="1">#REF!</definedName>
    <definedName name="sfdh45" hidden="1">[4]Instructions!$H$9</definedName>
    <definedName name="skjdh" hidden="1">#REF!</definedName>
    <definedName name="tyi" hidden="1">#REF!</definedName>
    <definedName name="vadsfv" hidden="1">#REF!</definedName>
    <definedName name="vasdfvb" hidden="1">#REF!</definedName>
    <definedName name="vdse4rt" hidden="1">#REF!</definedName>
    <definedName name="vsdfgav" hidden="1">#REF!</definedName>
    <definedName name="w">#N/A</definedName>
    <definedName name="wkavgran">[2]!beg4wk:WMavg</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Yieldflow." hidden="1">{#N/A,#N/A,FALSE,"Sheet1";#N/A,#N/A,FALSE,"Sheet2"}</definedName>
    <definedName name="yuio" hidden="1">#REF!</definedName>
    <definedName name="zkxlfc" hidden="1">#REF!</definedName>
    <definedName name="zxcgf3frfvdcx" hidden="1">{#N/A,#N/A,FALSE,"Sheet1";#N/A,#N/A,FALSE,"Sheet2"}</definedName>
    <definedName name="zxcv"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4" i="5" l="1"/>
  <c r="I164" i="5" l="1"/>
  <c r="J164" i="5"/>
  <c r="H199" i="10" l="1"/>
  <c r="H198" i="10"/>
  <c r="H197" i="10"/>
  <c r="H196" i="10"/>
  <c r="H195" i="10"/>
  <c r="H194" i="10"/>
  <c r="H193" i="10"/>
  <c r="H192" i="10"/>
  <c r="H191" i="10"/>
  <c r="H190" i="10"/>
  <c r="H189" i="10"/>
  <c r="H188" i="10"/>
  <c r="H187" i="10"/>
  <c r="H186" i="10"/>
  <c r="H185" i="10"/>
  <c r="H184" i="10"/>
  <c r="H183" i="10"/>
  <c r="H182" i="10"/>
  <c r="H181" i="10"/>
  <c r="H180" i="10"/>
  <c r="H179" i="10"/>
  <c r="H178" i="10"/>
  <c r="H177" i="10"/>
  <c r="H176" i="10"/>
  <c r="H175" i="10"/>
  <c r="H174" i="10"/>
  <c r="H173" i="10"/>
  <c r="H172" i="10"/>
  <c r="H171" i="10"/>
  <c r="H170" i="10"/>
  <c r="H169" i="10"/>
  <c r="H168" i="10"/>
  <c r="H167" i="10"/>
  <c r="H166" i="10"/>
  <c r="H165" i="10"/>
  <c r="H164" i="10"/>
  <c r="C164" i="10"/>
  <c r="H163" i="10"/>
  <c r="C163" i="10"/>
  <c r="H162" i="10"/>
  <c r="C162" i="10"/>
  <c r="H161" i="10"/>
  <c r="C161" i="10"/>
  <c r="H160" i="10"/>
  <c r="C160" i="10"/>
  <c r="H159" i="10"/>
  <c r="C159" i="10"/>
  <c r="H158" i="10"/>
  <c r="C158" i="10"/>
  <c r="H157" i="10"/>
  <c r="C157" i="10"/>
  <c r="H156" i="10"/>
  <c r="C156" i="10"/>
  <c r="H155" i="10"/>
  <c r="C155" i="10"/>
  <c r="H154" i="10"/>
  <c r="C154" i="10"/>
  <c r="H153" i="10"/>
  <c r="C153" i="10"/>
  <c r="H152" i="10"/>
  <c r="C152" i="10"/>
  <c r="H151" i="10"/>
  <c r="C151" i="10"/>
  <c r="H150" i="10"/>
  <c r="C150" i="10"/>
  <c r="H149" i="10"/>
  <c r="C149" i="10"/>
  <c r="H148" i="10"/>
  <c r="C148" i="10"/>
  <c r="H147" i="10"/>
  <c r="C147" i="10"/>
  <c r="H146" i="10"/>
  <c r="C146" i="10"/>
  <c r="H145" i="10"/>
  <c r="C145" i="10"/>
  <c r="H144" i="10"/>
  <c r="C144" i="10"/>
  <c r="H143" i="10"/>
  <c r="C143" i="10"/>
  <c r="H142" i="10"/>
  <c r="C142" i="10"/>
  <c r="H141" i="10"/>
  <c r="C141" i="10"/>
  <c r="H140" i="10"/>
  <c r="C140" i="10"/>
  <c r="H139" i="10"/>
  <c r="C139" i="10"/>
  <c r="H138" i="10"/>
  <c r="C138" i="10"/>
  <c r="H137" i="10"/>
  <c r="C137" i="10"/>
  <c r="H136" i="10"/>
  <c r="C136" i="10"/>
  <c r="H135" i="10"/>
  <c r="C135" i="10"/>
  <c r="H134" i="10"/>
  <c r="C134" i="10"/>
  <c r="H133" i="10"/>
  <c r="C133" i="10"/>
  <c r="H132" i="10"/>
  <c r="C132" i="10"/>
  <c r="H131" i="10"/>
  <c r="C131" i="10"/>
  <c r="H130" i="10"/>
  <c r="C130" i="10"/>
  <c r="H129" i="10"/>
  <c r="C129" i="10"/>
  <c r="H128" i="10"/>
  <c r="C128" i="10"/>
  <c r="H127" i="10"/>
  <c r="C127" i="10"/>
  <c r="H126" i="10"/>
  <c r="C126" i="10"/>
  <c r="H125" i="10"/>
  <c r="C125" i="10"/>
  <c r="H124" i="10"/>
  <c r="C124" i="10"/>
  <c r="H123" i="10"/>
  <c r="C123" i="10"/>
  <c r="H122" i="10"/>
  <c r="C122" i="10"/>
  <c r="H121" i="10"/>
  <c r="C121" i="10"/>
  <c r="H120" i="10"/>
  <c r="C120" i="10"/>
  <c r="H119" i="10"/>
  <c r="C119" i="10"/>
  <c r="H118" i="10"/>
  <c r="C118" i="10"/>
  <c r="H117" i="10"/>
  <c r="C117" i="10"/>
  <c r="H116" i="10"/>
  <c r="C116" i="10"/>
  <c r="H115" i="10"/>
  <c r="C115" i="10"/>
  <c r="H114" i="10"/>
  <c r="C114" i="10"/>
  <c r="H113" i="10"/>
  <c r="C113" i="10"/>
  <c r="H112" i="10"/>
  <c r="C112" i="10"/>
  <c r="H111" i="10"/>
  <c r="C111" i="10"/>
  <c r="H110" i="10"/>
  <c r="H219" i="10" s="1"/>
  <c r="C110" i="10"/>
  <c r="H109" i="10"/>
  <c r="C109" i="10"/>
  <c r="H108" i="10"/>
  <c r="C108" i="10"/>
  <c r="H107" i="10"/>
  <c r="C107" i="10"/>
  <c r="H106" i="10"/>
  <c r="C106" i="10"/>
  <c r="H105" i="10"/>
  <c r="C105" i="10"/>
  <c r="H104" i="10"/>
  <c r="C104" i="10"/>
  <c r="H103" i="10"/>
  <c r="C103" i="10"/>
  <c r="H102" i="10"/>
  <c r="C102" i="10"/>
  <c r="H101" i="10"/>
  <c r="C101" i="10"/>
  <c r="H100" i="10"/>
  <c r="C100" i="10"/>
  <c r="H99" i="10"/>
  <c r="C99" i="10"/>
  <c r="H98" i="10"/>
  <c r="C98" i="10"/>
  <c r="H97" i="10"/>
  <c r="C97" i="10"/>
  <c r="H96" i="10"/>
  <c r="C96" i="10"/>
  <c r="H95" i="10"/>
  <c r="C95" i="10"/>
  <c r="H94" i="10"/>
  <c r="C94" i="10"/>
  <c r="H93" i="10"/>
  <c r="C93" i="10"/>
  <c r="H92" i="10"/>
  <c r="C92" i="10"/>
  <c r="H91" i="10"/>
  <c r="C91" i="10"/>
  <c r="H90" i="10"/>
  <c r="C90" i="10"/>
  <c r="H89" i="10"/>
  <c r="C89" i="10"/>
  <c r="H88" i="10"/>
  <c r="C88" i="10"/>
  <c r="H87" i="10"/>
  <c r="C87" i="10"/>
  <c r="H86" i="10"/>
  <c r="C86" i="10"/>
  <c r="H85" i="10"/>
  <c r="C85" i="10"/>
  <c r="H84" i="10"/>
  <c r="C84" i="10"/>
  <c r="H83" i="10"/>
  <c r="C83" i="10"/>
  <c r="H82" i="10"/>
  <c r="C82" i="10"/>
  <c r="H81" i="10"/>
  <c r="C81" i="10"/>
  <c r="H80" i="10"/>
  <c r="C80" i="10"/>
  <c r="H79" i="10"/>
  <c r="C79" i="10"/>
  <c r="H78" i="10"/>
  <c r="C78" i="10"/>
  <c r="H77" i="10"/>
  <c r="C77" i="10"/>
  <c r="H76" i="10"/>
  <c r="C76" i="10"/>
  <c r="H75" i="10"/>
  <c r="C75" i="10"/>
  <c r="H74" i="10"/>
  <c r="C74" i="10"/>
  <c r="H73" i="10"/>
  <c r="C73" i="10"/>
  <c r="H72" i="10"/>
  <c r="C72" i="10"/>
  <c r="H71" i="10"/>
  <c r="C71" i="10"/>
  <c r="H70" i="10"/>
  <c r="C70" i="10"/>
  <c r="H69" i="10"/>
  <c r="C69" i="10"/>
  <c r="H68" i="10"/>
  <c r="C68" i="10"/>
  <c r="H67" i="10"/>
  <c r="C67" i="10"/>
  <c r="H66" i="10"/>
  <c r="C66" i="10"/>
  <c r="H65" i="10"/>
  <c r="C65" i="10"/>
  <c r="H64" i="10"/>
  <c r="C64" i="10"/>
  <c r="H63" i="10"/>
  <c r="C63" i="10"/>
  <c r="H62" i="10"/>
  <c r="C62" i="10"/>
  <c r="H61" i="10"/>
  <c r="C61" i="10"/>
  <c r="H60" i="10"/>
  <c r="C60" i="10"/>
  <c r="H59" i="10"/>
  <c r="C59" i="10"/>
  <c r="H58" i="10"/>
  <c r="C58" i="10"/>
  <c r="H57" i="10"/>
  <c r="C57" i="10"/>
  <c r="H56" i="10"/>
  <c r="C56" i="10"/>
  <c r="H55" i="10"/>
  <c r="C55" i="10"/>
  <c r="H54" i="10"/>
  <c r="C54" i="10"/>
  <c r="H53" i="10"/>
  <c r="C53" i="10"/>
  <c r="H52" i="10"/>
  <c r="C52" i="10"/>
  <c r="H51" i="10"/>
  <c r="C51" i="10"/>
  <c r="H50" i="10"/>
  <c r="C50" i="10"/>
  <c r="H49" i="10"/>
  <c r="C49" i="10"/>
  <c r="H48" i="10"/>
  <c r="C48" i="10"/>
  <c r="H47" i="10"/>
  <c r="C47" i="10"/>
  <c r="H46" i="10"/>
  <c r="C46" i="10"/>
  <c r="H45" i="10"/>
  <c r="C45" i="10"/>
  <c r="H44" i="10"/>
  <c r="C44" i="10"/>
  <c r="H43" i="10"/>
  <c r="C43" i="10"/>
  <c r="H42" i="10"/>
  <c r="C42" i="10"/>
  <c r="H41" i="10"/>
  <c r="C41" i="10"/>
  <c r="H40" i="10"/>
  <c r="C40" i="10"/>
  <c r="H39" i="10"/>
  <c r="C39" i="10"/>
  <c r="H38" i="10"/>
  <c r="C38" i="10"/>
  <c r="H37" i="10"/>
  <c r="C37" i="10"/>
  <c r="H36" i="10"/>
  <c r="C36" i="10"/>
  <c r="H35" i="10"/>
  <c r="C35" i="10"/>
  <c r="H34" i="10"/>
  <c r="C34" i="10"/>
  <c r="H33" i="10"/>
  <c r="C33" i="10"/>
  <c r="H32" i="10"/>
  <c r="C32" i="10"/>
  <c r="H31" i="10"/>
  <c r="C31" i="10"/>
  <c r="H30" i="10"/>
  <c r="C30" i="10"/>
  <c r="H29" i="10"/>
  <c r="C29" i="10"/>
  <c r="H28" i="10"/>
  <c r="C28" i="10"/>
  <c r="H27" i="10"/>
  <c r="C27" i="10"/>
  <c r="H26" i="10"/>
  <c r="C26" i="10"/>
  <c r="H25" i="10"/>
  <c r="C25" i="10"/>
  <c r="H24" i="10"/>
  <c r="C24" i="10"/>
  <c r="H23" i="10"/>
  <c r="C23" i="10"/>
  <c r="H22" i="10"/>
  <c r="C22" i="10"/>
  <c r="H21" i="10"/>
  <c r="C21" i="10"/>
  <c r="H20" i="10"/>
  <c r="C20" i="10"/>
  <c r="H19" i="10"/>
  <c r="C19" i="10"/>
  <c r="H18" i="10"/>
  <c r="C18" i="10"/>
  <c r="H17" i="10"/>
  <c r="C17" i="10"/>
  <c r="H16" i="10"/>
  <c r="C16" i="10"/>
  <c r="H15" i="10"/>
  <c r="C15" i="10"/>
  <c r="H14" i="10"/>
  <c r="C14" i="10"/>
  <c r="H13" i="10"/>
  <c r="C13" i="10"/>
  <c r="H12" i="10"/>
  <c r="C12" i="10"/>
  <c r="H11" i="10"/>
  <c r="C11" i="10"/>
  <c r="H10" i="10"/>
  <c r="C10" i="10"/>
  <c r="H9" i="10"/>
  <c r="C9" i="10"/>
  <c r="H8" i="10"/>
  <c r="C8" i="10"/>
  <c r="F107" i="9"/>
  <c r="E107" i="9"/>
  <c r="E108" i="9" s="1"/>
  <c r="E109" i="9" s="1"/>
  <c r="E110" i="9" s="1"/>
  <c r="E111" i="9" s="1"/>
  <c r="F106" i="9"/>
  <c r="E106" i="9"/>
  <c r="C106" i="9"/>
  <c r="B106" i="9"/>
  <c r="B107" i="9" s="1"/>
  <c r="B108" i="9" s="1"/>
  <c r="B109" i="9" s="1"/>
  <c r="B110" i="9" s="1"/>
  <c r="B111" i="9" s="1"/>
  <c r="F105" i="9"/>
  <c r="E105" i="9"/>
  <c r="C105" i="9"/>
  <c r="B105" i="9"/>
  <c r="F104" i="9"/>
  <c r="E104" i="9"/>
  <c r="C104" i="9"/>
  <c r="B104" i="9"/>
  <c r="F103" i="9"/>
  <c r="E103" i="9"/>
  <c r="C103" i="9"/>
  <c r="B103" i="9"/>
  <c r="F102" i="9"/>
  <c r="E102" i="9"/>
  <c r="C102" i="9"/>
  <c r="B102" i="9"/>
  <c r="F101" i="9"/>
  <c r="E101" i="9"/>
  <c r="C101" i="9"/>
  <c r="B101" i="9"/>
  <c r="F100" i="9"/>
  <c r="E100" i="9"/>
  <c r="C100" i="9"/>
  <c r="B100" i="9"/>
  <c r="F99" i="9"/>
  <c r="E99" i="9"/>
  <c r="C99" i="9"/>
  <c r="B99" i="9"/>
  <c r="F98" i="9"/>
  <c r="E98" i="9"/>
  <c r="C98" i="9"/>
  <c r="B98" i="9"/>
  <c r="F97" i="9"/>
  <c r="E97" i="9"/>
  <c r="C97" i="9"/>
  <c r="B97" i="9"/>
  <c r="F96" i="9"/>
  <c r="E96" i="9"/>
  <c r="C96" i="9"/>
  <c r="B96" i="9"/>
  <c r="F95" i="9"/>
  <c r="E95" i="9"/>
  <c r="C95" i="9"/>
  <c r="B95" i="9"/>
  <c r="F94" i="9"/>
  <c r="E94" i="9"/>
  <c r="C94" i="9"/>
  <c r="B94" i="9"/>
  <c r="F93" i="9"/>
  <c r="E93" i="9"/>
  <c r="C93" i="9"/>
  <c r="B93" i="9"/>
  <c r="F92" i="9"/>
  <c r="E92" i="9"/>
  <c r="C92" i="9"/>
  <c r="B92" i="9"/>
  <c r="F91" i="9"/>
  <c r="E91" i="9"/>
  <c r="C91" i="9"/>
  <c r="B91" i="9"/>
  <c r="F90" i="9"/>
  <c r="E90" i="9"/>
  <c r="C90" i="9"/>
  <c r="B90" i="9"/>
  <c r="F89" i="9"/>
  <c r="E89" i="9"/>
  <c r="C89" i="9"/>
  <c r="B89" i="9"/>
  <c r="F88" i="9"/>
  <c r="E88" i="9"/>
  <c r="C88" i="9"/>
  <c r="B88" i="9"/>
  <c r="F87" i="9"/>
  <c r="E87" i="9"/>
  <c r="C87" i="9"/>
  <c r="B87" i="9"/>
  <c r="F86" i="9"/>
  <c r="E86" i="9"/>
  <c r="C86" i="9"/>
  <c r="B86" i="9"/>
  <c r="F85" i="9"/>
  <c r="E85" i="9"/>
  <c r="C85" i="9"/>
  <c r="B85" i="9"/>
  <c r="F84" i="9"/>
  <c r="E84" i="9"/>
  <c r="C84" i="9"/>
  <c r="B84" i="9"/>
  <c r="F83" i="9"/>
  <c r="E83" i="9"/>
  <c r="C83" i="9"/>
  <c r="B83" i="9"/>
  <c r="F82" i="9"/>
  <c r="E82" i="9"/>
  <c r="C82" i="9"/>
  <c r="B82" i="9"/>
  <c r="F81" i="9"/>
  <c r="E81" i="9"/>
  <c r="C81" i="9"/>
  <c r="B81" i="9"/>
  <c r="F80" i="9"/>
  <c r="E80" i="9"/>
  <c r="C80" i="9"/>
  <c r="B80" i="9"/>
  <c r="F79" i="9"/>
  <c r="E79" i="9"/>
  <c r="C79" i="9"/>
  <c r="B79" i="9"/>
  <c r="F78" i="9"/>
  <c r="E78" i="9"/>
  <c r="C78" i="9"/>
  <c r="B78" i="9"/>
  <c r="F77" i="9"/>
  <c r="E77" i="9"/>
  <c r="C77" i="9"/>
  <c r="B77" i="9"/>
  <c r="F76" i="9"/>
  <c r="E76" i="9"/>
  <c r="C76" i="9"/>
  <c r="B76" i="9"/>
  <c r="F75" i="9"/>
  <c r="E75" i="9"/>
  <c r="C75" i="9"/>
  <c r="B75" i="9"/>
  <c r="F74" i="9"/>
  <c r="E74" i="9"/>
  <c r="C74" i="9"/>
  <c r="B74" i="9"/>
  <c r="F73" i="9"/>
  <c r="E73" i="9"/>
  <c r="C73" i="9"/>
  <c r="B73" i="9"/>
  <c r="F72" i="9"/>
  <c r="E72" i="9"/>
  <c r="C72" i="9"/>
  <c r="B72" i="9"/>
  <c r="F71" i="9"/>
  <c r="E71" i="9"/>
  <c r="C71" i="9"/>
  <c r="B71" i="9"/>
  <c r="F70" i="9"/>
  <c r="E70" i="9"/>
  <c r="C70" i="9"/>
  <c r="B70" i="9"/>
  <c r="F69" i="9"/>
  <c r="E69" i="9"/>
  <c r="C69" i="9"/>
  <c r="B69" i="9"/>
  <c r="F68" i="9"/>
  <c r="E68" i="9"/>
  <c r="C68" i="9"/>
  <c r="B68" i="9"/>
  <c r="F67" i="9"/>
  <c r="E67" i="9"/>
  <c r="C67" i="9"/>
  <c r="B67" i="9"/>
  <c r="F66" i="9"/>
  <c r="E66" i="9"/>
  <c r="C66" i="9"/>
  <c r="B66" i="9"/>
  <c r="F65" i="9"/>
  <c r="E65" i="9"/>
  <c r="C65" i="9"/>
  <c r="B65" i="9"/>
  <c r="F64" i="9"/>
  <c r="E64" i="9"/>
  <c r="C64" i="9"/>
  <c r="B64" i="9"/>
  <c r="F63" i="9"/>
  <c r="E63" i="9"/>
  <c r="C63" i="9"/>
  <c r="B63" i="9"/>
  <c r="F62" i="9"/>
  <c r="E62" i="9"/>
  <c r="C62" i="9"/>
  <c r="B62" i="9"/>
  <c r="F61" i="9"/>
  <c r="E61" i="9"/>
  <c r="C61" i="9"/>
  <c r="B61" i="9"/>
  <c r="F60" i="9"/>
  <c r="E60" i="9"/>
  <c r="C60" i="9"/>
  <c r="B60" i="9"/>
  <c r="F59" i="9"/>
  <c r="E59" i="9"/>
  <c r="C59" i="9"/>
  <c r="B59" i="9"/>
  <c r="F58" i="9"/>
  <c r="E58" i="9"/>
  <c r="C58" i="9"/>
  <c r="B58" i="9"/>
  <c r="F57" i="9"/>
  <c r="E57" i="9"/>
  <c r="C57" i="9"/>
  <c r="B57" i="9"/>
  <c r="F56" i="9"/>
  <c r="E56" i="9"/>
  <c r="C56" i="9"/>
  <c r="B56" i="9"/>
  <c r="F55" i="9"/>
  <c r="E55" i="9"/>
  <c r="C55" i="9"/>
  <c r="B55" i="9"/>
  <c r="F54" i="9"/>
  <c r="E54" i="9"/>
  <c r="C54" i="9"/>
  <c r="B54" i="9"/>
  <c r="F53" i="9"/>
  <c r="E53" i="9"/>
  <c r="C53" i="9"/>
  <c r="B53" i="9"/>
  <c r="F52" i="9"/>
  <c r="E52" i="9"/>
  <c r="C52" i="9"/>
  <c r="B52" i="9"/>
  <c r="F51" i="9"/>
  <c r="E51" i="9"/>
  <c r="C51" i="9"/>
  <c r="B51" i="9"/>
  <c r="F50" i="9"/>
  <c r="E50" i="9"/>
  <c r="C50" i="9"/>
  <c r="B50" i="9"/>
  <c r="F49" i="9"/>
  <c r="E49" i="9"/>
  <c r="C49" i="9"/>
  <c r="B49" i="9"/>
  <c r="F48" i="9"/>
  <c r="E48" i="9"/>
  <c r="C48" i="9"/>
  <c r="B48" i="9"/>
  <c r="F47" i="9"/>
  <c r="E47" i="9"/>
  <c r="C47" i="9"/>
  <c r="B47" i="9"/>
  <c r="F46" i="9"/>
  <c r="E46" i="9"/>
  <c r="C46" i="9"/>
  <c r="B46" i="9"/>
  <c r="F45" i="9"/>
  <c r="E45" i="9"/>
  <c r="C45" i="9"/>
  <c r="B45" i="9"/>
  <c r="F44" i="9"/>
  <c r="E44" i="9"/>
  <c r="C44" i="9"/>
  <c r="B44" i="9"/>
  <c r="F43" i="9"/>
  <c r="E43" i="9"/>
  <c r="C43" i="9"/>
  <c r="B43" i="9"/>
  <c r="F42" i="9"/>
  <c r="E42" i="9"/>
  <c r="C42" i="9"/>
  <c r="B42" i="9"/>
  <c r="F41" i="9"/>
  <c r="E41" i="9"/>
  <c r="C41" i="9"/>
  <c r="B41" i="9"/>
  <c r="F40" i="9"/>
  <c r="E40" i="9"/>
  <c r="C40" i="9"/>
  <c r="B40" i="9"/>
  <c r="F39" i="9"/>
  <c r="E39" i="9"/>
  <c r="C39" i="9"/>
  <c r="B39" i="9"/>
  <c r="F38" i="9"/>
  <c r="E38" i="9"/>
  <c r="C38" i="9"/>
  <c r="B38" i="9"/>
  <c r="F37" i="9"/>
  <c r="E37" i="9"/>
  <c r="C37" i="9"/>
  <c r="B37" i="9"/>
  <c r="F36" i="9"/>
  <c r="E36" i="9"/>
  <c r="C36" i="9"/>
  <c r="B36" i="9"/>
  <c r="F35" i="9"/>
  <c r="E35" i="9"/>
  <c r="C35" i="9"/>
  <c r="B35" i="9"/>
  <c r="F34" i="9"/>
  <c r="E34" i="9"/>
  <c r="C34" i="9"/>
  <c r="B34" i="9"/>
  <c r="F33" i="9"/>
  <c r="E33" i="9"/>
  <c r="C33" i="9"/>
  <c r="B33" i="9"/>
  <c r="F32" i="9"/>
  <c r="E32" i="9"/>
  <c r="C32" i="9"/>
  <c r="B32" i="9"/>
  <c r="F31" i="9"/>
  <c r="E31" i="9"/>
  <c r="C31" i="9"/>
  <c r="B31" i="9"/>
  <c r="F30" i="9"/>
  <c r="E30" i="9"/>
  <c r="C30" i="9"/>
  <c r="B30" i="9"/>
  <c r="F29" i="9"/>
  <c r="E29" i="9"/>
  <c r="C29" i="9"/>
  <c r="B29" i="9"/>
  <c r="F28" i="9"/>
  <c r="E28" i="9"/>
  <c r="C28" i="9"/>
  <c r="B28" i="9"/>
  <c r="F27" i="9"/>
  <c r="E27" i="9"/>
  <c r="C27" i="9"/>
  <c r="B27" i="9"/>
  <c r="F26" i="9"/>
  <c r="E26" i="9"/>
  <c r="C26" i="9"/>
  <c r="B26" i="9"/>
  <c r="F25" i="9"/>
  <c r="E25" i="9"/>
  <c r="C25" i="9"/>
  <c r="B25" i="9"/>
  <c r="F24" i="9"/>
  <c r="E24" i="9"/>
  <c r="C24" i="9"/>
  <c r="B24" i="9"/>
  <c r="F23" i="9"/>
  <c r="E23" i="9"/>
  <c r="C23" i="9"/>
  <c r="B23" i="9"/>
  <c r="F22" i="9"/>
  <c r="E22" i="9"/>
  <c r="C22" i="9"/>
  <c r="B22" i="9"/>
  <c r="F21" i="9"/>
  <c r="E21" i="9"/>
  <c r="C21" i="9"/>
  <c r="B21" i="9"/>
  <c r="F20" i="9"/>
  <c r="E20" i="9"/>
  <c r="C20" i="9"/>
  <c r="B20" i="9"/>
  <c r="F19" i="9"/>
  <c r="E19" i="9"/>
  <c r="C19" i="9"/>
  <c r="B19" i="9"/>
  <c r="F18" i="9"/>
  <c r="E18" i="9"/>
  <c r="C18" i="9"/>
  <c r="B18" i="9"/>
  <c r="F17" i="9"/>
  <c r="E17" i="9"/>
  <c r="C17" i="9"/>
  <c r="B17" i="9"/>
  <c r="F16" i="9"/>
  <c r="E16" i="9"/>
  <c r="C16" i="9"/>
  <c r="B16" i="9"/>
  <c r="F15" i="9"/>
  <c r="E15" i="9"/>
  <c r="C15" i="9"/>
  <c r="B15" i="9"/>
  <c r="F14" i="9"/>
  <c r="E14" i="9"/>
  <c r="C14" i="9"/>
  <c r="B14" i="9"/>
  <c r="F13" i="9"/>
  <c r="E13" i="9"/>
  <c r="C13" i="9"/>
  <c r="B13" i="9"/>
  <c r="F12" i="9"/>
  <c r="E12" i="9"/>
  <c r="C12" i="9"/>
  <c r="B12" i="9"/>
  <c r="F11" i="9"/>
  <c r="E11" i="9"/>
  <c r="C11" i="9"/>
  <c r="B11" i="9"/>
  <c r="F10" i="9"/>
  <c r="E10" i="9"/>
  <c r="C10" i="9"/>
  <c r="B10" i="9"/>
  <c r="F9" i="9"/>
  <c r="H218" i="10" s="1"/>
  <c r="E9" i="9"/>
  <c r="C9" i="9"/>
  <c r="B9" i="9"/>
  <c r="F8" i="9"/>
  <c r="E8" i="9"/>
  <c r="C8" i="9"/>
  <c r="B8" i="9"/>
  <c r="F7" i="9"/>
  <c r="E7" i="9"/>
  <c r="C7" i="9"/>
  <c r="B7" i="9"/>
  <c r="F6" i="9"/>
  <c r="E6" i="9"/>
  <c r="C6" i="9"/>
  <c r="B6" i="9"/>
  <c r="F5" i="9"/>
  <c r="E5" i="9"/>
  <c r="C5" i="9"/>
  <c r="B5" i="9"/>
  <c r="F4" i="9"/>
  <c r="E4" i="9"/>
  <c r="C4" i="9"/>
  <c r="B4" i="9"/>
  <c r="F3" i="9"/>
  <c r="E3" i="9"/>
  <c r="C3" i="9"/>
  <c r="B3" i="9"/>
  <c r="E2" i="9"/>
  <c r="H215" i="10" l="1"/>
  <c r="C113" i="9"/>
  <c r="F113" i="9"/>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4" i="5"/>
  <c r="B3" i="5"/>
  <c r="K1" i="5"/>
  <c r="H134" i="5" s="1"/>
  <c r="J1" i="5"/>
  <c r="G76" i="5" s="1"/>
  <c r="I1" i="5"/>
  <c r="F75" i="5" s="1"/>
  <c r="H85" i="5" l="1"/>
  <c r="H101" i="5"/>
  <c r="H117" i="5"/>
  <c r="H129" i="5"/>
  <c r="H87" i="5"/>
  <c r="H103" i="5"/>
  <c r="H119" i="5"/>
  <c r="H135" i="5"/>
  <c r="H125" i="5"/>
  <c r="H109" i="5"/>
  <c r="H81" i="5"/>
  <c r="H97" i="5"/>
  <c r="H113" i="5"/>
  <c r="H77" i="5"/>
  <c r="H83" i="5"/>
  <c r="H121" i="5"/>
  <c r="H93" i="5"/>
  <c r="H99" i="5"/>
  <c r="H115" i="5"/>
  <c r="H131" i="5"/>
  <c r="H89" i="5"/>
  <c r="H105" i="5"/>
  <c r="H79" i="5"/>
  <c r="H95" i="5"/>
  <c r="H111" i="5"/>
  <c r="H127" i="5"/>
  <c r="H133" i="5"/>
  <c r="H91" i="5"/>
  <c r="H107" i="5"/>
  <c r="H123"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H76" i="5"/>
  <c r="H78" i="5"/>
  <c r="H80" i="5"/>
  <c r="H82" i="5"/>
  <c r="H84" i="5"/>
  <c r="H86" i="5"/>
  <c r="H88" i="5"/>
  <c r="H90" i="5"/>
  <c r="H92" i="5"/>
  <c r="H94" i="5"/>
  <c r="H96" i="5"/>
  <c r="H98" i="5"/>
  <c r="H100" i="5"/>
  <c r="H102" i="5"/>
  <c r="H104" i="5"/>
  <c r="H106" i="5"/>
  <c r="H108" i="5"/>
  <c r="H110" i="5"/>
  <c r="H112" i="5"/>
  <c r="H114" i="5"/>
  <c r="H116" i="5"/>
  <c r="H118" i="5"/>
  <c r="H120" i="5"/>
  <c r="H122" i="5"/>
  <c r="H124" i="5"/>
  <c r="H126" i="5"/>
  <c r="H128" i="5"/>
  <c r="H130" i="5"/>
  <c r="H132" i="5"/>
  <c r="H152" i="5"/>
  <c r="H151" i="5"/>
  <c r="H150" i="5"/>
  <c r="H149" i="5"/>
  <c r="H148" i="5"/>
  <c r="H147" i="5"/>
  <c r="H146" i="5"/>
  <c r="H145" i="5"/>
  <c r="H144" i="5"/>
  <c r="H143" i="5"/>
  <c r="H142" i="5"/>
  <c r="H141" i="5"/>
  <c r="H140" i="5"/>
  <c r="H139" i="5"/>
  <c r="H138" i="5"/>
  <c r="H137" i="5"/>
  <c r="H136"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 authorId="0" shapeId="0" xr:uid="{00000000-0006-0000-0500-000001000000}">
      <text>
        <r>
          <rPr>
            <sz val="9"/>
            <color indexed="81"/>
            <rFont val="Tahoma"/>
            <family val="2"/>
          </rPr>
          <t xml:space="preserve">https://www.dallasfed.org/~/media/documents/research/mei/MEI_states_scaled.csv
</t>
        </r>
      </text>
    </comment>
  </commentList>
</comments>
</file>

<file path=xl/sharedStrings.xml><?xml version="1.0" encoding="utf-8"?>
<sst xmlns="http://schemas.openxmlformats.org/spreadsheetml/2006/main" count="425" uniqueCount="250">
  <si>
    <t>Texas</t>
  </si>
  <si>
    <t>.DESC</t>
  </si>
  <si>
    <t>.SOURCE</t>
  </si>
  <si>
    <t>.DTLM</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</si>
  <si>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</si>
  <si>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</si>
  <si>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</si>
  <si>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</si>
  <si>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</si>
  <si>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</si>
  <si>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</si>
  <si>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</si>
  <si>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</si>
  <si>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</si>
  <si>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</si>
  <si>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</si>
  <si>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</si>
  <si>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</si>
  <si>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</si>
  <si>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</si>
  <si>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</si>
  <si>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</si>
  <si>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</si>
  <si>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</si>
  <si>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</si>
  <si>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</si>
  <si>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</si>
  <si>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</si>
  <si>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</si>
  <si>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</si>
  <si>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</si>
  <si>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</si>
  <si>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</si>
  <si>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</si>
  <si>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</si>
  <si>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</si>
  <si>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</si>
  <si>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</si>
  <si>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</si>
  <si>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</si>
  <si>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</si>
  <si>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</si>
  <si>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</si>
  <si>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</si>
  <si>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</si>
  <si>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</si>
  <si>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</si>
  <si>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</si>
  <si>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</si>
  <si>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</si>
  <si>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</si>
  <si>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</si>
  <si>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</si>
  <si>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</si>
  <si>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</si>
  <si>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</si>
  <si>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</si>
  <si>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</si>
  <si>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</si>
  <si>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</si>
  <si>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</si>
  <si>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</si>
  <si>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</si>
  <si>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</si>
  <si>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</si>
  <si>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</si>
  <si>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</si>
  <si>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</si>
  <si>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</si>
  <si>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</si>
  <si>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</si>
  <si>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</si>
  <si>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</si>
  <si>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</si>
  <si>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</si>
  <si>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</si>
  <si>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</si>
  <si>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Manufacturing production</t>
  </si>
  <si>
    <t>Service-sector revenue</t>
  </si>
  <si>
    <t>Retail sales</t>
  </si>
  <si>
    <t>TMOS average</t>
  </si>
  <si>
    <t>TSSOS average</t>
  </si>
  <si>
    <t>TROS average</t>
  </si>
  <si>
    <t>TMOS</t>
  </si>
  <si>
    <t>TSSOS</t>
  </si>
  <si>
    <t>TROS</t>
  </si>
  <si>
    <t>MOVV(DPRODS@SURVEYS,3)</t>
  </si>
  <si>
    <t>MOVV(DSREVS@SURVEYS,3)</t>
  </si>
  <si>
    <t>MOVV(DRREVS@SURVEYS,3)</t>
  </si>
  <si>
    <t>DPRODS@SURVEYS</t>
  </si>
  <si>
    <t>DSREVS@SURVEYS</t>
  </si>
  <si>
    <t>DRREVS@SURVEYS</t>
  </si>
  <si>
    <t>Texas Mfg Outlook Survey: Production (SA, %Bal)  3-month MovingAverage</t>
  </si>
  <si>
    <t>Texas Service Sector Outlook Survey: Revenue (SA, %Bal)  3-month MovingAverage</t>
  </si>
  <si>
    <t>Texas Retail Outlook Survey: Revenue (SA, %Bal)  3-month MovingAverage</t>
  </si>
  <si>
    <t>Texas Mfg Outlook Survey: Production (SA, %Bal)</t>
  </si>
  <si>
    <t>Texas Service Sector Outlook Survey: Revenue (SA, %Bal)</t>
  </si>
  <si>
    <t>Texas Retail Outlook Survey: Revenue (SA, %Bal)</t>
  </si>
  <si>
    <t>FRBDAL</t>
  </si>
  <si>
    <t>Jul-27-2020 08:31</t>
  </si>
  <si>
    <t>Jul-28-2020 08:33</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</si>
  <si>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</si>
  <si>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</si>
  <si>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</si>
  <si>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</si>
  <si>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</si>
  <si>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</si>
  <si>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</si>
  <si>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</si>
  <si>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</si>
  <si>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</si>
  <si>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</si>
  <si>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</si>
  <si>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</si>
  <si>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</si>
  <si>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</si>
  <si>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</si>
  <si>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</si>
  <si>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</si>
  <si>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</si>
  <si>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</si>
  <si>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</si>
  <si>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</si>
  <si>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</si>
  <si>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</si>
  <si>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</si>
  <si>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</si>
  <si>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</si>
  <si>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</si>
  <si>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</si>
  <si>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</si>
  <si>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</si>
  <si>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</si>
  <si>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</si>
  <si>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</si>
  <si>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</si>
  <si>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</si>
  <si>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</si>
  <si>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</si>
  <si>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</si>
  <si>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</si>
  <si>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</si>
  <si>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</si>
  <si>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</si>
  <si>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</si>
  <si>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</si>
  <si>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</si>
  <si>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</si>
  <si>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</si>
  <si>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</si>
  <si>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</si>
  <si>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</si>
  <si>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</si>
  <si>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</si>
  <si>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</si>
  <si>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</si>
  <si>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</si>
  <si>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</si>
  <si>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</si>
  <si>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</si>
  <si>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</si>
  <si>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</si>
  <si>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</si>
  <si>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</si>
  <si>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</si>
  <si>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</si>
  <si>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</si>
  <si>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</si>
  <si>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</si>
  <si>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</si>
  <si>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</si>
  <si>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</si>
  <si>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</si>
  <si>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</si>
  <si>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</si>
  <si>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</si>
  <si>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</si>
  <si>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</si>
  <si>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</si>
  <si>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</si>
  <si>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</si>
  <si>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</si>
  <si>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</si>
  <si>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</si>
  <si>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source: https://dshs.texas.gov/coronavirus/AdditionalData.aspx</t>
  </si>
  <si>
    <t>Date</t>
  </si>
  <si>
    <t>Texas daily fatalities, 7-day average, shifted 7-days forward</t>
  </si>
  <si>
    <t>Texas daily, new active cases, 7-day average, shifted 7-days forward</t>
  </si>
  <si>
    <t>Opening/Closure</t>
  </si>
  <si>
    <t>Opening=1/Closure=2</t>
  </si>
  <si>
    <t>Action</t>
  </si>
  <si>
    <t>The Governor signed an Executive Order, establishing the Strike Force to Open Texas to adviseThe Governor on safely and strategically reopening the state of Texas.</t>
  </si>
  <si>
    <t>Phase 1 of the states plan to reopen Texas, allowing certain services t open with limited occupancy, and following minimum standard health protocols provided by the Texas Department of State Health Services.</t>
  </si>
  <si>
    <t>The Governor announced Phase 2 of the states reopening plan. Under Phase 2, restaurants may increase occupancy to 50 percent. Additional activities may begin reopening with occupancy restrictions and adherence to minimum standard health protocols.</t>
  </si>
  <si>
    <t>The Governor issued Executive Order GA-24 terminating air travel restrictions related to COVID-19.</t>
  </si>
  <si>
    <t>The Governor signed an executive order implementing Phase III of the states reopening plan. The order stipulates:Occupancy limitations for reopening businesses;Maintains a prohibition on visitation of nursing homes, state supported living centers, assisted living facilities, and long term care facilities unless as determined through guidance by the HHS; andPermits public schools to resume operations under minimum standard health protocols issued by the Texas Education Agency.</t>
  </si>
  <si>
    <t>The Governor announced that Texas will pause any further phases of reopening. Businesses permitted to open under previous phases may continue to operate at designated occupancy levels and minimum standard health protocols.</t>
  </si>
  <si>
    <t>The Governor issued an Executive Order limiting certain businesses and services, including: Closing bars and similar establishments that receive more than 51% of their gross receipts from the sale of alcoholic beverages; Limiting capacity for dine-in service at restaurants; Closing rafting and tubing businesses; and Requiring outdoor gatherings of more than 100 people to be approved by local governments.</t>
  </si>
  <si>
    <t>The Governor issued an executive order requiring Texans to wear a face covering over the nose and mouth in public spaces in counties with 20 or more positive COVID-19 cases. The Governor also issued a proclamation giving mayors and county judges the ability to impose restrictions on some outdoor gatherings of 10 or more people.</t>
  </si>
  <si>
    <t>TX MEI</t>
  </si>
  <si>
    <t>7-day avg</t>
  </si>
  <si>
    <t>Opening=Green/Closure=Red</t>
  </si>
  <si>
    <t>NaN</t>
  </si>
  <si>
    <t>Green</t>
  </si>
  <si>
    <t>Phase 1</t>
  </si>
  <si>
    <t>Phase 2</t>
  </si>
  <si>
    <t>Phase 3</t>
  </si>
  <si>
    <t>Restaurants expand to 75% capacity</t>
  </si>
  <si>
    <t>Red</t>
  </si>
  <si>
    <t>Pause on re-opening</t>
  </si>
  <si>
    <t>Statewide mask mandate</t>
  </si>
  <si>
    <t>Governor renewed the state’s COVID-19 disaster declaration.</t>
  </si>
  <si>
    <t>Ban on gatherings greater than 10 people; TX schools close</t>
  </si>
  <si>
    <t>Phase 1 of re-opening</t>
  </si>
  <si>
    <t>Phase 2 of re-opening</t>
  </si>
  <si>
    <t>Phase 3 of re-opening</t>
  </si>
  <si>
    <t xml:space="preserve">Pause on re-opening </t>
  </si>
  <si>
    <t>Manufacturing company outlook</t>
  </si>
  <si>
    <t>Retail company outlook</t>
  </si>
  <si>
    <t>Trade,
Transp.
&amp; Util.
(20.0)</t>
  </si>
  <si>
    <t>Gov't
(15.6)</t>
  </si>
  <si>
    <t>Prof. &amp;
Bus. Serv.
(14.2)</t>
  </si>
  <si>
    <t>Educ. &amp;
Health Serv.
(13.7)</t>
  </si>
  <si>
    <t>Leisure
&amp; Hosp.
(10.0)</t>
  </si>
  <si>
    <t>Mfg.
(7.2)</t>
  </si>
  <si>
    <t>Financial
(6.6)</t>
  </si>
  <si>
    <t>Constr.
(6.1)</t>
  </si>
  <si>
    <t>Other Svcs
(3.4)</t>
  </si>
  <si>
    <t>Info
(1.6)</t>
  </si>
  <si>
    <t>Oil &amp; Gas
Extract., Mining
(1.5)</t>
  </si>
  <si>
    <t>Number of Hourly Employees Working, 7-day avg.</t>
  </si>
  <si>
    <t>Texas daily cases, 7-day avg.</t>
  </si>
  <si>
    <t xml:space="preserve">TX Mobility &amp; Engagement Index, 7-day avg. </t>
  </si>
  <si>
    <t/>
  </si>
  <si>
    <t>2008</t>
  </si>
  <si>
    <t>2009</t>
  </si>
  <si>
    <t>2010</t>
  </si>
  <si>
    <t>2011</t>
  </si>
  <si>
    <t>2012</t>
  </si>
  <si>
    <t>2013</t>
  </si>
  <si>
    <t>2014</t>
  </si>
  <si>
    <t>2015</t>
  </si>
  <si>
    <t>2016</t>
  </si>
  <si>
    <t>2017</t>
  </si>
  <si>
    <t>2018</t>
  </si>
  <si>
    <t>2019</t>
  </si>
  <si>
    <t>2020</t>
  </si>
  <si>
    <t>TX payroll Annualized Growth Rates</t>
  </si>
  <si>
    <t>TX payroll Year-over-Year Growth Rates</t>
  </si>
  <si>
    <t>Service sector company outlook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</si>
</sst>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mmmm\ yyyy"/>
    <numFmt numFmtId="167" formatCode="m/d;@"/>
  </numFmts>
  <fonts count="13" x14ac:knownFonts="1">
    <font>
      <sz val="11"/>
      <color theme="1"/>
      <name val="Calibri"/>
      <family val="2"/>
      <scheme val="minor"/>
    </font>
    <font>
      <sz val="11"/>
      <name val="Calibri"/>
      <family val="2"/>
    </font>
    <font>
      <sz val="11"/>
      <color theme="1"/>
      <name val="Calibri"/>
      <family val="2"/>
      <scheme val="minor"/>
    </font>
    <font>
      <b/>
      <sz val="11"/>
      <color rgb="FFFA7D00"/>
      <name val="Calibri"/>
      <family val="2"/>
      <scheme val="minor"/>
    </font>
    <font>
      <b/>
      <sz val="11"/>
      <color theme="1"/>
      <name val="Calibri"/>
      <family val="2"/>
      <scheme val="minor"/>
    </font>
    <font>
      <sz val="11"/>
      <name val="Calibri"/>
      <family val="2"/>
    </font>
    <font>
      <sz val="11"/>
      <color theme="1"/>
      <name val="Calibri"/>
      <family val="2"/>
    </font>
    <font>
      <sz val="11"/>
      <color theme="7"/>
      <name val="Calibri"/>
      <family val="2"/>
    </font>
    <font>
      <sz val="11"/>
      <color rgb="FFFF0000"/>
      <name val="Calibri"/>
      <family val="2"/>
    </font>
    <font>
      <b/>
      <sz val="11"/>
      <color theme="1"/>
      <name val="Calibri"/>
      <family val="2"/>
    </font>
    <font>
      <sz val="8"/>
      <color rgb="FF06224F"/>
      <name val="Tahoma"/>
      <family val="2"/>
    </font>
    <font>
      <sz val="11"/>
      <name val="Calibri"/>
      <family val="2"/>
      <scheme val="minor"/>
    </font>
    <font>
      <sz val="9"/>
      <color indexed="81"/>
      <name val="Tahoma"/>
      <family val="2"/>
    </font>
  </fonts>
  <fills count="7">
    <fill>
      <patternFill patternType="none"/>
    </fill>
    <fill>
      <patternFill patternType="gray125"/>
    </fill>
    <fill>
      <patternFill patternType="solid">
        <fgColor rgb="FFF2F2F2"/>
      </patternFill>
    </fill>
    <fill>
      <patternFill patternType="solid">
        <fgColor rgb="FFFFFFCC"/>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9" fontId="2" fillId="0" borderId="0" applyFont="0" applyFill="0" applyBorder="0" applyAlignment="0" applyProtection="0"/>
    <xf numFmtId="0" fontId="3" fillId="2" borderId="1" applyNumberFormat="0" applyAlignment="0" applyProtection="0"/>
    <xf numFmtId="0" fontId="2" fillId="3" borderId="2" applyNumberFormat="0" applyFont="0" applyAlignment="0" applyProtection="0"/>
    <xf numFmtId="165" fontId="6" fillId="4" borderId="0"/>
  </cellStyleXfs>
  <cellXfs count="62">
    <xf numFmtId="0" fontId="0" fillId="0" borderId="0" xfId="0"/>
    <xf numFmtId="0" fontId="5" fillId="0" borderId="0" xfId="0" applyFont="1" applyFill="1" applyAlignment="1">
      <alignment horizontal="center" vertical="center"/>
    </xf>
    <xf numFmtId="0" fontId="0" fillId="0" borderId="0" xfId="0" applyFont="1" applyAlignment="1">
      <alignment wrapText="1"/>
    </xf>
    <xf numFmtId="165" fontId="6" fillId="4" borderId="0" xfId="4" applyFont="1"/>
    <xf numFmtId="0" fontId="0" fillId="0" borderId="0" xfId="0" applyFont="1"/>
    <xf numFmtId="0" fontId="7" fillId="0" borderId="0" xfId="0" applyFont="1" applyFill="1" applyAlignment="1">
      <alignment horizontal="center" vertical="center"/>
    </xf>
    <xf numFmtId="0" fontId="6" fillId="0" borderId="0" xfId="0" applyFont="1" applyFill="1" applyAlignment="1">
      <alignment horizontal="center" vertical="center"/>
    </xf>
    <xf numFmtId="165" fontId="6" fillId="4" borderId="0" xfId="4" applyFont="1" applyAlignment="1">
      <alignment horizontal="center"/>
    </xf>
    <xf numFmtId="164" fontId="3" fillId="2" borderId="1" xfId="2" applyNumberFormat="1" applyFont="1" applyAlignment="1">
      <alignment horizontal="center" vertical="center"/>
    </xf>
    <xf numFmtId="0" fontId="6" fillId="0" borderId="0" xfId="0" applyFont="1" applyAlignment="1">
      <alignment horizontal="center" vertical="center"/>
    </xf>
    <xf numFmtId="0" fontId="8" fillId="0" borderId="0" xfId="0" applyFont="1" applyFill="1" applyAlignment="1">
      <alignment horizontal="center" vertical="center"/>
    </xf>
    <xf numFmtId="0" fontId="6" fillId="0" borderId="0" xfId="0" quotePrefix="1" applyFont="1" applyFill="1" applyAlignment="1">
      <alignment horizontal="center" vertical="center"/>
    </xf>
    <xf numFmtId="0" fontId="3" fillId="2" borderId="1" xfId="2" quotePrefix="1" applyAlignment="1">
      <alignment horizontal="center" vertical="center"/>
    </xf>
    <xf numFmtId="0" fontId="6" fillId="3" borderId="2" xfId="3"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164" fontId="6" fillId="4" borderId="0" xfId="4" applyNumberFormat="1" applyFont="1"/>
    <xf numFmtId="164" fontId="6" fillId="0" borderId="0" xfId="0" applyNumberFormat="1" applyFont="1" applyAlignment="1">
      <alignment horizontal="center" vertical="center"/>
    </xf>
    <xf numFmtId="165" fontId="9" fillId="4" borderId="0" xfId="4" applyFont="1"/>
    <xf numFmtId="0" fontId="9" fillId="0" borderId="0" xfId="0" applyFont="1" applyFill="1" applyAlignment="1">
      <alignment horizontal="center" vertical="center"/>
    </xf>
    <xf numFmtId="164" fontId="9" fillId="4" borderId="0" xfId="4" applyNumberFormat="1" applyFont="1"/>
    <xf numFmtId="164" fontId="9" fillId="0" borderId="0" xfId="0" applyNumberFormat="1" applyFont="1" applyAlignment="1">
      <alignment horizontal="center" vertical="center"/>
    </xf>
    <xf numFmtId="0" fontId="9" fillId="0" borderId="0" xfId="0" applyFont="1" applyAlignment="1">
      <alignment horizontal="center" vertical="center"/>
    </xf>
    <xf numFmtId="164" fontId="6" fillId="4" borderId="0" xfId="4" quotePrefix="1" applyNumberFormat="1" applyFont="1"/>
    <xf numFmtId="164" fontId="0" fillId="0" borderId="0" xfId="0" applyNumberFormat="1"/>
    <xf numFmtId="164" fontId="0" fillId="0" borderId="0" xfId="1" applyNumberFormat="1" applyFont="1"/>
    <xf numFmtId="2" fontId="0" fillId="0" borderId="0" xfId="0" applyNumberFormat="1"/>
    <xf numFmtId="17" fontId="0" fillId="0" borderId="0" xfId="0" applyNumberFormat="1"/>
    <xf numFmtId="0" fontId="0" fillId="5" borderId="0" xfId="0" applyFill="1" applyAlignment="1">
      <alignment horizontal="left" wrapText="1"/>
    </xf>
    <xf numFmtId="0" fontId="0" fillId="0" borderId="0" xfId="0" applyAlignment="1">
      <alignment wrapText="1"/>
    </xf>
    <xf numFmtId="14" fontId="0" fillId="0" borderId="0" xfId="0" applyNumberFormat="1"/>
    <xf numFmtId="3" fontId="0" fillId="0" borderId="0" xfId="0" applyNumberFormat="1"/>
    <xf numFmtId="0" fontId="10" fillId="0" borderId="0" xfId="0" applyFont="1"/>
    <xf numFmtId="0" fontId="10" fillId="0" borderId="0" xfId="0" applyFont="1" applyAlignment="1">
      <alignment horizontal="left" vertical="center" indent="1"/>
    </xf>
    <xf numFmtId="0" fontId="0" fillId="0" borderId="0" xfId="0" applyFill="1"/>
    <xf numFmtId="0" fontId="0" fillId="0" borderId="0" xfId="0" applyFont="1" applyFill="1"/>
    <xf numFmtId="0" fontId="11" fillId="0" borderId="0" xfId="0" applyFont="1" applyFill="1"/>
    <xf numFmtId="14" fontId="0" fillId="0" borderId="0" xfId="0" applyNumberFormat="1" applyFill="1"/>
    <xf numFmtId="0" fontId="4" fillId="6" borderId="0" xfId="0" applyFont="1" applyFill="1"/>
    <xf numFmtId="0" fontId="0" fillId="0" borderId="0" xfId="0" applyAlignment="1">
      <alignment horizontal="center"/>
    </xf>
    <xf numFmtId="15" fontId="0" fillId="0" borderId="0" xfId="0" applyNumberFormat="1"/>
    <xf numFmtId="0" fontId="0" fillId="6" borderId="0" xfId="0" applyFill="1"/>
    <xf numFmtId="164" fontId="0" fillId="6" borderId="0" xfId="0" applyNumberFormat="1" applyFill="1"/>
    <xf numFmtId="164" fontId="6" fillId="6" borderId="0" xfId="0" applyNumberFormat="1" applyFont="1" applyFill="1" applyAlignment="1">
      <alignment horizontal="center" vertical="center"/>
    </xf>
    <xf numFmtId="0" fontId="0" fillId="0" borderId="0" xfId="0" applyFill="1" applyAlignment="1">
      <alignment wrapText="1"/>
    </xf>
    <xf numFmtId="167" fontId="0" fillId="0" borderId="0" xfId="0" applyNumberFormat="1"/>
    <xf numFmtId="167" fontId="0" fillId="6" borderId="0" xfId="0" applyNumberFormat="1" applyFill="1"/>
    <xf numFmtId="2" fontId="0" fillId="6" borderId="0" xfId="0" applyNumberFormat="1" applyFill="1"/>
    <xf numFmtId="0" fontId="1" fillId="0" borderId="0" xfId="0" applyFont="1" applyFill="1" applyAlignment="1">
      <alignment horizontal="center" vertical="center"/>
    </xf>
    <xf numFmtId="165" fontId="6" fillId="0" borderId="0" xfId="4" applyFont="1" applyFill="1" applyAlignment="1">
      <alignment horizontal="center" vertical="center" wrapText="1"/>
    </xf>
    <xf numFmtId="166" fontId="6" fillId="0" borderId="0" xfId="4" applyNumberFormat="1" applyFont="1" applyFill="1" applyAlignment="1">
      <alignment horizontal="center"/>
    </xf>
    <xf numFmtId="165" fontId="6" fillId="0" borderId="0" xfId="4" applyFont="1" applyFill="1"/>
    <xf numFmtId="164" fontId="0" fillId="0" borderId="0" xfId="0" applyNumberFormat="1" applyAlignment="1">
      <alignment wrapText="1"/>
    </xf>
    <xf numFmtId="0" fontId="0" fillId="0" borderId="0" xfId="0" applyAlignment="1">
      <alignment horizontal="right"/>
    </xf>
    <xf numFmtId="0" fontId="11" fillId="0" borderId="0" xfId="0" applyFont="1"/>
    <xf numFmtId="0" fontId="11" fillId="6" borderId="0" xfId="0" applyFont="1" applyFill="1"/>
    <xf numFmtId="0" fontId="11" fillId="0" borderId="0" xfId="0" applyFont="1" applyAlignment="1">
      <alignment horizontal="left" vertical="center"/>
    </xf>
    <xf numFmtId="0" fontId="11" fillId="0" borderId="0" xfId="0" applyFont="1" applyAlignment="1">
      <alignment horizontal="center" vertical="center"/>
    </xf>
    <xf numFmtId="165" fontId="9" fillId="0" borderId="0" xfId="4" applyFont="1" applyFill="1"/>
    <xf numFmtId="164" fontId="6" fillId="0" borderId="0" xfId="0" applyNumberFormat="1" applyFont="1" applyFill="1" applyAlignment="1">
      <alignment horizontal="center" vertical="center"/>
    </xf>
    <xf numFmtId="164" fontId="6" fillId="0" borderId="0" xfId="4" applyNumberFormat="1" applyFont="1" applyFill="1"/>
    <xf numFmtId="0" fontId="0" fillId="5" borderId="0" xfId="0" applyFill="1" applyAlignment="1">
      <alignment horizontal="left" wrapText="1"/>
    </xf>
  </cellXfs>
  <cellStyles count="5">
    <cellStyle name="Calculation" xfId="2" builtinId="22"/>
    <cellStyle name="Chart Input" xfId="4" xr:uid="{00000000-0005-0000-0000-000001000000}"/>
    <cellStyle name="Normal" xfId="0" builtinId="0"/>
    <cellStyle name="Note" xfId="3"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7.xml"/><Relationship Id="rId18" Type="http://schemas.openxmlformats.org/officeDocument/2006/relationships/externalLink" Target="externalLinks/externalLink4.xml"/><Relationship Id="rId26"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externalLink" Target="externalLinks/externalLink7.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1.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chartsheet" Target="chartsheets/sheet6.xml"/><Relationship Id="rId24" Type="http://schemas.openxmlformats.org/officeDocument/2006/relationships/externalLink" Target="externalLinks/externalLink10.xml"/><Relationship Id="rId5" Type="http://schemas.openxmlformats.org/officeDocument/2006/relationships/worksheet" Target="worksheets/sheet2.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haredStrings" Target="sharedStrings.xml"/><Relationship Id="rId10" Type="http://schemas.openxmlformats.org/officeDocument/2006/relationships/worksheet" Target="worksheets/sheet5.xml"/><Relationship Id="rId19" Type="http://schemas.openxmlformats.org/officeDocument/2006/relationships/externalLink" Target="externalLinks/externalLink5.xml"/><Relationship Id="rId4" Type="http://schemas.openxmlformats.org/officeDocument/2006/relationships/chartsheet" Target="chartsheets/sheet3.xml"/><Relationship Id="rId9" Type="http://schemas.openxmlformats.org/officeDocument/2006/relationships/chartsheet" Target="chartsheets/sheet5.xml"/><Relationship Id="rId14" Type="http://schemas.openxmlformats.org/officeDocument/2006/relationships/worksheet" Target="worksheets/sheet7.xml"/><Relationship Id="rId22" Type="http://schemas.openxmlformats.org/officeDocument/2006/relationships/externalLink" Target="externalLinks/externalLink8.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13749261526835E-2"/>
          <c:y val="0.18918728306346924"/>
          <c:w val="0.93846201098883553"/>
          <c:h val="0.56469356093203726"/>
        </c:manualLayout>
      </c:layout>
      <c:barChart>
        <c:barDir val="col"/>
        <c:grouping val="clustered"/>
        <c:varyColors val="0"/>
        <c:ser>
          <c:idx val="4"/>
          <c:order val="2"/>
          <c:tx>
            <c:strRef>
              <c:f>Data1!$A$2</c:f>
              <c:strCache>
                <c:ptCount val="1"/>
                <c:pt idx="0">
                  <c:v>May 2020</c:v>
                </c:pt>
              </c:strCache>
            </c:strRef>
          </c:tx>
          <c:spPr>
            <a:solidFill>
              <a:schemeClr val="accent5">
                <a:lumMod val="60000"/>
                <a:lumOff val="40000"/>
              </a:schemeClr>
            </a:solidFill>
            <a:ln>
              <a:noFill/>
            </a:ln>
            <a:effectLst/>
          </c:spPr>
          <c:invertIfNegative val="0"/>
          <c:dPt>
            <c:idx val="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1-AC89-492D-9934-79080C3701B1}"/>
              </c:ext>
            </c:extLst>
          </c:dPt>
          <c:dLbls>
            <c:dLbl>
              <c:idx val="0"/>
              <c:layout>
                <c:manualLayout>
                  <c:x val="1.4081995802456432E-3"/>
                  <c:y val="-9.7675567602721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89-492D-9934-79080C3701B1}"/>
                </c:ext>
              </c:extLst>
            </c:dLbl>
            <c:dLbl>
              <c:idx val="3"/>
              <c:layout>
                <c:manualLayout>
                  <c:x val="-1.4081995802456432E-3"/>
                  <c:y val="-2.1488624872598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89-492D-9934-79080C3701B1}"/>
                </c:ext>
              </c:extLst>
            </c:dLbl>
            <c:dLbl>
              <c:idx val="6"/>
              <c:layout>
                <c:manualLayout>
                  <c:x val="-7.7589438049621619E-3"/>
                  <c:y val="7.6740022454130572E-8"/>
                </c:manualLayout>
              </c:layout>
              <c:showLegendKey val="0"/>
              <c:showVal val="1"/>
              <c:showCatName val="0"/>
              <c:showSerName val="0"/>
              <c:showPercent val="0"/>
              <c:showBubbleSize val="0"/>
              <c:extLst>
                <c:ext xmlns:c15="http://schemas.microsoft.com/office/drawing/2012/chart" uri="{CE6537A1-D6FC-4f65-9D91-7224C49458BB}">
                  <c15:layout>
                    <c:manualLayout>
                      <c:w val="3.7634189222993171E-2"/>
                      <c:h val="3.533902035866468E-2"/>
                    </c:manualLayout>
                  </c15:layout>
                </c:ext>
                <c:ext xmlns:c16="http://schemas.microsoft.com/office/drawing/2014/chart" uri="{C3380CC4-5D6E-409C-BE32-E72D297353CC}">
                  <c16:uniqueId val="{00000003-AC89-492D-9934-79080C3701B1}"/>
                </c:ext>
              </c:extLst>
            </c:dLbl>
            <c:dLbl>
              <c:idx val="7"/>
              <c:layout>
                <c:manualLayout>
                  <c:x val="2.8163991604912863E-3"/>
                  <c:y val="3.90702270410886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89-492D-9934-79080C3701B1}"/>
                </c:ext>
              </c:extLst>
            </c:dLbl>
            <c:dLbl>
              <c:idx val="8"/>
              <c:layout>
                <c:manualLayout>
                  <c:x val="-1.4081995802456535E-2"/>
                  <c:y val="3.90702270410886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89-492D-9934-79080C3701B1}"/>
                </c:ext>
              </c:extLst>
            </c:dLbl>
            <c:dLbl>
              <c:idx val="10"/>
              <c:layout>
                <c:manualLayout>
                  <c:x val="-5.5938526001265481E-3"/>
                  <c:y val="-7.838884010795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89-492D-9934-79080C3701B1}"/>
                </c:ext>
              </c:extLst>
            </c:dLbl>
            <c:dLbl>
              <c:idx val="11"/>
              <c:layout>
                <c:manualLayout>
                  <c:x val="1.2673796222210789E-2"/>
                  <c:y val="1.53819791500349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89-492D-9934-79080C3701B1}"/>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[7]d.sector_monthly!$D$94:$O$94</c:f>
              <c:strCache>
                <c:ptCount val="12"/>
                <c:pt idx="0">
                  <c:v>Texas</c:v>
                </c:pt>
                <c:pt idx="1">
                  <c:v>Trade,
Transp.
&amp; Util.
(20.0)</c:v>
                </c:pt>
                <c:pt idx="2">
                  <c:v>Gov't
(15.6)</c:v>
                </c:pt>
                <c:pt idx="3">
                  <c:v>Prof. &amp;
Bus. Serv.
(14.2)</c:v>
                </c:pt>
                <c:pt idx="4">
                  <c:v>Educ. &amp;
Health Serv.
(13.7)</c:v>
                </c:pt>
                <c:pt idx="5">
                  <c:v>Leisure
&amp; Hosp.
(10.0)</c:v>
                </c:pt>
                <c:pt idx="6">
                  <c:v>Mfg.
(7.2)</c:v>
                </c:pt>
                <c:pt idx="7">
                  <c:v>Financial
(6.6)</c:v>
                </c:pt>
                <c:pt idx="8">
                  <c:v>Constr.
(6.1)</c:v>
                </c:pt>
                <c:pt idx="9">
                  <c:v>Other Svcs
(3.4)</c:v>
                </c:pt>
                <c:pt idx="10">
                  <c:v>Info
(1.6)</c:v>
                </c:pt>
                <c:pt idx="11">
                  <c:v>Oil &amp; Gas
Extract., Mining
(1.5)</c:v>
                </c:pt>
              </c:strCache>
            </c:strRef>
          </c:cat>
          <c:val>
            <c:numRef>
              <c:f>Data1!$B$2:$M$2</c:f>
              <c:numCache>
                <c:formatCode>#,##0.0</c:formatCode>
                <c:ptCount val="12"/>
                <c:pt idx="0">
                  <c:v>2.9176056308437115</c:v>
                </c:pt>
                <c:pt idx="1">
                  <c:v>1.4868821790081865</c:v>
                </c:pt>
                <c:pt idx="2">
                  <c:v>-2.1632889320612914</c:v>
                </c:pt>
                <c:pt idx="3">
                  <c:v>1.2157421585722528</c:v>
                </c:pt>
                <c:pt idx="4">
                  <c:v>3.1922702344429954</c:v>
                </c:pt>
                <c:pt idx="5">
                  <c:v>28.114187645120747</c:v>
                </c:pt>
                <c:pt idx="6">
                  <c:v>1.3257884778948403</c:v>
                </c:pt>
                <c:pt idx="7">
                  <c:v>-0.12815196374772464</c:v>
                </c:pt>
                <c:pt idx="8">
                  <c:v>1.8077751331746716</c:v>
                </c:pt>
                <c:pt idx="9">
                  <c:v>5.6033584899613853</c:v>
                </c:pt>
                <c:pt idx="10">
                  <c:v>-0.40682946600465453</c:v>
                </c:pt>
                <c:pt idx="11">
                  <c:v>-6.3237130392142067</c:v>
                </c:pt>
              </c:numCache>
            </c:numRef>
          </c:val>
          <c:extLst>
            <c:ext xmlns:c16="http://schemas.microsoft.com/office/drawing/2014/chart" uri="{C3380CC4-5D6E-409C-BE32-E72D297353CC}">
              <c16:uniqueId val="{00000008-AC89-492D-9934-79080C3701B1}"/>
            </c:ext>
          </c:extLst>
        </c:ser>
        <c:ser>
          <c:idx val="0"/>
          <c:order val="3"/>
          <c:tx>
            <c:strRef>
              <c:f>Data1!$A$3</c:f>
              <c:strCache>
                <c:ptCount val="1"/>
                <c:pt idx="0">
                  <c:v>June 2020</c:v>
                </c:pt>
              </c:strCache>
            </c:strRef>
          </c:tx>
          <c:spPr>
            <a:solidFill>
              <a:schemeClr val="accent5">
                <a:lumMod val="50000"/>
              </a:schemeClr>
            </a:solidFill>
            <a:ln>
              <a:noFill/>
            </a:ln>
            <a:effectLst/>
          </c:spPr>
          <c:invertIfNegative val="0"/>
          <c:dLbls>
            <c:dLbl>
              <c:idx val="0"/>
              <c:layout>
                <c:manualLayout>
                  <c:x val="5.6327983209825596E-3"/>
                  <c:y val="3.90702270410879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89-492D-9934-79080C3701B1}"/>
                </c:ext>
              </c:extLst>
            </c:dLbl>
            <c:dLbl>
              <c:idx val="1"/>
              <c:layout>
                <c:manualLayout>
                  <c:x val="1.1262466655531512E-2"/>
                  <c:y val="-1.96638633536464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89-492D-9934-79080C3701B1}"/>
                </c:ext>
              </c:extLst>
            </c:dLbl>
            <c:dLbl>
              <c:idx val="2"/>
              <c:layout>
                <c:manualLayout>
                  <c:x val="1.5490195382702075E-2"/>
                  <c:y val="1.9536651718459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89-492D-9934-79080C3701B1}"/>
                </c:ext>
              </c:extLst>
            </c:dLbl>
            <c:dLbl>
              <c:idx val="4"/>
              <c:layout>
                <c:manualLayout>
                  <c:x val="1.26737962222107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89-492D-9934-79080C3701B1}"/>
                </c:ext>
              </c:extLst>
            </c:dLbl>
            <c:dLbl>
              <c:idx val="5"/>
              <c:layout>
                <c:manualLayout>
                  <c:x val="8.4538002171792147E-3"/>
                  <c:y val="-3.573485764401525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89-492D-9934-79080C3701B1}"/>
                </c:ext>
              </c:extLst>
            </c:dLbl>
            <c:dLbl>
              <c:idx val="6"/>
              <c:layout>
                <c:manualLayout>
                  <c:x val="7.0382014401692691E-3"/>
                  <c:y val="3.89429772090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C89-492D-9934-79080C3701B1}"/>
                </c:ext>
              </c:extLst>
            </c:dLbl>
            <c:dLbl>
              <c:idx val="8"/>
              <c:layout>
                <c:manualLayout>
                  <c:x val="4.2245987407369297E-3"/>
                  <c:y val="7.8140454082176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C89-492D-9934-79080C3701B1}"/>
                </c:ext>
              </c:extLst>
            </c:dLbl>
            <c:dLbl>
              <c:idx val="9"/>
              <c:layout>
                <c:manualLayout>
                  <c:x val="1.267379622221068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C89-492D-9934-79080C3701B1}"/>
                </c:ext>
              </c:extLst>
            </c:dLbl>
            <c:dLbl>
              <c:idx val="10"/>
              <c:layout>
                <c:manualLayout>
                  <c:x val="8.4411978752382457E-3"/>
                  <c:y val="3.94565952155033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C89-492D-9934-79080C3701B1}"/>
                </c:ext>
              </c:extLst>
            </c:dLbl>
            <c:dLbl>
              <c:idx val="11"/>
              <c:layout>
                <c:manualLayout>
                  <c:x val="8.4491974814736529E-3"/>
                  <c:y val="3.90702270410886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C89-492D-9934-79080C3701B1}"/>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[7]d.sector_monthly!$D$94:$O$94</c:f>
              <c:strCache>
                <c:ptCount val="12"/>
                <c:pt idx="0">
                  <c:v>Texas</c:v>
                </c:pt>
                <c:pt idx="1">
                  <c:v>Trade,
Transp.
&amp; Util.
(20.0)</c:v>
                </c:pt>
                <c:pt idx="2">
                  <c:v>Gov't
(15.6)</c:v>
                </c:pt>
                <c:pt idx="3">
                  <c:v>Prof. &amp;
Bus. Serv.
(14.2)</c:v>
                </c:pt>
                <c:pt idx="4">
                  <c:v>Educ. &amp;
Health Serv.
(13.7)</c:v>
                </c:pt>
                <c:pt idx="5">
                  <c:v>Leisure
&amp; Hosp.
(10.0)</c:v>
                </c:pt>
                <c:pt idx="6">
                  <c:v>Mfg.
(7.2)</c:v>
                </c:pt>
                <c:pt idx="7">
                  <c:v>Financial
(6.6)</c:v>
                </c:pt>
                <c:pt idx="8">
                  <c:v>Constr.
(6.1)</c:v>
                </c:pt>
                <c:pt idx="9">
                  <c:v>Other Svcs
(3.4)</c:v>
                </c:pt>
                <c:pt idx="10">
                  <c:v>Info
(1.6)</c:v>
                </c:pt>
                <c:pt idx="11">
                  <c:v>Oil &amp; Gas
Extract., Mining
(1.5)</c:v>
                </c:pt>
              </c:strCache>
            </c:strRef>
          </c:cat>
          <c:val>
            <c:numRef>
              <c:f>Data1!$B$3:$M$3</c:f>
              <c:numCache>
                <c:formatCode>#,##0.0</c:formatCode>
                <c:ptCount val="12"/>
                <c:pt idx="0">
                  <c:v>1.5135930075844017</c:v>
                </c:pt>
                <c:pt idx="1">
                  <c:v>1.654600827966668</c:v>
                </c:pt>
                <c:pt idx="2">
                  <c:v>-0.60575815497992958</c:v>
                </c:pt>
                <c:pt idx="3">
                  <c:v>1.0712486766070839</c:v>
                </c:pt>
                <c:pt idx="4">
                  <c:v>0.94329228500478202</c:v>
                </c:pt>
                <c:pt idx="5">
                  <c:v>9.2360372364240781</c:v>
                </c:pt>
                <c:pt idx="6">
                  <c:v>1.0621021399659369E-2</c:v>
                </c:pt>
                <c:pt idx="7">
                  <c:v>0.41346396760324478</c:v>
                </c:pt>
                <c:pt idx="8">
                  <c:v>0.36561606918601441</c:v>
                </c:pt>
                <c:pt idx="9">
                  <c:v>3.9576568648276966</c:v>
                </c:pt>
                <c:pt idx="10">
                  <c:v>-4.7818412123490361E-2</c:v>
                </c:pt>
                <c:pt idx="11">
                  <c:v>-2.7927383406547102</c:v>
                </c:pt>
              </c:numCache>
            </c:numRef>
          </c:val>
          <c:extLst>
            <c:ext xmlns:c16="http://schemas.microsoft.com/office/drawing/2014/chart" uri="{C3380CC4-5D6E-409C-BE32-E72D297353CC}">
              <c16:uniqueId val="{00000013-AC89-492D-9934-79080C3701B1}"/>
            </c:ext>
          </c:extLst>
        </c:ser>
        <c:dLbls>
          <c:showLegendKey val="0"/>
          <c:showVal val="0"/>
          <c:showCatName val="0"/>
          <c:showSerName val="0"/>
          <c:showPercent val="0"/>
          <c:showBubbleSize val="0"/>
        </c:dLbls>
        <c:gapWidth val="150"/>
        <c:axId val="252700744"/>
        <c:axId val="252695256"/>
        <c:extLst>
          <c:ext xmlns:c15="http://schemas.microsoft.com/office/drawing/2012/chart" uri="{02D57815-91ED-43cb-92C2-25804820EDAC}">
            <c15:filteredBarSeries>
              <c15:ser>
                <c:idx val="2"/>
                <c:order val="0"/>
                <c:tx>
                  <c:strRef>
                    <c:extLst>
                      <c:ext uri="{02D57815-91ED-43cb-92C2-25804820EDAC}">
                        <c15:formulaRef>
                          <c15:sqref>[7]d.sector_monthly!$C$95</c15:sqref>
                        </c15:formulaRef>
                      </c:ext>
                    </c:extLst>
                    <c:strCache>
                      <c:ptCount val="1"/>
                      <c:pt idx="0">
                        <c:v>Jun. 2020/Feb. 2020</c:v>
                      </c:pt>
                    </c:strCache>
                  </c:strRef>
                </c:tx>
                <c:spPr>
                  <a:solidFill>
                    <a:schemeClr val="bg1">
                      <a:lumMod val="50000"/>
                    </a:schemeClr>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15-AC89-492D-9934-79080C3701B1}"/>
                    </c:ext>
                  </c:extLst>
                </c:dPt>
                <c:dLbls>
                  <c:dLbl>
                    <c:idx val="0"/>
                    <c:tx>
                      <c:rich>
                        <a:bodyPr/>
                        <a:lstStyle/>
                        <a:p>
                          <a:fld id="{472A6E87-3723-4CFE-A86C-E29F08225733}" type="VALUE">
                            <a:rPr lang="en-US">
                              <a:solidFill>
                                <a:schemeClr val="bg1">
                                  <a:lumMod val="50000"/>
                                </a:schemeClr>
                              </a:solidFill>
                            </a:rPr>
                            <a:pPr/>
                            <a:t>[VALUE]</a:t>
                          </a:fld>
                          <a:endParaRPr lang="en-US"/>
                        </a:p>
                      </c:rich>
                    </c:tx>
                    <c:showLegendKey val="0"/>
                    <c:showVal val="1"/>
                    <c:showCatName val="0"/>
                    <c:showSerName val="0"/>
                    <c:showPercent val="0"/>
                    <c:showBubbleSize val="0"/>
                    <c:extLst>
                      <c:ext uri="{CE6537A1-D6FC-4f65-9D91-7224C49458BB}">
                        <c15:dlblFieldTable/>
                        <c15:showDataLabelsRange val="0"/>
                      </c:ext>
                      <c:ext xmlns:c16="http://schemas.microsoft.com/office/drawing/2014/chart" uri="{C3380CC4-5D6E-409C-BE32-E72D297353CC}">
                        <c16:uniqueId val="{00000015-AC89-492D-9934-79080C3701B1}"/>
                      </c:ext>
                    </c:extLst>
                  </c:dLbl>
                  <c:dLbl>
                    <c:idx val="1"/>
                    <c:layout>
                      <c:manualLayout>
                        <c:x val="2.8163991604912607E-3"/>
                        <c:y val="3.9070227041088654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6-AC89-492D-9934-79080C3701B1}"/>
                      </c:ext>
                    </c:extLst>
                  </c:dLbl>
                  <c:dLbl>
                    <c:idx val="5"/>
                    <c:layout>
                      <c:manualLayout>
                        <c:x val="-2.1114864864864864E-2"/>
                        <c:y val="3.5778925736824338E-17"/>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7-AC89-492D-9934-79080C3701B1}"/>
                      </c:ext>
                    </c:extLst>
                  </c:dLbl>
                  <c:dLbl>
                    <c:idx val="6"/>
                    <c:layout>
                      <c:manualLayout>
                        <c:x val="-9.8536036036036036E-3"/>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8-AC89-492D-9934-79080C3701B1}"/>
                      </c:ext>
                    </c:extLst>
                  </c:dLbl>
                  <c:dLbl>
                    <c:idx val="8"/>
                    <c:layout>
                      <c:manualLayout>
                        <c:x val="-9.8573970617195032E-3"/>
                        <c:y val="1.5381979157197694E-7"/>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9-AC89-492D-9934-79080C3701B1}"/>
                      </c:ext>
                    </c:extLst>
                  </c:dLbl>
                  <c:dLbl>
                    <c:idx val="9"/>
                    <c:layout>
                      <c:manualLayout>
                        <c:x val="1.4130783819409824E-3"/>
                        <c:y val="5.8605340561632977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A-AC89-492D-9934-79080C3701B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uri="{CE6537A1-D6FC-4f65-9D91-7224C49458BB}">
                      <c15:showLeaderLines val="1"/>
                      <c15:leaderLines>
                        <c:spPr>
                          <a:ln w="6350" cap="flat" cmpd="sng" algn="ctr">
                            <a:solidFill>
                              <a:schemeClr val="tx1"/>
                            </a:solidFill>
                            <a:prstDash val="solid"/>
                            <a:round/>
                          </a:ln>
                          <a:effectLst/>
                        </c:spPr>
                      </c15:leaderLines>
                    </c:ext>
                  </c:extLst>
                </c:dLbls>
                <c:cat>
                  <c:strRef>
                    <c:extLst>
                      <c:ext uri="{02D57815-91ED-43cb-92C2-25804820EDAC}">
                        <c15:formulaRef>
                          <c15:sqref>[7]d.sector_monthly!$D$94:$O$94</c15:sqref>
                        </c15:formulaRef>
                      </c:ext>
                    </c:extLst>
                    <c:strCache>
                      <c:ptCount val="12"/>
                      <c:pt idx="0">
                        <c:v>Texas</c:v>
                      </c:pt>
                      <c:pt idx="1">
                        <c:v>Trade,
Transp.
&amp; Util.
(20.0)</c:v>
                      </c:pt>
                      <c:pt idx="2">
                        <c:v>Gov't
(15.6)</c:v>
                      </c:pt>
                      <c:pt idx="3">
                        <c:v>Prof. &amp;
Bus. Serv.
(14.2)</c:v>
                      </c:pt>
                      <c:pt idx="4">
                        <c:v>Educ. &amp;
Health Serv.
(13.7)</c:v>
                      </c:pt>
                      <c:pt idx="5">
                        <c:v>Leisure
&amp; Hosp.
(10.0)</c:v>
                      </c:pt>
                      <c:pt idx="6">
                        <c:v>Mfg.
(7.2)</c:v>
                      </c:pt>
                      <c:pt idx="7">
                        <c:v>Financial
(6.6)</c:v>
                      </c:pt>
                      <c:pt idx="8">
                        <c:v>Constr.
(6.1)</c:v>
                      </c:pt>
                      <c:pt idx="9">
                        <c:v>Other Svcs
(3.4)</c:v>
                      </c:pt>
                      <c:pt idx="10">
                        <c:v>Info
(1.6)</c:v>
                      </c:pt>
                      <c:pt idx="11">
                        <c:v>Oil &amp; Gas
Extract., Mining
(1.5)</c:v>
                      </c:pt>
                    </c:strCache>
                  </c:strRef>
                </c:cat>
                <c:val>
                  <c:numRef>
                    <c:extLst>
                      <c:ext uri="{02D57815-91ED-43cb-92C2-25804820EDAC}">
                        <c15:formulaRef>
                          <c15:sqref>[7]d.sector_monthly!$D$95:$O$95</c15:sqref>
                        </c15:formulaRef>
                      </c:ext>
                    </c:extLst>
                    <c:numCache>
                      <c:formatCode>General</c:formatCode>
                      <c:ptCount val="12"/>
                      <c:pt idx="0">
                        <c:v>-6.0888691010077096</c:v>
                      </c:pt>
                      <c:pt idx="1">
                        <c:v>-3.7072565418055925</c:v>
                      </c:pt>
                      <c:pt idx="2">
                        <c:v>-4.2504589499909535</c:v>
                      </c:pt>
                      <c:pt idx="3">
                        <c:v>-5.2722885615090309</c:v>
                      </c:pt>
                      <c:pt idx="4">
                        <c:v>-5.3768371139145561</c:v>
                      </c:pt>
                      <c:pt idx="5">
                        <c:v>-15.704560342516293</c:v>
                      </c:pt>
                      <c:pt idx="6">
                        <c:v>-3.6811071038503784</c:v>
                      </c:pt>
                      <c:pt idx="7">
                        <c:v>-1.2661278818674071</c:v>
                      </c:pt>
                      <c:pt idx="8">
                        <c:v>-6.0629857224907546</c:v>
                      </c:pt>
                      <c:pt idx="9">
                        <c:v>-10.131779149687825</c:v>
                      </c:pt>
                      <c:pt idx="10">
                        <c:v>-7.2812899633340145</c:v>
                      </c:pt>
                      <c:pt idx="11">
                        <c:v>-19.70123171704833</c:v>
                      </c:pt>
                    </c:numCache>
                  </c:numRef>
                </c:val>
                <c:extLst>
                  <c:ext xmlns:c16="http://schemas.microsoft.com/office/drawing/2014/chart" uri="{C3380CC4-5D6E-409C-BE32-E72D297353CC}">
                    <c16:uniqueId val="{0000001B-AC89-492D-9934-79080C3701B1}"/>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[7]d.sector_monthly!$C$96</c15:sqref>
                        </c15:formulaRef>
                      </c:ext>
                    </c:extLst>
                    <c:strCache>
                      <c:ptCount val="1"/>
                      <c:pt idx="0">
                        <c:v>43922</c:v>
                      </c:pt>
                    </c:strCache>
                  </c:strRef>
                </c:tx>
                <c:spPr>
                  <a:solidFill>
                    <a:schemeClr val="accent5">
                      <a:lumMod val="20000"/>
                      <a:lumOff val="80000"/>
                    </a:schemeClr>
                  </a:solidFill>
                  <a:ln>
                    <a:noFill/>
                  </a:ln>
                  <a:effectLst/>
                </c:spPr>
                <c:invertIfNegative val="0"/>
                <c:dPt>
                  <c:idx val="0"/>
                  <c:invertIfNegative val="0"/>
                  <c:bubble3D val="0"/>
                  <c:spPr>
                    <a:solidFill>
                      <a:schemeClr val="accent5">
                        <a:lumMod val="20000"/>
                        <a:lumOff val="80000"/>
                      </a:schemeClr>
                    </a:solidFill>
                    <a:ln>
                      <a:noFill/>
                    </a:ln>
                    <a:effectLst/>
                  </c:spPr>
                  <c:extLst xmlns:c15="http://schemas.microsoft.com/office/drawing/2012/chart">
                    <c:ext xmlns:c16="http://schemas.microsoft.com/office/drawing/2014/chart" uri="{C3380CC4-5D6E-409C-BE32-E72D297353CC}">
                      <c16:uniqueId val="{0000001D-AC89-492D-9934-79080C3701B1}"/>
                    </c:ext>
                  </c:extLst>
                </c:dPt>
                <c:dLbls>
                  <c:dLbl>
                    <c:idx val="2"/>
                    <c:layout>
                      <c:manualLayout>
                        <c:x val="-1.9707207207207231E-2"/>
                        <c:y val="0"/>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AC89-492D-9934-79080C3701B1}"/>
                      </c:ext>
                    </c:extLst>
                  </c:dLbl>
                  <c:dLbl>
                    <c:idx val="7"/>
                    <c:layout>
                      <c:manualLayout>
                        <c:x val="-1.689351616125238E-2"/>
                        <c:y val="1.9538189916374332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AC89-492D-9934-79080C3701B1}"/>
                      </c:ext>
                    </c:extLst>
                  </c:dLbl>
                  <c:dLbl>
                    <c:idx val="11"/>
                    <c:layout>
                      <c:manualLayout>
                        <c:x val="-1.4076576576576679E-2"/>
                        <c:y val="7.1557851473648676E-17"/>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AC89-492D-9934-79080C3701B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5">
                              <a:lumMod val="40000"/>
                              <a:lumOff val="60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extLst xmlns:c15="http://schemas.microsoft.com/office/drawing/2012/chart">
                      <c:ext xmlns:c15="http://schemas.microsoft.com/office/drawing/2012/chart" uri="{02D57815-91ED-43cb-92C2-25804820EDAC}">
                        <c15:formulaRef>
                          <c15:sqref>[7]d.sector_monthly!$D$94:$O$94</c15:sqref>
                        </c15:formulaRef>
                      </c:ext>
                    </c:extLst>
                    <c:strCache>
                      <c:ptCount val="12"/>
                      <c:pt idx="0">
                        <c:v>Texas</c:v>
                      </c:pt>
                      <c:pt idx="1">
                        <c:v>Trade,
Transp.
&amp; Util.
(20.0)</c:v>
                      </c:pt>
                      <c:pt idx="2">
                        <c:v>Gov't
(15.6)</c:v>
                      </c:pt>
                      <c:pt idx="3">
                        <c:v>Prof. &amp;
Bus. Serv.
(14.2)</c:v>
                      </c:pt>
                      <c:pt idx="4">
                        <c:v>Educ. &amp;
Health Serv.
(13.7)</c:v>
                      </c:pt>
                      <c:pt idx="5">
                        <c:v>Leisure
&amp; Hosp.
(10.0)</c:v>
                      </c:pt>
                      <c:pt idx="6">
                        <c:v>Mfg.
(7.2)</c:v>
                      </c:pt>
                      <c:pt idx="7">
                        <c:v>Financial
(6.6)</c:v>
                      </c:pt>
                      <c:pt idx="8">
                        <c:v>Constr.
(6.1)</c:v>
                      </c:pt>
                      <c:pt idx="9">
                        <c:v>Other Svcs
(3.4)</c:v>
                      </c:pt>
                      <c:pt idx="10">
                        <c:v>Info
(1.6)</c:v>
                      </c:pt>
                      <c:pt idx="11">
                        <c:v>Oil &amp; Gas
Extract., Mining
(1.5)</c:v>
                      </c:pt>
                    </c:strCache>
                  </c:strRef>
                </c:cat>
                <c:val>
                  <c:numRef>
                    <c:extLst xmlns:c15="http://schemas.microsoft.com/office/drawing/2012/chart">
                      <c:ext xmlns:c15="http://schemas.microsoft.com/office/drawing/2012/chart" uri="{02D57815-91ED-43cb-92C2-25804820EDAC}">
                        <c15:formulaRef>
                          <c15:sqref>[7]d.sector_monthly!$D$96:$O$96</c15:sqref>
                        </c15:formulaRef>
                      </c:ext>
                    </c:extLst>
                    <c:numCache>
                      <c:formatCode>General</c:formatCode>
                      <c:ptCount val="12"/>
                      <c:pt idx="0">
                        <c:v>-9.7978428078136286</c:v>
                      </c:pt>
                      <c:pt idx="1">
                        <c:v>-6.700492763885757</c:v>
                      </c:pt>
                      <c:pt idx="2">
                        <c:v>-1.881252554753321</c:v>
                      </c:pt>
                      <c:pt idx="3">
                        <c:v>-7.3670798480209747</c:v>
                      </c:pt>
                      <c:pt idx="4">
                        <c:v>-9.1552281174078427</c:v>
                      </c:pt>
                      <c:pt idx="5">
                        <c:v>-37.855489388520112</c:v>
                      </c:pt>
                      <c:pt idx="6">
                        <c:v>-4.5615085237689197</c:v>
                      </c:pt>
                      <c:pt idx="7">
                        <c:v>-2.0139107319228411</c:v>
                      </c:pt>
                      <c:pt idx="8">
                        <c:v>-7.2334914732658078</c:v>
                      </c:pt>
                      <c:pt idx="9">
                        <c:v>-18.233093789100618</c:v>
                      </c:pt>
                      <c:pt idx="10">
                        <c:v>-6.8650349881328232</c:v>
                      </c:pt>
                      <c:pt idx="11">
                        <c:v>-11.41349861395361</c:v>
                      </c:pt>
                    </c:numCache>
                  </c:numRef>
                </c:val>
                <c:extLst xmlns:c15="http://schemas.microsoft.com/office/drawing/2012/chart">
                  <c:ext xmlns:c16="http://schemas.microsoft.com/office/drawing/2014/chart" uri="{C3380CC4-5D6E-409C-BE32-E72D297353CC}">
                    <c16:uniqueId val="{00000021-AC89-492D-9934-79080C3701B1}"/>
                  </c:ext>
                </c:extLst>
              </c15:ser>
            </c15:filteredBarSeries>
          </c:ext>
        </c:extLst>
      </c:barChart>
      <c:catAx>
        <c:axId val="252700744"/>
        <c:scaling>
          <c:orientation val="minMax"/>
        </c:scaling>
        <c:delete val="0"/>
        <c:axPos val="b"/>
        <c:numFmt formatCode="General" sourceLinked="0"/>
        <c:majorTickMark val="out"/>
        <c:minorTickMark val="none"/>
        <c:tickLblPos val="low"/>
        <c:spPr>
          <a:noFill/>
          <a:ln w="12700" cap="flat" cmpd="sng" algn="ctr">
            <a:solidFill>
              <a:schemeClr val="tx1"/>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695256"/>
        <c:crosses val="autoZero"/>
        <c:auto val="1"/>
        <c:lblAlgn val="ctr"/>
        <c:lblOffset val="100"/>
        <c:noMultiLvlLbl val="0"/>
      </c:catAx>
      <c:valAx>
        <c:axId val="252695256"/>
        <c:scaling>
          <c:orientation val="minMax"/>
        </c:scaling>
        <c:delete val="0"/>
        <c:axPos val="l"/>
        <c:numFmt formatCode="General" sourceLinked="0"/>
        <c:majorTickMark val="out"/>
        <c:minorTickMark val="none"/>
        <c:tickLblPos val="nextTo"/>
        <c:spPr>
          <a:noFill/>
          <a:ln w="12700" cap="flat" cmpd="sng" algn="ctr">
            <a:solidFill>
              <a:schemeClr val="tx1"/>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52700744"/>
        <c:crosses val="autoZero"/>
        <c:crossBetween val="between"/>
      </c:valAx>
      <c:spPr>
        <a:noFill/>
        <a:ln>
          <a:noFill/>
        </a:ln>
        <a:effectLst/>
      </c:spPr>
    </c:plotArea>
    <c:legend>
      <c:legendPos val="r"/>
      <c:layout>
        <c:manualLayout>
          <c:xMode val="edge"/>
          <c:yMode val="edge"/>
          <c:x val="0.72652568745362522"/>
          <c:y val="0.13072216850086721"/>
          <c:w val="0.19719707793847091"/>
          <c:h val="9.298647712782358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6350" cap="flat" cmpd="sng" algn="ctr">
      <a:noFill/>
      <a:prstDash val="solid"/>
      <a:round/>
    </a:ln>
    <a:effectLst/>
  </c:spPr>
  <c:txPr>
    <a:bodyPr/>
    <a:lstStyle/>
    <a:p>
      <a:pPr>
        <a:defRPr sz="1400">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70856918664227E-2"/>
          <c:y val="0.17516331189167231"/>
          <c:w val="0.93549495619459533"/>
          <c:h val="0.53049402616646157"/>
        </c:manualLayout>
      </c:layout>
      <c:lineChart>
        <c:grouping val="standard"/>
        <c:varyColors val="0"/>
        <c:ser>
          <c:idx val="2"/>
          <c:order val="0"/>
          <c:spPr>
            <a:ln w="28575" cap="rnd">
              <a:solidFill>
                <a:schemeClr val="tx2"/>
              </a:solidFill>
              <a:prstDash val="sysDash"/>
              <a:round/>
            </a:ln>
            <a:effectLst/>
          </c:spPr>
          <c:marker>
            <c:symbol val="none"/>
          </c:marker>
          <c:dPt>
            <c:idx val="0"/>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1-620E-444F-A627-2480B07908B9}"/>
              </c:ext>
            </c:extLst>
          </c:dPt>
          <c:dPt>
            <c:idx val="1"/>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3-620E-444F-A627-2480B07908B9}"/>
              </c:ext>
            </c:extLst>
          </c:dPt>
          <c:dPt>
            <c:idx val="2"/>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5-620E-444F-A627-2480B07908B9}"/>
              </c:ext>
            </c:extLst>
          </c:dPt>
          <c:dPt>
            <c:idx val="3"/>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7-620E-444F-A627-2480B07908B9}"/>
              </c:ext>
            </c:extLst>
          </c:dPt>
          <c:dPt>
            <c:idx val="4"/>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9-620E-444F-A627-2480B07908B9}"/>
              </c:ext>
            </c:extLst>
          </c:dPt>
          <c:dPt>
            <c:idx val="5"/>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B-620E-444F-A627-2480B07908B9}"/>
              </c:ext>
            </c:extLst>
          </c:dPt>
          <c:dPt>
            <c:idx val="6"/>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D-620E-444F-A627-2480B07908B9}"/>
              </c:ext>
            </c:extLst>
          </c:dPt>
          <c:dPt>
            <c:idx val="7"/>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F-620E-444F-A627-2480B07908B9}"/>
              </c:ext>
            </c:extLst>
          </c:dPt>
          <c:dPt>
            <c:idx val="8"/>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11-620E-444F-A627-2480B07908B9}"/>
              </c:ext>
            </c:extLst>
          </c:dPt>
          <c:dPt>
            <c:idx val="9"/>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13-620E-444F-A627-2480B07908B9}"/>
              </c:ext>
            </c:extLst>
          </c:dPt>
          <c:dPt>
            <c:idx val="10"/>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15-620E-444F-A627-2480B07908B9}"/>
              </c:ext>
            </c:extLst>
          </c:dPt>
          <c:dPt>
            <c:idx val="11"/>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17-620E-444F-A627-2480B07908B9}"/>
              </c:ext>
            </c:extLst>
          </c:dPt>
          <c:dLbls>
            <c:dLbl>
              <c:idx val="9"/>
              <c:layout>
                <c:manualLayout>
                  <c:x val="-3.2153109563303174E-2"/>
                  <c:y val="4.0270729726513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20E-444F-A627-2480B07908B9}"/>
                </c:ext>
              </c:extLst>
            </c:dLbl>
            <c:dLbl>
              <c:idx val="10"/>
              <c:layout>
                <c:manualLayout>
                  <c:x val="-2.6794257969419314E-2"/>
                  <c:y val="-2.6057530999508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20E-444F-A627-2480B07908B9}"/>
                </c:ext>
              </c:extLst>
            </c:dLbl>
            <c:dLbl>
              <c:idx val="11"/>
              <c:layout>
                <c:manualLayout>
                  <c:x val="-9.3735050761905702E-3"/>
                  <c:y val="-4.263959618101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20E-444F-A627-2480B07908B9}"/>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3'!$A$8:$A$25</c:f>
              <c:numCache>
                <c:formatCode>mmm\-yy</c:formatCode>
                <c:ptCount val="18"/>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numCache>
            </c:numRef>
          </c:cat>
          <c:val>
            <c:numRef>
              <c:f>'Data 3'!$B$8:$B$25</c:f>
              <c:numCache>
                <c:formatCode>0.0</c:formatCode>
                <c:ptCount val="18"/>
                <c:pt idx="0">
                  <c:v>4.0503582620221801</c:v>
                </c:pt>
                <c:pt idx="1">
                  <c:v>2.4045740845777486</c:v>
                </c:pt>
                <c:pt idx="2">
                  <c:v>0.84029996309451516</c:v>
                </c:pt>
                <c:pt idx="3">
                  <c:v>1.433713515413193</c:v>
                </c:pt>
                <c:pt idx="4">
                  <c:v>3.2898697434576407</c:v>
                </c:pt>
                <c:pt idx="5">
                  <c:v>-0.14112991792435414</c:v>
                </c:pt>
                <c:pt idx="6">
                  <c:v>-0.46138094924099704</c:v>
                </c:pt>
                <c:pt idx="7">
                  <c:v>8.0617973249498718</c:v>
                </c:pt>
                <c:pt idx="8">
                  <c:v>-4.0963293154735574</c:v>
                </c:pt>
                <c:pt idx="9">
                  <c:v>-70.986307927901464</c:v>
                </c:pt>
                <c:pt idx="10">
                  <c:v>41.213440015263899</c:v>
                </c:pt>
                <c:pt idx="11">
                  <c:v>19.754075265075709</c:v>
                </c:pt>
                <c:pt idx="12">
                  <c:v>0</c:v>
                </c:pt>
                <c:pt idx="13">
                  <c:v>0.25960166163703224</c:v>
                </c:pt>
                <c:pt idx="14">
                  <c:v>6.1426925553201395</c:v>
                </c:pt>
                <c:pt idx="15">
                  <c:v>-6.7707585840362299</c:v>
                </c:pt>
                <c:pt idx="16">
                  <c:v>5.5987288321926343</c:v>
                </c:pt>
                <c:pt idx="17">
                  <c:v>4.1306550249755603</c:v>
                </c:pt>
              </c:numCache>
            </c:numRef>
          </c:val>
          <c:smooth val="0"/>
          <c:extLst>
            <c:ext xmlns:c16="http://schemas.microsoft.com/office/drawing/2014/chart" uri="{C3380CC4-5D6E-409C-BE32-E72D297353CC}">
              <c16:uniqueId val="{00000018-620E-444F-A627-2480B07908B9}"/>
            </c:ext>
          </c:extLst>
        </c:ser>
        <c:dLbls>
          <c:showLegendKey val="0"/>
          <c:showVal val="0"/>
          <c:showCatName val="0"/>
          <c:showSerName val="0"/>
          <c:showPercent val="0"/>
          <c:showBubbleSize val="0"/>
        </c:dLbls>
        <c:smooth val="0"/>
        <c:axId val="1557105408"/>
        <c:axId val="1557096672"/>
      </c:lineChart>
      <c:dateAx>
        <c:axId val="1557105408"/>
        <c:scaling>
          <c:orientation val="minMax"/>
        </c:scaling>
        <c:delete val="0"/>
        <c:axPos val="b"/>
        <c:numFmt formatCode="mmm\-yy"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7096672"/>
        <c:crosses val="autoZero"/>
        <c:auto val="1"/>
        <c:lblOffset val="100"/>
        <c:baseTimeUnit val="months"/>
      </c:dateAx>
      <c:valAx>
        <c:axId val="1557096672"/>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71054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0139982502188"/>
          <c:y val="0.22042744357783411"/>
          <c:w val="0.93549495619459533"/>
          <c:h val="0.42763450232916517"/>
        </c:manualLayout>
      </c:layout>
      <c:lineChart>
        <c:grouping val="standard"/>
        <c:varyColors val="0"/>
        <c:ser>
          <c:idx val="2"/>
          <c:order val="0"/>
          <c:spPr>
            <a:ln w="28575" cap="rnd">
              <a:solidFill>
                <a:schemeClr val="tx2"/>
              </a:solidFill>
              <a:prstDash val="sysDash"/>
              <a:round/>
            </a:ln>
            <a:effectLst/>
          </c:spPr>
          <c:marker>
            <c:symbol val="none"/>
          </c:marker>
          <c:dPt>
            <c:idx val="1"/>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1-CC58-4BA4-BEB7-434852CC0B60}"/>
              </c:ext>
            </c:extLst>
          </c:dPt>
          <c:dPt>
            <c:idx val="2"/>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3-CC58-4BA4-BEB7-434852CC0B60}"/>
              </c:ext>
            </c:extLst>
          </c:dPt>
          <c:dPt>
            <c:idx val="3"/>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5-CC58-4BA4-BEB7-434852CC0B60}"/>
              </c:ext>
            </c:extLst>
          </c:dPt>
          <c:dPt>
            <c:idx val="4"/>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7-CC58-4BA4-BEB7-434852CC0B60}"/>
              </c:ext>
            </c:extLst>
          </c:dPt>
          <c:dPt>
            <c:idx val="5"/>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9-CC58-4BA4-BEB7-434852CC0B60}"/>
              </c:ext>
            </c:extLst>
          </c:dPt>
          <c:dPt>
            <c:idx val="6"/>
            <c:marker>
              <c:symbol val="none"/>
            </c:marker>
            <c:bubble3D val="0"/>
            <c:spPr>
              <a:ln w="28575" cap="rnd">
                <a:solidFill>
                  <a:schemeClr val="tx2"/>
                </a:solidFill>
                <a:prstDash val="solid"/>
                <a:round/>
              </a:ln>
              <a:effectLst/>
            </c:spPr>
            <c:extLst>
              <c:ext xmlns:c16="http://schemas.microsoft.com/office/drawing/2014/chart" uri="{C3380CC4-5D6E-409C-BE32-E72D297353CC}">
                <c16:uniqueId val="{0000000B-CC58-4BA4-BEB7-434852CC0B60}"/>
              </c:ext>
            </c:extLst>
          </c:dPt>
          <c:dLbls>
            <c:dLbl>
              <c:idx val="12"/>
              <c:layout>
                <c:manualLayout>
                  <c:x val="-1.1351353283907774E-2"/>
                  <c:y val="0.10103087862770746"/>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58-4BA4-BEB7-434852CC0B6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'[8]UR Forecast calculator'!$A$69:$A$81</c:f>
              <c:numCache>
                <c:formatCode>General</c:formatCode>
                <c:ptCount val="13"/>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numCache>
            </c:numRef>
          </c:cat>
          <c:val>
            <c:numRef>
              <c:f>'[8]UR Forecast calculator'!$C$69:$C$81</c:f>
              <c:numCache>
                <c:formatCode>General</c:formatCode>
                <c:ptCount val="13"/>
                <c:pt idx="0">
                  <c:v>1.8328518074521183</c:v>
                </c:pt>
                <c:pt idx="1">
                  <c:v>1.5785721205943792</c:v>
                </c:pt>
                <c:pt idx="2">
                  <c:v>2.0256055261487882</c:v>
                </c:pt>
                <c:pt idx="3">
                  <c:v>1.6693355268740939</c:v>
                </c:pt>
                <c:pt idx="4">
                  <c:v>-8.4542483846574257</c:v>
                </c:pt>
                <c:pt idx="5">
                  <c:v>-5.9213496834273798</c:v>
                </c:pt>
                <c:pt idx="6">
                  <c:v>-4.5906338649675309</c:v>
                </c:pt>
                <c:pt idx="7">
                  <c:v>-4.9057964125859392</c:v>
                </c:pt>
                <c:pt idx="8">
                  <c:v>-5.0733990071263557</c:v>
                </c:pt>
                <c:pt idx="9">
                  <c:v>-4.6671459980720975</c:v>
                </c:pt>
                <c:pt idx="10">
                  <c:v>-5.3348602818442554</c:v>
                </c:pt>
                <c:pt idx="11">
                  <c:v>-5.160302461505184</c:v>
                </c:pt>
                <c:pt idx="12">
                  <c:v>-4.8286661024970918</c:v>
                </c:pt>
              </c:numCache>
            </c:numRef>
          </c:val>
          <c:smooth val="0"/>
          <c:extLst>
            <c:ext xmlns:c16="http://schemas.microsoft.com/office/drawing/2014/chart" uri="{C3380CC4-5D6E-409C-BE32-E72D297353CC}">
              <c16:uniqueId val="{0000000D-CC58-4BA4-BEB7-434852CC0B60}"/>
            </c:ext>
          </c:extLst>
        </c:ser>
        <c:dLbls>
          <c:showLegendKey val="0"/>
          <c:showVal val="0"/>
          <c:showCatName val="0"/>
          <c:showSerName val="0"/>
          <c:showPercent val="0"/>
          <c:showBubbleSize val="0"/>
        </c:dLbls>
        <c:smooth val="0"/>
        <c:axId val="1557105408"/>
        <c:axId val="1557096672"/>
      </c:lineChart>
      <c:dateAx>
        <c:axId val="1557105408"/>
        <c:scaling>
          <c:orientation val="minMax"/>
        </c:scaling>
        <c:delete val="0"/>
        <c:axPos val="b"/>
        <c:numFmt formatCode="m/d;@" sourceLinked="0"/>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557096672"/>
        <c:crosses val="autoZero"/>
        <c:auto val="0"/>
        <c:lblOffset val="100"/>
        <c:baseTimeUnit val="months"/>
      </c:dateAx>
      <c:valAx>
        <c:axId val="1557096672"/>
        <c:scaling>
          <c:orientation val="minMax"/>
          <c:max val="2"/>
          <c:min val="-10"/>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557105408"/>
        <c:crosses val="autoZero"/>
        <c:crossBetween val="between"/>
        <c:majorUnit val="4"/>
      </c:valAx>
      <c:spPr>
        <a:noFill/>
        <a:ln>
          <a:noFill/>
        </a:ln>
        <a:effectLst/>
      </c:spPr>
    </c:plotArea>
    <c:plotVisOnly val="1"/>
    <c:dispBlanksAs val="gap"/>
    <c:showDLblsOverMax val="0"/>
  </c:chart>
  <c:spPr>
    <a:noFill/>
    <a:ln w="9525" cap="flat" cmpd="sng" algn="ctr">
      <a:noFill/>
      <a:round/>
    </a:ln>
    <a:effectLst/>
  </c:spPr>
  <c:txPr>
    <a:bodyPr/>
    <a:lstStyle/>
    <a:p>
      <a:pPr>
        <a:defRPr sz="140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18568035561158E-2"/>
          <c:y val="0.18321864312415492"/>
          <c:w val="0.87628689152522932"/>
          <c:h val="0.5931602640579019"/>
        </c:manualLayout>
      </c:layout>
      <c:barChart>
        <c:barDir val="col"/>
        <c:grouping val="clustered"/>
        <c:varyColors val="0"/>
        <c:ser>
          <c:idx val="3"/>
          <c:order val="3"/>
          <c:tx>
            <c:strRef>
              <c:f>d.MEI!$I$1</c:f>
              <c:strCache>
                <c:ptCount val="1"/>
                <c:pt idx="0">
                  <c:v>Opening/Closure</c:v>
                </c:pt>
              </c:strCache>
            </c:strRef>
          </c:tx>
          <c:spPr>
            <a:solidFill>
              <a:srgbClr val="00B050"/>
            </a:solidFill>
            <a:ln>
              <a:noFill/>
            </a:ln>
            <a:effectLst/>
          </c:spPr>
          <c:invertIfNegative val="0"/>
          <c:dPt>
            <c:idx val="17"/>
            <c:invertIfNegative val="0"/>
            <c:bubble3D val="0"/>
            <c:spPr>
              <a:solidFill>
                <a:schemeClr val="accent6">
                  <a:lumMod val="40000"/>
                  <a:lumOff val="60000"/>
                </a:schemeClr>
              </a:solidFill>
              <a:ln>
                <a:solidFill>
                  <a:schemeClr val="accent6">
                    <a:lumMod val="40000"/>
                    <a:lumOff val="60000"/>
                  </a:schemeClr>
                </a:solidFill>
              </a:ln>
              <a:effectLst/>
            </c:spPr>
            <c:extLst>
              <c:ext xmlns:c16="http://schemas.microsoft.com/office/drawing/2014/chart" uri="{C3380CC4-5D6E-409C-BE32-E72D297353CC}">
                <c16:uniqueId val="{00000001-E06B-4DF7-A980-13E6F5711635}"/>
              </c:ext>
            </c:extLst>
          </c:dPt>
          <c:dPt>
            <c:idx val="38"/>
            <c:invertIfNegative val="0"/>
            <c:bubble3D val="0"/>
            <c:spPr>
              <a:solidFill>
                <a:schemeClr val="accent6">
                  <a:lumMod val="40000"/>
                  <a:lumOff val="60000"/>
                </a:schemeClr>
              </a:solidFill>
              <a:ln>
                <a:solidFill>
                  <a:schemeClr val="accent6">
                    <a:lumMod val="40000"/>
                    <a:lumOff val="60000"/>
                  </a:schemeClr>
                </a:solidFill>
              </a:ln>
              <a:effectLst/>
            </c:spPr>
            <c:extLst>
              <c:ext xmlns:c16="http://schemas.microsoft.com/office/drawing/2014/chart" uri="{C3380CC4-5D6E-409C-BE32-E72D297353CC}">
                <c16:uniqueId val="{00000003-E06B-4DF7-A980-13E6F5711635}"/>
              </c:ext>
            </c:extLst>
          </c:dPt>
          <c:dPt>
            <c:idx val="50"/>
            <c:invertIfNegative val="0"/>
            <c:bubble3D val="0"/>
            <c:spPr>
              <a:solidFill>
                <a:schemeClr val="accent6">
                  <a:lumMod val="40000"/>
                  <a:lumOff val="60000"/>
                </a:schemeClr>
              </a:solidFill>
              <a:ln>
                <a:solidFill>
                  <a:schemeClr val="accent6">
                    <a:lumMod val="40000"/>
                    <a:lumOff val="60000"/>
                    <a:alpha val="50000"/>
                  </a:schemeClr>
                </a:solidFill>
              </a:ln>
              <a:effectLst/>
            </c:spPr>
            <c:extLst>
              <c:ext xmlns:c16="http://schemas.microsoft.com/office/drawing/2014/chart" uri="{C3380CC4-5D6E-409C-BE32-E72D297353CC}">
                <c16:uniqueId val="{00000005-E06B-4DF7-A980-13E6F5711635}"/>
              </c:ext>
            </c:extLst>
          </c:dPt>
          <c:dPt>
            <c:idx val="59"/>
            <c:invertIfNegative val="0"/>
            <c:bubble3D val="0"/>
            <c:spPr>
              <a:solidFill>
                <a:schemeClr val="accent6">
                  <a:lumMod val="40000"/>
                  <a:lumOff val="60000"/>
                </a:schemeClr>
              </a:solidFill>
              <a:ln>
                <a:solidFill>
                  <a:schemeClr val="accent6">
                    <a:lumMod val="40000"/>
                    <a:lumOff val="60000"/>
                  </a:schemeClr>
                </a:solidFill>
              </a:ln>
              <a:effectLst/>
            </c:spPr>
            <c:extLst>
              <c:ext xmlns:c16="http://schemas.microsoft.com/office/drawing/2014/chart" uri="{C3380CC4-5D6E-409C-BE32-E72D297353CC}">
                <c16:uniqueId val="{00000007-E06B-4DF7-A980-13E6F5711635}"/>
              </c:ext>
            </c:extLst>
          </c:dPt>
          <c:dPt>
            <c:idx val="72"/>
            <c:invertIfNegative val="0"/>
            <c:bubble3D val="0"/>
            <c:spPr>
              <a:solidFill>
                <a:srgbClr val="FF8989"/>
              </a:solidFill>
              <a:ln>
                <a:solidFill>
                  <a:srgbClr val="FF8989"/>
                </a:solidFill>
              </a:ln>
              <a:effectLst/>
            </c:spPr>
            <c:extLst>
              <c:ext xmlns:c16="http://schemas.microsoft.com/office/drawing/2014/chart" uri="{C3380CC4-5D6E-409C-BE32-E72D297353CC}">
                <c16:uniqueId val="{00000009-E06B-4DF7-A980-13E6F5711635}"/>
              </c:ext>
            </c:extLst>
          </c:dPt>
          <c:dPt>
            <c:idx val="73"/>
            <c:invertIfNegative val="0"/>
            <c:bubble3D val="0"/>
            <c:spPr>
              <a:solidFill>
                <a:srgbClr val="FF0000"/>
              </a:solidFill>
              <a:ln>
                <a:solidFill>
                  <a:srgbClr val="FF0000"/>
                </a:solidFill>
              </a:ln>
              <a:effectLst/>
            </c:spPr>
            <c:extLst>
              <c:ext xmlns:c16="http://schemas.microsoft.com/office/drawing/2014/chart" uri="{C3380CC4-5D6E-409C-BE32-E72D297353CC}">
                <c16:uniqueId val="{0000000B-E06B-4DF7-A980-13E6F5711635}"/>
              </c:ext>
            </c:extLst>
          </c:dPt>
          <c:dPt>
            <c:idx val="79"/>
            <c:invertIfNegative val="0"/>
            <c:bubble3D val="0"/>
            <c:spPr>
              <a:solidFill>
                <a:srgbClr val="FF8989"/>
              </a:solidFill>
              <a:ln w="0">
                <a:solidFill>
                  <a:srgbClr val="FF8989"/>
                </a:solidFill>
              </a:ln>
              <a:effectLst/>
            </c:spPr>
            <c:extLst>
              <c:ext xmlns:c16="http://schemas.microsoft.com/office/drawing/2014/chart" uri="{C3380CC4-5D6E-409C-BE32-E72D297353CC}">
                <c16:uniqueId val="{0000000D-E06B-4DF7-A980-13E6F5711635}"/>
              </c:ext>
            </c:extLst>
          </c:dPt>
          <c:dPt>
            <c:idx val="87"/>
            <c:invertIfNegative val="0"/>
            <c:bubble3D val="0"/>
            <c:spPr>
              <a:solidFill>
                <a:srgbClr val="FF8989"/>
              </a:solidFill>
              <a:ln w="28575">
                <a:solidFill>
                  <a:srgbClr val="FF8989">
                    <a:alpha val="0"/>
                  </a:srgbClr>
                </a:solidFill>
              </a:ln>
              <a:effectLst/>
            </c:spPr>
            <c:extLst>
              <c:ext xmlns:c16="http://schemas.microsoft.com/office/drawing/2014/chart" uri="{C3380CC4-5D6E-409C-BE32-E72D297353CC}">
                <c16:uniqueId val="{0000000F-E06B-4DF7-A980-13E6F5711635}"/>
              </c:ext>
            </c:extLst>
          </c:dPt>
          <c:cat>
            <c:numRef>
              <c:f>d.MEI!$F$104:$F$212</c:f>
              <c:numCache>
                <c:formatCode>d\-mmm\-yy</c:formatCode>
                <c:ptCount val="109"/>
                <c:pt idx="0">
                  <c:v>43935</c:v>
                </c:pt>
                <c:pt idx="1">
                  <c:v>43936</c:v>
                </c:pt>
                <c:pt idx="2">
                  <c:v>43937</c:v>
                </c:pt>
                <c:pt idx="3">
                  <c:v>43938</c:v>
                </c:pt>
                <c:pt idx="4">
                  <c:v>43939</c:v>
                </c:pt>
                <c:pt idx="5">
                  <c:v>43940</c:v>
                </c:pt>
                <c:pt idx="6">
                  <c:v>43941</c:v>
                </c:pt>
                <c:pt idx="7">
                  <c:v>43942</c:v>
                </c:pt>
                <c:pt idx="8">
                  <c:v>43943</c:v>
                </c:pt>
                <c:pt idx="9">
                  <c:v>43944</c:v>
                </c:pt>
                <c:pt idx="10">
                  <c:v>43945</c:v>
                </c:pt>
                <c:pt idx="11">
                  <c:v>43946</c:v>
                </c:pt>
                <c:pt idx="12">
                  <c:v>43947</c:v>
                </c:pt>
                <c:pt idx="13">
                  <c:v>43948</c:v>
                </c:pt>
                <c:pt idx="14">
                  <c:v>43949</c:v>
                </c:pt>
                <c:pt idx="15">
                  <c:v>43950</c:v>
                </c:pt>
                <c:pt idx="16">
                  <c:v>43951</c:v>
                </c:pt>
                <c:pt idx="17">
                  <c:v>43952</c:v>
                </c:pt>
                <c:pt idx="18">
                  <c:v>43953</c:v>
                </c:pt>
                <c:pt idx="19">
                  <c:v>43954</c:v>
                </c:pt>
                <c:pt idx="20">
                  <c:v>43955</c:v>
                </c:pt>
                <c:pt idx="21">
                  <c:v>43956</c:v>
                </c:pt>
                <c:pt idx="22">
                  <c:v>43957</c:v>
                </c:pt>
                <c:pt idx="23">
                  <c:v>43958</c:v>
                </c:pt>
                <c:pt idx="24">
                  <c:v>43959</c:v>
                </c:pt>
                <c:pt idx="25">
                  <c:v>43960</c:v>
                </c:pt>
                <c:pt idx="26">
                  <c:v>43961</c:v>
                </c:pt>
                <c:pt idx="27">
                  <c:v>43962</c:v>
                </c:pt>
                <c:pt idx="28">
                  <c:v>43963</c:v>
                </c:pt>
                <c:pt idx="29">
                  <c:v>43964</c:v>
                </c:pt>
                <c:pt idx="30">
                  <c:v>43965</c:v>
                </c:pt>
                <c:pt idx="31">
                  <c:v>43966</c:v>
                </c:pt>
                <c:pt idx="32">
                  <c:v>43967</c:v>
                </c:pt>
                <c:pt idx="33">
                  <c:v>43968</c:v>
                </c:pt>
                <c:pt idx="34">
                  <c:v>43969</c:v>
                </c:pt>
                <c:pt idx="35">
                  <c:v>43970</c:v>
                </c:pt>
                <c:pt idx="36">
                  <c:v>43971</c:v>
                </c:pt>
                <c:pt idx="37">
                  <c:v>43972</c:v>
                </c:pt>
                <c:pt idx="38">
                  <c:v>43973</c:v>
                </c:pt>
                <c:pt idx="39">
                  <c:v>43974</c:v>
                </c:pt>
                <c:pt idx="40">
                  <c:v>43975</c:v>
                </c:pt>
                <c:pt idx="41">
                  <c:v>43976</c:v>
                </c:pt>
                <c:pt idx="42">
                  <c:v>43977</c:v>
                </c:pt>
                <c:pt idx="43">
                  <c:v>43978</c:v>
                </c:pt>
                <c:pt idx="44">
                  <c:v>43979</c:v>
                </c:pt>
                <c:pt idx="45">
                  <c:v>43980</c:v>
                </c:pt>
                <c:pt idx="46">
                  <c:v>43981</c:v>
                </c:pt>
                <c:pt idx="47">
                  <c:v>43982</c:v>
                </c:pt>
                <c:pt idx="48">
                  <c:v>43983</c:v>
                </c:pt>
                <c:pt idx="49">
                  <c:v>43984</c:v>
                </c:pt>
                <c:pt idx="50">
                  <c:v>43985</c:v>
                </c:pt>
                <c:pt idx="51">
                  <c:v>43986</c:v>
                </c:pt>
                <c:pt idx="52">
                  <c:v>43987</c:v>
                </c:pt>
                <c:pt idx="53">
                  <c:v>43988</c:v>
                </c:pt>
                <c:pt idx="54">
                  <c:v>43989</c:v>
                </c:pt>
                <c:pt idx="55">
                  <c:v>43990</c:v>
                </c:pt>
                <c:pt idx="56">
                  <c:v>43991</c:v>
                </c:pt>
                <c:pt idx="57">
                  <c:v>43992</c:v>
                </c:pt>
                <c:pt idx="58">
                  <c:v>43993</c:v>
                </c:pt>
                <c:pt idx="59">
                  <c:v>43994</c:v>
                </c:pt>
                <c:pt idx="60">
                  <c:v>43995</c:v>
                </c:pt>
                <c:pt idx="61">
                  <c:v>43996</c:v>
                </c:pt>
                <c:pt idx="62">
                  <c:v>43997</c:v>
                </c:pt>
                <c:pt idx="63">
                  <c:v>43998</c:v>
                </c:pt>
                <c:pt idx="64">
                  <c:v>43999</c:v>
                </c:pt>
                <c:pt idx="65">
                  <c:v>44000</c:v>
                </c:pt>
                <c:pt idx="66">
                  <c:v>44001</c:v>
                </c:pt>
                <c:pt idx="67">
                  <c:v>44002</c:v>
                </c:pt>
                <c:pt idx="68">
                  <c:v>44003</c:v>
                </c:pt>
                <c:pt idx="69">
                  <c:v>44004</c:v>
                </c:pt>
                <c:pt idx="70">
                  <c:v>44005</c:v>
                </c:pt>
                <c:pt idx="71">
                  <c:v>44006</c:v>
                </c:pt>
                <c:pt idx="72">
                  <c:v>44007</c:v>
                </c:pt>
                <c:pt idx="73">
                  <c:v>44008</c:v>
                </c:pt>
                <c:pt idx="74">
                  <c:v>44009</c:v>
                </c:pt>
                <c:pt idx="75">
                  <c:v>44010</c:v>
                </c:pt>
                <c:pt idx="76">
                  <c:v>44011</c:v>
                </c:pt>
                <c:pt idx="77">
                  <c:v>44012</c:v>
                </c:pt>
                <c:pt idx="78">
                  <c:v>44013</c:v>
                </c:pt>
                <c:pt idx="79">
                  <c:v>44014</c:v>
                </c:pt>
                <c:pt idx="80">
                  <c:v>44015</c:v>
                </c:pt>
                <c:pt idx="81">
                  <c:v>44016</c:v>
                </c:pt>
                <c:pt idx="82">
                  <c:v>44017</c:v>
                </c:pt>
                <c:pt idx="83">
                  <c:v>44018</c:v>
                </c:pt>
                <c:pt idx="84">
                  <c:v>44019</c:v>
                </c:pt>
                <c:pt idx="85">
                  <c:v>44020</c:v>
                </c:pt>
                <c:pt idx="86">
                  <c:v>44021</c:v>
                </c:pt>
                <c:pt idx="87">
                  <c:v>44022</c:v>
                </c:pt>
                <c:pt idx="88">
                  <c:v>44023</c:v>
                </c:pt>
                <c:pt idx="89">
                  <c:v>44024</c:v>
                </c:pt>
                <c:pt idx="90">
                  <c:v>44025</c:v>
                </c:pt>
                <c:pt idx="91">
                  <c:v>44026</c:v>
                </c:pt>
                <c:pt idx="92">
                  <c:v>44027</c:v>
                </c:pt>
                <c:pt idx="93">
                  <c:v>44028</c:v>
                </c:pt>
                <c:pt idx="94">
                  <c:v>44029</c:v>
                </c:pt>
                <c:pt idx="95">
                  <c:v>44030</c:v>
                </c:pt>
                <c:pt idx="96">
                  <c:v>44031</c:v>
                </c:pt>
                <c:pt idx="97">
                  <c:v>44032</c:v>
                </c:pt>
                <c:pt idx="98">
                  <c:v>44033</c:v>
                </c:pt>
                <c:pt idx="99">
                  <c:v>44034</c:v>
                </c:pt>
                <c:pt idx="100">
                  <c:v>44035</c:v>
                </c:pt>
                <c:pt idx="101">
                  <c:v>44036</c:v>
                </c:pt>
                <c:pt idx="102">
                  <c:v>44037</c:v>
                </c:pt>
                <c:pt idx="103">
                  <c:v>44038</c:v>
                </c:pt>
                <c:pt idx="104">
                  <c:v>44039</c:v>
                </c:pt>
                <c:pt idx="105">
                  <c:v>44040</c:v>
                </c:pt>
                <c:pt idx="106">
                  <c:v>44041</c:v>
                </c:pt>
                <c:pt idx="107">
                  <c:v>44042</c:v>
                </c:pt>
                <c:pt idx="108">
                  <c:v>44043</c:v>
                </c:pt>
              </c:numCache>
            </c:numRef>
          </c:cat>
          <c:val>
            <c:numRef>
              <c:f>d.MEI!$I$104:$I$212</c:f>
              <c:numCache>
                <c:formatCode>General</c:formatCode>
                <c:ptCount val="10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8192</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8192</c:v>
                </c:pt>
                <c:pt idx="39">
                  <c:v>#N/A</c:v>
                </c:pt>
                <c:pt idx="40">
                  <c:v>#N/A</c:v>
                </c:pt>
                <c:pt idx="41">
                  <c:v>#N/A</c:v>
                </c:pt>
                <c:pt idx="42">
                  <c:v>#N/A</c:v>
                </c:pt>
                <c:pt idx="43">
                  <c:v>#N/A</c:v>
                </c:pt>
                <c:pt idx="44">
                  <c:v>#N/A</c:v>
                </c:pt>
                <c:pt idx="45">
                  <c:v>#N/A</c:v>
                </c:pt>
                <c:pt idx="46">
                  <c:v>#N/A</c:v>
                </c:pt>
                <c:pt idx="47">
                  <c:v>#N/A</c:v>
                </c:pt>
                <c:pt idx="48">
                  <c:v>#N/A</c:v>
                </c:pt>
                <c:pt idx="49">
                  <c:v>#N/A</c:v>
                </c:pt>
                <c:pt idx="50">
                  <c:v>8192</c:v>
                </c:pt>
                <c:pt idx="51">
                  <c:v>#N/A</c:v>
                </c:pt>
                <c:pt idx="52">
                  <c:v>#N/A</c:v>
                </c:pt>
                <c:pt idx="53">
                  <c:v>#N/A</c:v>
                </c:pt>
                <c:pt idx="54">
                  <c:v>#N/A</c:v>
                </c:pt>
                <c:pt idx="55">
                  <c:v>#N/A</c:v>
                </c:pt>
                <c:pt idx="56">
                  <c:v>#N/A</c:v>
                </c:pt>
                <c:pt idx="57">
                  <c:v>#N/A</c:v>
                </c:pt>
                <c:pt idx="58">
                  <c:v>#N/A</c:v>
                </c:pt>
                <c:pt idx="59">
                  <c:v>8192</c:v>
                </c:pt>
                <c:pt idx="60">
                  <c:v>#N/A</c:v>
                </c:pt>
                <c:pt idx="61">
                  <c:v>#N/A</c:v>
                </c:pt>
                <c:pt idx="62">
                  <c:v>#N/A</c:v>
                </c:pt>
                <c:pt idx="63">
                  <c:v>#N/A</c:v>
                </c:pt>
                <c:pt idx="64">
                  <c:v>#N/A</c:v>
                </c:pt>
                <c:pt idx="65">
                  <c:v>#N/A</c:v>
                </c:pt>
                <c:pt idx="66">
                  <c:v>#N/A</c:v>
                </c:pt>
                <c:pt idx="67">
                  <c:v>#N/A</c:v>
                </c:pt>
                <c:pt idx="68">
                  <c:v>#N/A</c:v>
                </c:pt>
                <c:pt idx="69">
                  <c:v>#N/A</c:v>
                </c:pt>
                <c:pt idx="70">
                  <c:v>#N/A</c:v>
                </c:pt>
                <c:pt idx="71">
                  <c:v>#N/A</c:v>
                </c:pt>
                <c:pt idx="72">
                  <c:v>8192</c:v>
                </c:pt>
                <c:pt idx="73">
                  <c:v>#N/A</c:v>
                </c:pt>
                <c:pt idx="74">
                  <c:v>#N/A</c:v>
                </c:pt>
                <c:pt idx="75">
                  <c:v>#N/A</c:v>
                </c:pt>
                <c:pt idx="76">
                  <c:v>#N/A</c:v>
                </c:pt>
                <c:pt idx="77">
                  <c:v>#N/A</c:v>
                </c:pt>
                <c:pt idx="78">
                  <c:v>#N/A</c:v>
                </c:pt>
                <c:pt idx="79">
                  <c:v>8192</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numCache>
            </c:numRef>
          </c:val>
          <c:extLst>
            <c:ext xmlns:c16="http://schemas.microsoft.com/office/drawing/2014/chart" uri="{C3380CC4-5D6E-409C-BE32-E72D297353CC}">
              <c16:uniqueId val="{00000010-E06B-4DF7-A980-13E6F5711635}"/>
            </c:ext>
          </c:extLst>
        </c:ser>
        <c:dLbls>
          <c:showLegendKey val="0"/>
          <c:showVal val="0"/>
          <c:showCatName val="0"/>
          <c:showSerName val="0"/>
          <c:showPercent val="0"/>
          <c:showBubbleSize val="0"/>
        </c:dLbls>
        <c:gapWidth val="350"/>
        <c:axId val="2106892063"/>
        <c:axId val="2106893311"/>
      </c:barChart>
      <c:lineChart>
        <c:grouping val="standard"/>
        <c:varyColors val="0"/>
        <c:ser>
          <c:idx val="2"/>
          <c:order val="0"/>
          <c:tx>
            <c:v>New active cases</c:v>
          </c:tx>
          <c:spPr>
            <a:ln w="38100" cap="rnd">
              <a:solidFill>
                <a:srgbClr val="FFC000"/>
              </a:solidFill>
              <a:round/>
            </a:ln>
            <a:effectLst/>
          </c:spPr>
          <c:marker>
            <c:symbol val="none"/>
          </c:marker>
          <c:dLbls>
            <c:dLbl>
              <c:idx val="104"/>
              <c:layout>
                <c:manualLayout>
                  <c:x val="-1.3193116171332401E-2"/>
                  <c:y val="-1.8181818181818181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6B-4DF7-A980-13E6F57116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d.cases_fatalities!$E$3:$E$111</c:f>
              <c:numCache>
                <c:formatCode>m/d/yyyy</c:formatCode>
                <c:ptCount val="109"/>
                <c:pt idx="0">
                  <c:v>43935</c:v>
                </c:pt>
                <c:pt idx="1">
                  <c:v>43936</c:v>
                </c:pt>
                <c:pt idx="2">
                  <c:v>43937</c:v>
                </c:pt>
                <c:pt idx="3">
                  <c:v>43938</c:v>
                </c:pt>
                <c:pt idx="4">
                  <c:v>43939</c:v>
                </c:pt>
                <c:pt idx="5">
                  <c:v>43940</c:v>
                </c:pt>
                <c:pt idx="6">
                  <c:v>43941</c:v>
                </c:pt>
                <c:pt idx="7">
                  <c:v>43942</c:v>
                </c:pt>
                <c:pt idx="8">
                  <c:v>43943</c:v>
                </c:pt>
                <c:pt idx="9">
                  <c:v>43944</c:v>
                </c:pt>
                <c:pt idx="10">
                  <c:v>43945</c:v>
                </c:pt>
                <c:pt idx="11">
                  <c:v>43946</c:v>
                </c:pt>
                <c:pt idx="12">
                  <c:v>43947</c:v>
                </c:pt>
                <c:pt idx="13">
                  <c:v>43948</c:v>
                </c:pt>
                <c:pt idx="14">
                  <c:v>43949</c:v>
                </c:pt>
                <c:pt idx="15">
                  <c:v>43950</c:v>
                </c:pt>
                <c:pt idx="16">
                  <c:v>43951</c:v>
                </c:pt>
                <c:pt idx="17">
                  <c:v>43952</c:v>
                </c:pt>
                <c:pt idx="18">
                  <c:v>43953</c:v>
                </c:pt>
                <c:pt idx="19">
                  <c:v>43954</c:v>
                </c:pt>
                <c:pt idx="20">
                  <c:v>43955</c:v>
                </c:pt>
                <c:pt idx="21">
                  <c:v>43956</c:v>
                </c:pt>
                <c:pt idx="22">
                  <c:v>43957</c:v>
                </c:pt>
                <c:pt idx="23">
                  <c:v>43958</c:v>
                </c:pt>
                <c:pt idx="24">
                  <c:v>43959</c:v>
                </c:pt>
                <c:pt idx="25">
                  <c:v>43960</c:v>
                </c:pt>
                <c:pt idx="26">
                  <c:v>43961</c:v>
                </c:pt>
                <c:pt idx="27">
                  <c:v>43962</c:v>
                </c:pt>
                <c:pt idx="28">
                  <c:v>43963</c:v>
                </c:pt>
                <c:pt idx="29">
                  <c:v>43964</c:v>
                </c:pt>
                <c:pt idx="30">
                  <c:v>43965</c:v>
                </c:pt>
                <c:pt idx="31">
                  <c:v>43966</c:v>
                </c:pt>
                <c:pt idx="32">
                  <c:v>43967</c:v>
                </c:pt>
                <c:pt idx="33">
                  <c:v>43968</c:v>
                </c:pt>
                <c:pt idx="34">
                  <c:v>43969</c:v>
                </c:pt>
                <c:pt idx="35">
                  <c:v>43970</c:v>
                </c:pt>
                <c:pt idx="36">
                  <c:v>43971</c:v>
                </c:pt>
                <c:pt idx="37">
                  <c:v>43972</c:v>
                </c:pt>
                <c:pt idx="38">
                  <c:v>43973</c:v>
                </c:pt>
                <c:pt idx="39">
                  <c:v>43974</c:v>
                </c:pt>
                <c:pt idx="40">
                  <c:v>43975</c:v>
                </c:pt>
                <c:pt idx="41">
                  <c:v>43976</c:v>
                </c:pt>
                <c:pt idx="42">
                  <c:v>43977</c:v>
                </c:pt>
                <c:pt idx="43">
                  <c:v>43978</c:v>
                </c:pt>
                <c:pt idx="44">
                  <c:v>43979</c:v>
                </c:pt>
                <c:pt idx="45">
                  <c:v>43980</c:v>
                </c:pt>
                <c:pt idx="46">
                  <c:v>43981</c:v>
                </c:pt>
                <c:pt idx="47">
                  <c:v>43982</c:v>
                </c:pt>
                <c:pt idx="48">
                  <c:v>43983</c:v>
                </c:pt>
                <c:pt idx="49">
                  <c:v>43984</c:v>
                </c:pt>
                <c:pt idx="50">
                  <c:v>43985</c:v>
                </c:pt>
                <c:pt idx="51">
                  <c:v>43986</c:v>
                </c:pt>
                <c:pt idx="52">
                  <c:v>43987</c:v>
                </c:pt>
                <c:pt idx="53">
                  <c:v>43988</c:v>
                </c:pt>
                <c:pt idx="54">
                  <c:v>43989</c:v>
                </c:pt>
                <c:pt idx="55">
                  <c:v>43990</c:v>
                </c:pt>
                <c:pt idx="56">
                  <c:v>43991</c:v>
                </c:pt>
                <c:pt idx="57">
                  <c:v>43992</c:v>
                </c:pt>
                <c:pt idx="58">
                  <c:v>43993</c:v>
                </c:pt>
                <c:pt idx="59">
                  <c:v>43994</c:v>
                </c:pt>
                <c:pt idx="60">
                  <c:v>43995</c:v>
                </c:pt>
                <c:pt idx="61">
                  <c:v>43996</c:v>
                </c:pt>
                <c:pt idx="62">
                  <c:v>43997</c:v>
                </c:pt>
                <c:pt idx="63">
                  <c:v>43998</c:v>
                </c:pt>
                <c:pt idx="64">
                  <c:v>43999</c:v>
                </c:pt>
                <c:pt idx="65">
                  <c:v>44000</c:v>
                </c:pt>
                <c:pt idx="66">
                  <c:v>44001</c:v>
                </c:pt>
                <c:pt idx="67">
                  <c:v>44002</c:v>
                </c:pt>
                <c:pt idx="68">
                  <c:v>44003</c:v>
                </c:pt>
                <c:pt idx="69">
                  <c:v>44004</c:v>
                </c:pt>
                <c:pt idx="70">
                  <c:v>44005</c:v>
                </c:pt>
                <c:pt idx="71">
                  <c:v>44006</c:v>
                </c:pt>
                <c:pt idx="72">
                  <c:v>44007</c:v>
                </c:pt>
                <c:pt idx="73">
                  <c:v>44008</c:v>
                </c:pt>
                <c:pt idx="74">
                  <c:v>44009</c:v>
                </c:pt>
                <c:pt idx="75">
                  <c:v>44010</c:v>
                </c:pt>
                <c:pt idx="76">
                  <c:v>44011</c:v>
                </c:pt>
                <c:pt idx="77">
                  <c:v>44012</c:v>
                </c:pt>
                <c:pt idx="78">
                  <c:v>44013</c:v>
                </c:pt>
                <c:pt idx="79">
                  <c:v>44014</c:v>
                </c:pt>
                <c:pt idx="80">
                  <c:v>44015</c:v>
                </c:pt>
                <c:pt idx="81">
                  <c:v>44016</c:v>
                </c:pt>
                <c:pt idx="82">
                  <c:v>44017</c:v>
                </c:pt>
                <c:pt idx="83">
                  <c:v>44018</c:v>
                </c:pt>
                <c:pt idx="84">
                  <c:v>44019</c:v>
                </c:pt>
                <c:pt idx="85">
                  <c:v>44020</c:v>
                </c:pt>
                <c:pt idx="86">
                  <c:v>44021</c:v>
                </c:pt>
                <c:pt idx="87">
                  <c:v>44022</c:v>
                </c:pt>
                <c:pt idx="88">
                  <c:v>44023</c:v>
                </c:pt>
                <c:pt idx="89">
                  <c:v>44024</c:v>
                </c:pt>
                <c:pt idx="90">
                  <c:v>44025</c:v>
                </c:pt>
                <c:pt idx="91">
                  <c:v>44026</c:v>
                </c:pt>
                <c:pt idx="92">
                  <c:v>44027</c:v>
                </c:pt>
                <c:pt idx="93">
                  <c:v>44028</c:v>
                </c:pt>
                <c:pt idx="94">
                  <c:v>44029</c:v>
                </c:pt>
                <c:pt idx="95">
                  <c:v>44030</c:v>
                </c:pt>
                <c:pt idx="96">
                  <c:v>44031</c:v>
                </c:pt>
                <c:pt idx="97">
                  <c:v>44032</c:v>
                </c:pt>
                <c:pt idx="98">
                  <c:v>44033</c:v>
                </c:pt>
                <c:pt idx="99">
                  <c:v>44034</c:v>
                </c:pt>
                <c:pt idx="100">
                  <c:v>44035</c:v>
                </c:pt>
                <c:pt idx="101">
                  <c:v>44036</c:v>
                </c:pt>
                <c:pt idx="102">
                  <c:v>44037</c:v>
                </c:pt>
                <c:pt idx="103">
                  <c:v>44038</c:v>
                </c:pt>
                <c:pt idx="104">
                  <c:v>44039</c:v>
                </c:pt>
                <c:pt idx="105">
                  <c:v>44040</c:v>
                </c:pt>
                <c:pt idx="106">
                  <c:v>44041</c:v>
                </c:pt>
                <c:pt idx="107">
                  <c:v>44042</c:v>
                </c:pt>
                <c:pt idx="108">
                  <c:v>44043</c:v>
                </c:pt>
              </c:numCache>
            </c:numRef>
          </c:cat>
          <c:val>
            <c:numRef>
              <c:f>d.cases_fatalities!$F$3:$F$111</c:f>
              <c:numCache>
                <c:formatCode>#,##0</c:formatCode>
                <c:ptCount val="109"/>
                <c:pt idx="0">
                  <c:v>597.42857142857144</c:v>
                </c:pt>
                <c:pt idx="1">
                  <c:v>510.71428571428572</c:v>
                </c:pt>
                <c:pt idx="2">
                  <c:v>494.28571428571428</c:v>
                </c:pt>
                <c:pt idx="3">
                  <c:v>383.28571428571428</c:v>
                </c:pt>
                <c:pt idx="4">
                  <c:v>330</c:v>
                </c:pt>
                <c:pt idx="5">
                  <c:v>279</c:v>
                </c:pt>
                <c:pt idx="6">
                  <c:v>280.28571428571428</c:v>
                </c:pt>
                <c:pt idx="7">
                  <c:v>247.85714285714286</c:v>
                </c:pt>
                <c:pt idx="8">
                  <c:v>263.42857142857144</c:v>
                </c:pt>
                <c:pt idx="9">
                  <c:v>251</c:v>
                </c:pt>
                <c:pt idx="10">
                  <c:v>237.42857142857142</c:v>
                </c:pt>
                <c:pt idx="11">
                  <c:v>258.85714285714283</c:v>
                </c:pt>
                <c:pt idx="12">
                  <c:v>308.28571428571428</c:v>
                </c:pt>
                <c:pt idx="13">
                  <c:v>326.28571428571428</c:v>
                </c:pt>
                <c:pt idx="14">
                  <c:v>337.57142857142856</c:v>
                </c:pt>
                <c:pt idx="15">
                  <c:v>330.42857142857144</c:v>
                </c:pt>
                <c:pt idx="16">
                  <c:v>312.14285714285717</c:v>
                </c:pt>
                <c:pt idx="17">
                  <c:v>351.57142857142856</c:v>
                </c:pt>
                <c:pt idx="18">
                  <c:v>401.71428571428572</c:v>
                </c:pt>
                <c:pt idx="19">
                  <c:v>417.42857142857144</c:v>
                </c:pt>
                <c:pt idx="20">
                  <c:v>425.42857142857144</c:v>
                </c:pt>
                <c:pt idx="21">
                  <c:v>440.28571428571428</c:v>
                </c:pt>
                <c:pt idx="22">
                  <c:v>455.57142857142856</c:v>
                </c:pt>
                <c:pt idx="23">
                  <c:v>458.28571428571428</c:v>
                </c:pt>
                <c:pt idx="24">
                  <c:v>467.85714285714283</c:v>
                </c:pt>
                <c:pt idx="25">
                  <c:v>273.28571428571428</c:v>
                </c:pt>
                <c:pt idx="26">
                  <c:v>464.14285714285717</c:v>
                </c:pt>
                <c:pt idx="27">
                  <c:v>481.42857142857144</c:v>
                </c:pt>
                <c:pt idx="28">
                  <c:v>486.71428571428572</c:v>
                </c:pt>
                <c:pt idx="29">
                  <c:v>522.42857142857144</c:v>
                </c:pt>
                <c:pt idx="30">
                  <c:v>590.85714285714289</c:v>
                </c:pt>
                <c:pt idx="31">
                  <c:v>543.42857142857144</c:v>
                </c:pt>
                <c:pt idx="32">
                  <c:v>760.42857142857144</c:v>
                </c:pt>
                <c:pt idx="33">
                  <c:v>553</c:v>
                </c:pt>
                <c:pt idx="34">
                  <c:v>519.71428571428567</c:v>
                </c:pt>
                <c:pt idx="35">
                  <c:v>510.71428571428572</c:v>
                </c:pt>
                <c:pt idx="36">
                  <c:v>449.71428571428572</c:v>
                </c:pt>
                <c:pt idx="37">
                  <c:v>351.57142857142856</c:v>
                </c:pt>
                <c:pt idx="38">
                  <c:v>351.14285714285717</c:v>
                </c:pt>
                <c:pt idx="39">
                  <c:v>266.71428571428572</c:v>
                </c:pt>
                <c:pt idx="40">
                  <c:v>243.14285714285714</c:v>
                </c:pt>
                <c:pt idx="41">
                  <c:v>227.28571428571428</c:v>
                </c:pt>
                <c:pt idx="42">
                  <c:v>146</c:v>
                </c:pt>
                <c:pt idx="43">
                  <c:v>141.71428571428572</c:v>
                </c:pt>
                <c:pt idx="44">
                  <c:v>265</c:v>
                </c:pt>
                <c:pt idx="45">
                  <c:v>238</c:v>
                </c:pt>
                <c:pt idx="46">
                  <c:v>267.85714285714283</c:v>
                </c:pt>
                <c:pt idx="47">
                  <c:v>431.71428571428572</c:v>
                </c:pt>
                <c:pt idx="48">
                  <c:v>368.28571428571428</c:v>
                </c:pt>
                <c:pt idx="49">
                  <c:v>494.71428571428572</c:v>
                </c:pt>
                <c:pt idx="50">
                  <c:v>505.57142857142856</c:v>
                </c:pt>
                <c:pt idx="51">
                  <c:v>294.28571428571428</c:v>
                </c:pt>
                <c:pt idx="52">
                  <c:v>352</c:v>
                </c:pt>
                <c:pt idx="53">
                  <c:v>423.28571428571428</c:v>
                </c:pt>
                <c:pt idx="54">
                  <c:v>322</c:v>
                </c:pt>
                <c:pt idx="55">
                  <c:v>347.71428571428572</c:v>
                </c:pt>
                <c:pt idx="56">
                  <c:v>337.42857142857144</c:v>
                </c:pt>
                <c:pt idx="57">
                  <c:v>434.28571428571428</c:v>
                </c:pt>
                <c:pt idx="58">
                  <c:v>514</c:v>
                </c:pt>
                <c:pt idx="59">
                  <c:v>559.85714285714289</c:v>
                </c:pt>
                <c:pt idx="60">
                  <c:v>591.57142857142856</c:v>
                </c:pt>
                <c:pt idx="61">
                  <c:v>569.28571428571433</c:v>
                </c:pt>
                <c:pt idx="62">
                  <c:v>635.14285714285711</c:v>
                </c:pt>
                <c:pt idx="63">
                  <c:v>847</c:v>
                </c:pt>
                <c:pt idx="64">
                  <c:v>922.57142857142856</c:v>
                </c:pt>
                <c:pt idx="65">
                  <c:v>1213.8571428571429</c:v>
                </c:pt>
                <c:pt idx="66">
                  <c:v>1335.4285714285713</c:v>
                </c:pt>
                <c:pt idx="67">
                  <c:v>1582.4285714285713</c:v>
                </c:pt>
                <c:pt idx="68">
                  <c:v>1899.2857142857142</c:v>
                </c:pt>
                <c:pt idx="69">
                  <c:v>2100</c:v>
                </c:pt>
                <c:pt idx="70">
                  <c:v>2364.4285714285716</c:v>
                </c:pt>
                <c:pt idx="71">
                  <c:v>2593.1428571428573</c:v>
                </c:pt>
                <c:pt idx="72">
                  <c:v>2883.5714285714284</c:v>
                </c:pt>
                <c:pt idx="73">
                  <c:v>3119</c:v>
                </c:pt>
                <c:pt idx="74">
                  <c:v>3215</c:v>
                </c:pt>
                <c:pt idx="75">
                  <c:v>3427.8571428571427</c:v>
                </c:pt>
                <c:pt idx="76">
                  <c:v>3503.7142857142858</c:v>
                </c:pt>
                <c:pt idx="77">
                  <c:v>3330.4285714285716</c:v>
                </c:pt>
                <c:pt idx="78">
                  <c:v>3409.5714285714284</c:v>
                </c:pt>
                <c:pt idx="79">
                  <c:v>3633.2857142857142</c:v>
                </c:pt>
                <c:pt idx="80">
                  <c:v>3448.7142857142858</c:v>
                </c:pt>
                <c:pt idx="81">
                  <c:v>3856.1428571428573</c:v>
                </c:pt>
                <c:pt idx="82">
                  <c:v>3683.8571428571427</c:v>
                </c:pt>
                <c:pt idx="83">
                  <c:v>3606.7142857142858</c:v>
                </c:pt>
                <c:pt idx="84">
                  <c:v>4033</c:v>
                </c:pt>
                <c:pt idx="85">
                  <c:v>4313</c:v>
                </c:pt>
                <c:pt idx="86">
                  <c:v>4366.5714285714284</c:v>
                </c:pt>
                <c:pt idx="87">
                  <c:v>4802.4285714285716</c:v>
                </c:pt>
                <c:pt idx="88">
                  <c:v>4999</c:v>
                </c:pt>
                <c:pt idx="89">
                  <c:v>5394</c:v>
                </c:pt>
                <c:pt idx="90">
                  <c:v>4750</c:v>
                </c:pt>
                <c:pt idx="91">
                  <c:v>3854.1428571428573</c:v>
                </c:pt>
                <c:pt idx="92">
                  <c:v>3671.7142857142858</c:v>
                </c:pt>
                <c:pt idx="93">
                  <c:v>3433.2857142857142</c:v>
                </c:pt>
                <c:pt idx="94">
                  <c:v>3821.8571428571427</c:v>
                </c:pt>
                <c:pt idx="95">
                  <c:v>3747.8571428571427</c:v>
                </c:pt>
                <c:pt idx="96">
                  <c:v>3410.1428571428573</c:v>
                </c:pt>
                <c:pt idx="97">
                  <c:v>2552</c:v>
                </c:pt>
                <c:pt idx="98">
                  <c:v>2684.7142857142858</c:v>
                </c:pt>
                <c:pt idx="99">
                  <c:v>2454.4285714285716</c:v>
                </c:pt>
                <c:pt idx="100">
                  <c:v>2141.7142857142858</c:v>
                </c:pt>
                <c:pt idx="101">
                  <c:v>1400.2857142857142</c:v>
                </c:pt>
                <c:pt idx="102">
                  <c:v>600.57142857142856</c:v>
                </c:pt>
                <c:pt idx="103">
                  <c:v>337.71428571428572</c:v>
                </c:pt>
                <c:pt idx="104">
                  <c:v>372.57142857142856</c:v>
                </c:pt>
                <c:pt idx="105" formatCode="General">
                  <c:v>#N/A</c:v>
                </c:pt>
                <c:pt idx="106" formatCode="General">
                  <c:v>#N/A</c:v>
                </c:pt>
                <c:pt idx="107" formatCode="General">
                  <c:v>#N/A</c:v>
                </c:pt>
                <c:pt idx="108" formatCode="General">
                  <c:v>#N/A</c:v>
                </c:pt>
              </c:numCache>
            </c:numRef>
          </c:val>
          <c:smooth val="0"/>
          <c:extLst>
            <c:ext xmlns:c16="http://schemas.microsoft.com/office/drawing/2014/chart" uri="{C3380CC4-5D6E-409C-BE32-E72D297353CC}">
              <c16:uniqueId val="{00000012-E06B-4DF7-A980-13E6F5711635}"/>
            </c:ext>
          </c:extLst>
        </c:ser>
        <c:ser>
          <c:idx val="1"/>
          <c:order val="1"/>
          <c:tx>
            <c:v>Daily fatalities</c:v>
          </c:tx>
          <c:spPr>
            <a:ln w="38100" cap="rnd">
              <a:solidFill>
                <a:schemeClr val="accent2"/>
              </a:solidFill>
              <a:round/>
            </a:ln>
            <a:effectLst/>
          </c:spPr>
          <c:marker>
            <c:symbol val="none"/>
          </c:marker>
          <c:dLbls>
            <c:dLbl>
              <c:idx val="103"/>
              <c:layout>
                <c:manualLayout>
                  <c:x val="-1.0261312577702896E-2"/>
                  <c:y val="1.8181818181818181E-2"/>
                </c:manualLayout>
              </c:layout>
              <c:tx>
                <c:rich>
                  <a:bodyPr/>
                  <a:lstStyle/>
                  <a:p>
                    <a:fld id="{165F7C6F-3457-4CA7-853B-36508387ABCF}" type="VALUE">
                      <a:rPr lang="en-US">
                        <a:solidFill>
                          <a:schemeClr val="accent2"/>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E06B-4DF7-A980-13E6F57116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d.cases_fatalities!$E$3:$E$111</c:f>
              <c:numCache>
                <c:formatCode>m/d/yyyy</c:formatCode>
                <c:ptCount val="109"/>
                <c:pt idx="0">
                  <c:v>43935</c:v>
                </c:pt>
                <c:pt idx="1">
                  <c:v>43936</c:v>
                </c:pt>
                <c:pt idx="2">
                  <c:v>43937</c:v>
                </c:pt>
                <c:pt idx="3">
                  <c:v>43938</c:v>
                </c:pt>
                <c:pt idx="4">
                  <c:v>43939</c:v>
                </c:pt>
                <c:pt idx="5">
                  <c:v>43940</c:v>
                </c:pt>
                <c:pt idx="6">
                  <c:v>43941</c:v>
                </c:pt>
                <c:pt idx="7">
                  <c:v>43942</c:v>
                </c:pt>
                <c:pt idx="8">
                  <c:v>43943</c:v>
                </c:pt>
                <c:pt idx="9">
                  <c:v>43944</c:v>
                </c:pt>
                <c:pt idx="10">
                  <c:v>43945</c:v>
                </c:pt>
                <c:pt idx="11">
                  <c:v>43946</c:v>
                </c:pt>
                <c:pt idx="12">
                  <c:v>43947</c:v>
                </c:pt>
                <c:pt idx="13">
                  <c:v>43948</c:v>
                </c:pt>
                <c:pt idx="14">
                  <c:v>43949</c:v>
                </c:pt>
                <c:pt idx="15">
                  <c:v>43950</c:v>
                </c:pt>
                <c:pt idx="16">
                  <c:v>43951</c:v>
                </c:pt>
                <c:pt idx="17">
                  <c:v>43952</c:v>
                </c:pt>
                <c:pt idx="18">
                  <c:v>43953</c:v>
                </c:pt>
                <c:pt idx="19">
                  <c:v>43954</c:v>
                </c:pt>
                <c:pt idx="20">
                  <c:v>43955</c:v>
                </c:pt>
                <c:pt idx="21">
                  <c:v>43956</c:v>
                </c:pt>
                <c:pt idx="22">
                  <c:v>43957</c:v>
                </c:pt>
                <c:pt idx="23">
                  <c:v>43958</c:v>
                </c:pt>
                <c:pt idx="24">
                  <c:v>43959</c:v>
                </c:pt>
                <c:pt idx="25">
                  <c:v>43960</c:v>
                </c:pt>
                <c:pt idx="26">
                  <c:v>43961</c:v>
                </c:pt>
                <c:pt idx="27">
                  <c:v>43962</c:v>
                </c:pt>
                <c:pt idx="28">
                  <c:v>43963</c:v>
                </c:pt>
                <c:pt idx="29">
                  <c:v>43964</c:v>
                </c:pt>
                <c:pt idx="30">
                  <c:v>43965</c:v>
                </c:pt>
                <c:pt idx="31">
                  <c:v>43966</c:v>
                </c:pt>
                <c:pt idx="32">
                  <c:v>43967</c:v>
                </c:pt>
                <c:pt idx="33">
                  <c:v>43968</c:v>
                </c:pt>
                <c:pt idx="34">
                  <c:v>43969</c:v>
                </c:pt>
                <c:pt idx="35">
                  <c:v>43970</c:v>
                </c:pt>
                <c:pt idx="36">
                  <c:v>43971</c:v>
                </c:pt>
                <c:pt idx="37">
                  <c:v>43972</c:v>
                </c:pt>
                <c:pt idx="38">
                  <c:v>43973</c:v>
                </c:pt>
                <c:pt idx="39">
                  <c:v>43974</c:v>
                </c:pt>
                <c:pt idx="40">
                  <c:v>43975</c:v>
                </c:pt>
                <c:pt idx="41">
                  <c:v>43976</c:v>
                </c:pt>
                <c:pt idx="42">
                  <c:v>43977</c:v>
                </c:pt>
                <c:pt idx="43">
                  <c:v>43978</c:v>
                </c:pt>
                <c:pt idx="44">
                  <c:v>43979</c:v>
                </c:pt>
                <c:pt idx="45">
                  <c:v>43980</c:v>
                </c:pt>
                <c:pt idx="46">
                  <c:v>43981</c:v>
                </c:pt>
                <c:pt idx="47">
                  <c:v>43982</c:v>
                </c:pt>
                <c:pt idx="48">
                  <c:v>43983</c:v>
                </c:pt>
                <c:pt idx="49">
                  <c:v>43984</c:v>
                </c:pt>
                <c:pt idx="50">
                  <c:v>43985</c:v>
                </c:pt>
                <c:pt idx="51">
                  <c:v>43986</c:v>
                </c:pt>
                <c:pt idx="52">
                  <c:v>43987</c:v>
                </c:pt>
                <c:pt idx="53">
                  <c:v>43988</c:v>
                </c:pt>
                <c:pt idx="54">
                  <c:v>43989</c:v>
                </c:pt>
                <c:pt idx="55">
                  <c:v>43990</c:v>
                </c:pt>
                <c:pt idx="56">
                  <c:v>43991</c:v>
                </c:pt>
                <c:pt idx="57">
                  <c:v>43992</c:v>
                </c:pt>
                <c:pt idx="58">
                  <c:v>43993</c:v>
                </c:pt>
                <c:pt idx="59">
                  <c:v>43994</c:v>
                </c:pt>
                <c:pt idx="60">
                  <c:v>43995</c:v>
                </c:pt>
                <c:pt idx="61">
                  <c:v>43996</c:v>
                </c:pt>
                <c:pt idx="62">
                  <c:v>43997</c:v>
                </c:pt>
                <c:pt idx="63">
                  <c:v>43998</c:v>
                </c:pt>
                <c:pt idx="64">
                  <c:v>43999</c:v>
                </c:pt>
                <c:pt idx="65">
                  <c:v>44000</c:v>
                </c:pt>
                <c:pt idx="66">
                  <c:v>44001</c:v>
                </c:pt>
                <c:pt idx="67">
                  <c:v>44002</c:v>
                </c:pt>
                <c:pt idx="68">
                  <c:v>44003</c:v>
                </c:pt>
                <c:pt idx="69">
                  <c:v>44004</c:v>
                </c:pt>
                <c:pt idx="70">
                  <c:v>44005</c:v>
                </c:pt>
                <c:pt idx="71">
                  <c:v>44006</c:v>
                </c:pt>
                <c:pt idx="72">
                  <c:v>44007</c:v>
                </c:pt>
                <c:pt idx="73">
                  <c:v>44008</c:v>
                </c:pt>
                <c:pt idx="74">
                  <c:v>44009</c:v>
                </c:pt>
                <c:pt idx="75">
                  <c:v>44010</c:v>
                </c:pt>
                <c:pt idx="76">
                  <c:v>44011</c:v>
                </c:pt>
                <c:pt idx="77">
                  <c:v>44012</c:v>
                </c:pt>
                <c:pt idx="78">
                  <c:v>44013</c:v>
                </c:pt>
                <c:pt idx="79">
                  <c:v>44014</c:v>
                </c:pt>
                <c:pt idx="80">
                  <c:v>44015</c:v>
                </c:pt>
                <c:pt idx="81">
                  <c:v>44016</c:v>
                </c:pt>
                <c:pt idx="82">
                  <c:v>44017</c:v>
                </c:pt>
                <c:pt idx="83">
                  <c:v>44018</c:v>
                </c:pt>
                <c:pt idx="84">
                  <c:v>44019</c:v>
                </c:pt>
                <c:pt idx="85">
                  <c:v>44020</c:v>
                </c:pt>
                <c:pt idx="86">
                  <c:v>44021</c:v>
                </c:pt>
                <c:pt idx="87">
                  <c:v>44022</c:v>
                </c:pt>
                <c:pt idx="88">
                  <c:v>44023</c:v>
                </c:pt>
                <c:pt idx="89">
                  <c:v>44024</c:v>
                </c:pt>
                <c:pt idx="90">
                  <c:v>44025</c:v>
                </c:pt>
                <c:pt idx="91">
                  <c:v>44026</c:v>
                </c:pt>
                <c:pt idx="92">
                  <c:v>44027</c:v>
                </c:pt>
                <c:pt idx="93">
                  <c:v>44028</c:v>
                </c:pt>
                <c:pt idx="94">
                  <c:v>44029</c:v>
                </c:pt>
                <c:pt idx="95">
                  <c:v>44030</c:v>
                </c:pt>
                <c:pt idx="96">
                  <c:v>44031</c:v>
                </c:pt>
                <c:pt idx="97">
                  <c:v>44032</c:v>
                </c:pt>
                <c:pt idx="98">
                  <c:v>44033</c:v>
                </c:pt>
                <c:pt idx="99">
                  <c:v>44034</c:v>
                </c:pt>
                <c:pt idx="100">
                  <c:v>44035</c:v>
                </c:pt>
                <c:pt idx="101">
                  <c:v>44036</c:v>
                </c:pt>
                <c:pt idx="102">
                  <c:v>44037</c:v>
                </c:pt>
                <c:pt idx="103">
                  <c:v>44038</c:v>
                </c:pt>
                <c:pt idx="104">
                  <c:v>44039</c:v>
                </c:pt>
                <c:pt idx="105">
                  <c:v>44040</c:v>
                </c:pt>
                <c:pt idx="106">
                  <c:v>44041</c:v>
                </c:pt>
                <c:pt idx="107">
                  <c:v>44042</c:v>
                </c:pt>
                <c:pt idx="108">
                  <c:v>44043</c:v>
                </c:pt>
              </c:numCache>
            </c:numRef>
          </c:cat>
          <c:val>
            <c:numRef>
              <c:f>d.cases_fatalities!$C$3:$C$111</c:f>
              <c:numCache>
                <c:formatCode>0.0</c:formatCode>
                <c:ptCount val="109"/>
                <c:pt idx="0">
                  <c:v>32.428571428571431</c:v>
                </c:pt>
                <c:pt idx="1">
                  <c:v>34</c:v>
                </c:pt>
                <c:pt idx="2">
                  <c:v>33.571428571428569</c:v>
                </c:pt>
                <c:pt idx="3">
                  <c:v>34.857142857142854</c:v>
                </c:pt>
                <c:pt idx="4">
                  <c:v>34</c:v>
                </c:pt>
                <c:pt idx="5">
                  <c:v>33.142857142857146</c:v>
                </c:pt>
                <c:pt idx="6">
                  <c:v>32.428571428571431</c:v>
                </c:pt>
                <c:pt idx="7">
                  <c:v>33.285714285714285</c:v>
                </c:pt>
                <c:pt idx="8">
                  <c:v>32.428571428571431</c:v>
                </c:pt>
                <c:pt idx="9">
                  <c:v>33.428571428571431</c:v>
                </c:pt>
                <c:pt idx="10">
                  <c:v>32.714285714285715</c:v>
                </c:pt>
                <c:pt idx="11">
                  <c:v>33.857142857142854</c:v>
                </c:pt>
                <c:pt idx="12">
                  <c:v>34.142857142857146</c:v>
                </c:pt>
                <c:pt idx="13">
                  <c:v>34.142857142857146</c:v>
                </c:pt>
                <c:pt idx="14">
                  <c:v>33.428571428571431</c:v>
                </c:pt>
                <c:pt idx="15">
                  <c:v>32.571428571428569</c:v>
                </c:pt>
                <c:pt idx="16">
                  <c:v>32.142857142857146</c:v>
                </c:pt>
                <c:pt idx="17">
                  <c:v>33.714285714285715</c:v>
                </c:pt>
                <c:pt idx="18">
                  <c:v>33.142857142857146</c:v>
                </c:pt>
                <c:pt idx="19">
                  <c:v>34</c:v>
                </c:pt>
                <c:pt idx="20">
                  <c:v>34.571428571428569</c:v>
                </c:pt>
                <c:pt idx="21">
                  <c:v>33.714285714285715</c:v>
                </c:pt>
                <c:pt idx="22">
                  <c:v>34.857142857142854</c:v>
                </c:pt>
                <c:pt idx="23">
                  <c:v>35</c:v>
                </c:pt>
                <c:pt idx="24">
                  <c:v>33.571428571428569</c:v>
                </c:pt>
                <c:pt idx="25">
                  <c:v>32.857142857142854</c:v>
                </c:pt>
                <c:pt idx="26">
                  <c:v>31.571428571428573</c:v>
                </c:pt>
                <c:pt idx="27">
                  <c:v>32.285714285714285</c:v>
                </c:pt>
                <c:pt idx="28">
                  <c:v>32.857142857142854</c:v>
                </c:pt>
                <c:pt idx="29">
                  <c:v>34.285714285714285</c:v>
                </c:pt>
                <c:pt idx="30">
                  <c:v>33.428571428571431</c:v>
                </c:pt>
                <c:pt idx="31">
                  <c:v>34.857142857142854</c:v>
                </c:pt>
                <c:pt idx="32">
                  <c:v>35.285714285714285</c:v>
                </c:pt>
                <c:pt idx="33">
                  <c:v>35.142857142857146</c:v>
                </c:pt>
                <c:pt idx="34">
                  <c:v>33.142857142857146</c:v>
                </c:pt>
                <c:pt idx="35">
                  <c:v>32.571428571428569</c:v>
                </c:pt>
                <c:pt idx="36">
                  <c:v>29.571428571428573</c:v>
                </c:pt>
                <c:pt idx="37">
                  <c:v>28.857142857142858</c:v>
                </c:pt>
                <c:pt idx="38">
                  <c:v>26.714285714285715</c:v>
                </c:pt>
                <c:pt idx="39">
                  <c:v>24.428571428571427</c:v>
                </c:pt>
                <c:pt idx="40">
                  <c:v>25.571428571428573</c:v>
                </c:pt>
                <c:pt idx="41">
                  <c:v>26.857142857142858</c:v>
                </c:pt>
                <c:pt idx="42">
                  <c:v>25.857142857142858</c:v>
                </c:pt>
                <c:pt idx="43">
                  <c:v>26</c:v>
                </c:pt>
                <c:pt idx="44">
                  <c:v>26.857142857142858</c:v>
                </c:pt>
                <c:pt idx="45">
                  <c:v>27.857142857142858</c:v>
                </c:pt>
                <c:pt idx="46">
                  <c:v>30.142857142857142</c:v>
                </c:pt>
                <c:pt idx="47">
                  <c:v>27.142857142857142</c:v>
                </c:pt>
                <c:pt idx="48">
                  <c:v>25.714285714285715</c:v>
                </c:pt>
                <c:pt idx="49">
                  <c:v>26.428571428571427</c:v>
                </c:pt>
                <c:pt idx="50">
                  <c:v>27.714285714285715</c:v>
                </c:pt>
                <c:pt idx="51">
                  <c:v>26.285714285714285</c:v>
                </c:pt>
                <c:pt idx="52">
                  <c:v>24.857142857142858</c:v>
                </c:pt>
                <c:pt idx="53">
                  <c:v>25.142857142857142</c:v>
                </c:pt>
                <c:pt idx="54">
                  <c:v>26</c:v>
                </c:pt>
                <c:pt idx="55">
                  <c:v>27.428571428571427</c:v>
                </c:pt>
                <c:pt idx="56">
                  <c:v>28.285714285714285</c:v>
                </c:pt>
                <c:pt idx="57">
                  <c:v>27.142857142857142</c:v>
                </c:pt>
                <c:pt idx="58">
                  <c:v>28</c:v>
                </c:pt>
                <c:pt idx="59">
                  <c:v>29.285714285714285</c:v>
                </c:pt>
                <c:pt idx="60">
                  <c:v>30.285714285714285</c:v>
                </c:pt>
                <c:pt idx="61">
                  <c:v>34</c:v>
                </c:pt>
                <c:pt idx="62">
                  <c:v>33.714285714285715</c:v>
                </c:pt>
                <c:pt idx="63">
                  <c:v>35.285714285714285</c:v>
                </c:pt>
                <c:pt idx="64">
                  <c:v>37.142857142857146</c:v>
                </c:pt>
                <c:pt idx="65">
                  <c:v>39.142857142857146</c:v>
                </c:pt>
                <c:pt idx="66">
                  <c:v>40.714285714285715</c:v>
                </c:pt>
                <c:pt idx="67">
                  <c:v>41.714285714285715</c:v>
                </c:pt>
                <c:pt idx="68">
                  <c:v>40.857142857142854</c:v>
                </c:pt>
                <c:pt idx="69">
                  <c:v>42.857142857142854</c:v>
                </c:pt>
                <c:pt idx="70">
                  <c:v>42.285714285714285</c:v>
                </c:pt>
                <c:pt idx="71">
                  <c:v>47.428571428571431</c:v>
                </c:pt>
                <c:pt idx="72">
                  <c:v>49.714285714285715</c:v>
                </c:pt>
                <c:pt idx="73">
                  <c:v>52.714285714285715</c:v>
                </c:pt>
                <c:pt idx="74">
                  <c:v>57</c:v>
                </c:pt>
                <c:pt idx="75">
                  <c:v>63.714285714285715</c:v>
                </c:pt>
                <c:pt idx="76">
                  <c:v>69.714285714285708</c:v>
                </c:pt>
                <c:pt idx="77">
                  <c:v>75.714285714285708</c:v>
                </c:pt>
                <c:pt idx="78">
                  <c:v>78</c:v>
                </c:pt>
                <c:pt idx="79">
                  <c:v>84.857142857142861</c:v>
                </c:pt>
                <c:pt idx="80">
                  <c:v>92.571428571428569</c:v>
                </c:pt>
                <c:pt idx="81">
                  <c:v>99.714285714285708</c:v>
                </c:pt>
                <c:pt idx="82">
                  <c:v>103.14285714285714</c:v>
                </c:pt>
                <c:pt idx="83">
                  <c:v>107.28571428571429</c:v>
                </c:pt>
                <c:pt idx="84">
                  <c:v>114.42857142857143</c:v>
                </c:pt>
                <c:pt idx="85">
                  <c:v>123.28571428571429</c:v>
                </c:pt>
                <c:pt idx="86">
                  <c:v>127.57142857142857</c:v>
                </c:pt>
                <c:pt idx="87">
                  <c:v>131.57142857142858</c:v>
                </c:pt>
                <c:pt idx="88">
                  <c:v>133.42857142857142</c:v>
                </c:pt>
                <c:pt idx="89">
                  <c:v>141.85714285714286</c:v>
                </c:pt>
                <c:pt idx="90">
                  <c:v>145.71428571428572</c:v>
                </c:pt>
                <c:pt idx="91">
                  <c:v>149.71428571428572</c:v>
                </c:pt>
                <c:pt idx="92">
                  <c:v>148.28571428571428</c:v>
                </c:pt>
                <c:pt idx="93">
                  <c:v>144.85714285714286</c:v>
                </c:pt>
                <c:pt idx="94">
                  <c:v>138.57142857142858</c:v>
                </c:pt>
                <c:pt idx="95">
                  <c:v>131.28571428571428</c:v>
                </c:pt>
                <c:pt idx="96">
                  <c:v>118.71428571428571</c:v>
                </c:pt>
                <c:pt idx="97">
                  <c:v>110.28571428571429</c:v>
                </c:pt>
                <c:pt idx="98">
                  <c:v>94.285714285714292</c:v>
                </c:pt>
                <c:pt idx="99">
                  <c:v>80.428571428571431</c:v>
                </c:pt>
                <c:pt idx="100">
                  <c:v>67.571428571428569</c:v>
                </c:pt>
                <c:pt idx="101">
                  <c:v>53.142857142857146</c:v>
                </c:pt>
                <c:pt idx="102">
                  <c:v>40.428571428571431</c:v>
                </c:pt>
                <c:pt idx="103">
                  <c:v>28.857142857142858</c:v>
                </c:pt>
                <c:pt idx="104" formatCode="General">
                  <c:v>#N/A</c:v>
                </c:pt>
                <c:pt idx="105" formatCode="General">
                  <c:v>#N/A</c:v>
                </c:pt>
                <c:pt idx="106" formatCode="General">
                  <c:v>#N/A</c:v>
                </c:pt>
                <c:pt idx="107" formatCode="General">
                  <c:v>#N/A</c:v>
                </c:pt>
                <c:pt idx="108" formatCode="General">
                  <c:v>#N/A</c:v>
                </c:pt>
              </c:numCache>
            </c:numRef>
          </c:val>
          <c:smooth val="0"/>
          <c:extLst>
            <c:ext xmlns:c16="http://schemas.microsoft.com/office/drawing/2014/chart" uri="{C3380CC4-5D6E-409C-BE32-E72D297353CC}">
              <c16:uniqueId val="{00000014-E06B-4DF7-A980-13E6F5711635}"/>
            </c:ext>
          </c:extLst>
        </c:ser>
        <c:dLbls>
          <c:showLegendKey val="0"/>
          <c:showVal val="0"/>
          <c:showCatName val="0"/>
          <c:showSerName val="0"/>
          <c:showPercent val="0"/>
          <c:showBubbleSize val="0"/>
        </c:dLbls>
        <c:marker val="1"/>
        <c:smooth val="0"/>
        <c:axId val="2106892063"/>
        <c:axId val="2106893311"/>
      </c:lineChart>
      <c:lineChart>
        <c:grouping val="standard"/>
        <c:varyColors val="0"/>
        <c:ser>
          <c:idx val="0"/>
          <c:order val="2"/>
          <c:tx>
            <c:v>Mobility and engagement</c:v>
          </c:tx>
          <c:spPr>
            <a:ln w="38100" cap="rnd">
              <a:solidFill>
                <a:schemeClr val="accent5"/>
              </a:solidFill>
              <a:prstDash val="dash"/>
              <a:round/>
            </a:ln>
            <a:effectLst/>
          </c:spPr>
          <c:marker>
            <c:symbol val="none"/>
          </c:marker>
          <c:dLbls>
            <c:dLbl>
              <c:idx val="95"/>
              <c:layout>
                <c:manualLayout>
                  <c:x val="-2.0522625155405896E-2"/>
                  <c:y val="2.62626262626262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06B-4DF7-A980-13E6F57116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d.MEI!$F$104:$F$212</c:f>
              <c:numCache>
                <c:formatCode>d\-mmm\-yy</c:formatCode>
                <c:ptCount val="109"/>
                <c:pt idx="0">
                  <c:v>43935</c:v>
                </c:pt>
                <c:pt idx="1">
                  <c:v>43936</c:v>
                </c:pt>
                <c:pt idx="2">
                  <c:v>43937</c:v>
                </c:pt>
                <c:pt idx="3">
                  <c:v>43938</c:v>
                </c:pt>
                <c:pt idx="4">
                  <c:v>43939</c:v>
                </c:pt>
                <c:pt idx="5">
                  <c:v>43940</c:v>
                </c:pt>
                <c:pt idx="6">
                  <c:v>43941</c:v>
                </c:pt>
                <c:pt idx="7">
                  <c:v>43942</c:v>
                </c:pt>
                <c:pt idx="8">
                  <c:v>43943</c:v>
                </c:pt>
                <c:pt idx="9">
                  <c:v>43944</c:v>
                </c:pt>
                <c:pt idx="10">
                  <c:v>43945</c:v>
                </c:pt>
                <c:pt idx="11">
                  <c:v>43946</c:v>
                </c:pt>
                <c:pt idx="12">
                  <c:v>43947</c:v>
                </c:pt>
                <c:pt idx="13">
                  <c:v>43948</c:v>
                </c:pt>
                <c:pt idx="14">
                  <c:v>43949</c:v>
                </c:pt>
                <c:pt idx="15">
                  <c:v>43950</c:v>
                </c:pt>
                <c:pt idx="16">
                  <c:v>43951</c:v>
                </c:pt>
                <c:pt idx="17">
                  <c:v>43952</c:v>
                </c:pt>
                <c:pt idx="18">
                  <c:v>43953</c:v>
                </c:pt>
                <c:pt idx="19">
                  <c:v>43954</c:v>
                </c:pt>
                <c:pt idx="20">
                  <c:v>43955</c:v>
                </c:pt>
                <c:pt idx="21">
                  <c:v>43956</c:v>
                </c:pt>
                <c:pt idx="22">
                  <c:v>43957</c:v>
                </c:pt>
                <c:pt idx="23">
                  <c:v>43958</c:v>
                </c:pt>
                <c:pt idx="24">
                  <c:v>43959</c:v>
                </c:pt>
                <c:pt idx="25">
                  <c:v>43960</c:v>
                </c:pt>
                <c:pt idx="26">
                  <c:v>43961</c:v>
                </c:pt>
                <c:pt idx="27">
                  <c:v>43962</c:v>
                </c:pt>
                <c:pt idx="28">
                  <c:v>43963</c:v>
                </c:pt>
                <c:pt idx="29">
                  <c:v>43964</c:v>
                </c:pt>
                <c:pt idx="30">
                  <c:v>43965</c:v>
                </c:pt>
                <c:pt idx="31">
                  <c:v>43966</c:v>
                </c:pt>
                <c:pt idx="32">
                  <c:v>43967</c:v>
                </c:pt>
                <c:pt idx="33">
                  <c:v>43968</c:v>
                </c:pt>
                <c:pt idx="34">
                  <c:v>43969</c:v>
                </c:pt>
                <c:pt idx="35">
                  <c:v>43970</c:v>
                </c:pt>
                <c:pt idx="36">
                  <c:v>43971</c:v>
                </c:pt>
                <c:pt idx="37">
                  <c:v>43972</c:v>
                </c:pt>
                <c:pt idx="38">
                  <c:v>43973</c:v>
                </c:pt>
                <c:pt idx="39">
                  <c:v>43974</c:v>
                </c:pt>
                <c:pt idx="40">
                  <c:v>43975</c:v>
                </c:pt>
                <c:pt idx="41">
                  <c:v>43976</c:v>
                </c:pt>
                <c:pt idx="42">
                  <c:v>43977</c:v>
                </c:pt>
                <c:pt idx="43">
                  <c:v>43978</c:v>
                </c:pt>
                <c:pt idx="44">
                  <c:v>43979</c:v>
                </c:pt>
                <c:pt idx="45">
                  <c:v>43980</c:v>
                </c:pt>
                <c:pt idx="46">
                  <c:v>43981</c:v>
                </c:pt>
                <c:pt idx="47">
                  <c:v>43982</c:v>
                </c:pt>
                <c:pt idx="48">
                  <c:v>43983</c:v>
                </c:pt>
                <c:pt idx="49">
                  <c:v>43984</c:v>
                </c:pt>
                <c:pt idx="50">
                  <c:v>43985</c:v>
                </c:pt>
                <c:pt idx="51">
                  <c:v>43986</c:v>
                </c:pt>
                <c:pt idx="52">
                  <c:v>43987</c:v>
                </c:pt>
                <c:pt idx="53">
                  <c:v>43988</c:v>
                </c:pt>
                <c:pt idx="54">
                  <c:v>43989</c:v>
                </c:pt>
                <c:pt idx="55">
                  <c:v>43990</c:v>
                </c:pt>
                <c:pt idx="56">
                  <c:v>43991</c:v>
                </c:pt>
                <c:pt idx="57">
                  <c:v>43992</c:v>
                </c:pt>
                <c:pt idx="58">
                  <c:v>43993</c:v>
                </c:pt>
                <c:pt idx="59">
                  <c:v>43994</c:v>
                </c:pt>
                <c:pt idx="60">
                  <c:v>43995</c:v>
                </c:pt>
                <c:pt idx="61">
                  <c:v>43996</c:v>
                </c:pt>
                <c:pt idx="62">
                  <c:v>43997</c:v>
                </c:pt>
                <c:pt idx="63">
                  <c:v>43998</c:v>
                </c:pt>
                <c:pt idx="64">
                  <c:v>43999</c:v>
                </c:pt>
                <c:pt idx="65">
                  <c:v>44000</c:v>
                </c:pt>
                <c:pt idx="66">
                  <c:v>44001</c:v>
                </c:pt>
                <c:pt idx="67">
                  <c:v>44002</c:v>
                </c:pt>
                <c:pt idx="68">
                  <c:v>44003</c:v>
                </c:pt>
                <c:pt idx="69">
                  <c:v>44004</c:v>
                </c:pt>
                <c:pt idx="70">
                  <c:v>44005</c:v>
                </c:pt>
                <c:pt idx="71">
                  <c:v>44006</c:v>
                </c:pt>
                <c:pt idx="72">
                  <c:v>44007</c:v>
                </c:pt>
                <c:pt idx="73">
                  <c:v>44008</c:v>
                </c:pt>
                <c:pt idx="74">
                  <c:v>44009</c:v>
                </c:pt>
                <c:pt idx="75">
                  <c:v>44010</c:v>
                </c:pt>
                <c:pt idx="76">
                  <c:v>44011</c:v>
                </c:pt>
                <c:pt idx="77">
                  <c:v>44012</c:v>
                </c:pt>
                <c:pt idx="78">
                  <c:v>44013</c:v>
                </c:pt>
                <c:pt idx="79">
                  <c:v>44014</c:v>
                </c:pt>
                <c:pt idx="80">
                  <c:v>44015</c:v>
                </c:pt>
                <c:pt idx="81">
                  <c:v>44016</c:v>
                </c:pt>
                <c:pt idx="82">
                  <c:v>44017</c:v>
                </c:pt>
                <c:pt idx="83">
                  <c:v>44018</c:v>
                </c:pt>
                <c:pt idx="84">
                  <c:v>44019</c:v>
                </c:pt>
                <c:pt idx="85">
                  <c:v>44020</c:v>
                </c:pt>
                <c:pt idx="86">
                  <c:v>44021</c:v>
                </c:pt>
                <c:pt idx="87">
                  <c:v>44022</c:v>
                </c:pt>
                <c:pt idx="88">
                  <c:v>44023</c:v>
                </c:pt>
                <c:pt idx="89">
                  <c:v>44024</c:v>
                </c:pt>
                <c:pt idx="90">
                  <c:v>44025</c:v>
                </c:pt>
                <c:pt idx="91">
                  <c:v>44026</c:v>
                </c:pt>
                <c:pt idx="92">
                  <c:v>44027</c:v>
                </c:pt>
                <c:pt idx="93">
                  <c:v>44028</c:v>
                </c:pt>
                <c:pt idx="94">
                  <c:v>44029</c:v>
                </c:pt>
                <c:pt idx="95">
                  <c:v>44030</c:v>
                </c:pt>
                <c:pt idx="96">
                  <c:v>44031</c:v>
                </c:pt>
                <c:pt idx="97">
                  <c:v>44032</c:v>
                </c:pt>
                <c:pt idx="98">
                  <c:v>44033</c:v>
                </c:pt>
                <c:pt idx="99">
                  <c:v>44034</c:v>
                </c:pt>
                <c:pt idx="100">
                  <c:v>44035</c:v>
                </c:pt>
                <c:pt idx="101">
                  <c:v>44036</c:v>
                </c:pt>
                <c:pt idx="102">
                  <c:v>44037</c:v>
                </c:pt>
                <c:pt idx="103">
                  <c:v>44038</c:v>
                </c:pt>
                <c:pt idx="104">
                  <c:v>44039</c:v>
                </c:pt>
                <c:pt idx="105">
                  <c:v>44040</c:v>
                </c:pt>
                <c:pt idx="106">
                  <c:v>44041</c:v>
                </c:pt>
                <c:pt idx="107">
                  <c:v>44042</c:v>
                </c:pt>
                <c:pt idx="108">
                  <c:v>44043</c:v>
                </c:pt>
              </c:numCache>
            </c:numRef>
          </c:cat>
          <c:val>
            <c:numRef>
              <c:f>d.MEI!$H$104:$H$212</c:f>
              <c:numCache>
                <c:formatCode>0.0</c:formatCode>
                <c:ptCount val="109"/>
                <c:pt idx="0">
                  <c:v>-106.11614652792161</c:v>
                </c:pt>
                <c:pt idx="1">
                  <c:v>-105.34774051036948</c:v>
                </c:pt>
                <c:pt idx="2">
                  <c:v>-104.19030954930018</c:v>
                </c:pt>
                <c:pt idx="3">
                  <c:v>-102.65080639466892</c:v>
                </c:pt>
                <c:pt idx="4">
                  <c:v>-100.95439821378152</c:v>
                </c:pt>
                <c:pt idx="5">
                  <c:v>-99.67099572412981</c:v>
                </c:pt>
                <c:pt idx="6">
                  <c:v>-99.104164729622468</c:v>
                </c:pt>
                <c:pt idx="7">
                  <c:v>-97.502186290216756</c:v>
                </c:pt>
                <c:pt idx="8">
                  <c:v>-96.962977909148464</c:v>
                </c:pt>
                <c:pt idx="9">
                  <c:v>-95.172580015289327</c:v>
                </c:pt>
                <c:pt idx="10">
                  <c:v>-93.562273682858844</c:v>
                </c:pt>
                <c:pt idx="11">
                  <c:v>-90.97492153033032</c:v>
                </c:pt>
                <c:pt idx="12">
                  <c:v>-88.522480674010041</c:v>
                </c:pt>
                <c:pt idx="13">
                  <c:v>-87.2130747497756</c:v>
                </c:pt>
                <c:pt idx="14">
                  <c:v>-86.980916759228748</c:v>
                </c:pt>
                <c:pt idx="15">
                  <c:v>-86.01741174400739</c:v>
                </c:pt>
                <c:pt idx="16">
                  <c:v>-84.645493874849663</c:v>
                </c:pt>
                <c:pt idx="17">
                  <c:v>-83.316680738676354</c:v>
                </c:pt>
                <c:pt idx="18">
                  <c:v>-82.108546049419957</c:v>
                </c:pt>
                <c:pt idx="19">
                  <c:v>-81.321500370598727</c:v>
                </c:pt>
                <c:pt idx="20">
                  <c:v>-80.25789701544555</c:v>
                </c:pt>
                <c:pt idx="21">
                  <c:v>-79.188903809538601</c:v>
                </c:pt>
                <c:pt idx="22">
                  <c:v>-77.691152831397289</c:v>
                </c:pt>
                <c:pt idx="23">
                  <c:v>-77.523789245034322</c:v>
                </c:pt>
                <c:pt idx="24">
                  <c:v>-76.701067265658907</c:v>
                </c:pt>
                <c:pt idx="25">
                  <c:v>-75.294358996876227</c:v>
                </c:pt>
                <c:pt idx="26">
                  <c:v>-72.468329179778294</c:v>
                </c:pt>
                <c:pt idx="27">
                  <c:v>-71.914324485443402</c:v>
                </c:pt>
                <c:pt idx="28">
                  <c:v>-71.204834025562192</c:v>
                </c:pt>
                <c:pt idx="29">
                  <c:v>-70.174560846803018</c:v>
                </c:pt>
                <c:pt idx="30">
                  <c:v>-69.668883675593818</c:v>
                </c:pt>
                <c:pt idx="31">
                  <c:v>-69.553330947846788</c:v>
                </c:pt>
                <c:pt idx="32">
                  <c:v>-71.408498872714475</c:v>
                </c:pt>
                <c:pt idx="33">
                  <c:v>-72.42725741468459</c:v>
                </c:pt>
                <c:pt idx="34">
                  <c:v>-70.802629921638172</c:v>
                </c:pt>
                <c:pt idx="35">
                  <c:v>-69.481270645839572</c:v>
                </c:pt>
                <c:pt idx="36">
                  <c:v>-68.509033590254631</c:v>
                </c:pt>
                <c:pt idx="37">
                  <c:v>-67.298453894324439</c:v>
                </c:pt>
                <c:pt idx="38">
                  <c:v>-65.301976139998544</c:v>
                </c:pt>
                <c:pt idx="39">
                  <c:v>-62.469644090275501</c:v>
                </c:pt>
                <c:pt idx="40">
                  <c:v>-61.053115210121561</c:v>
                </c:pt>
                <c:pt idx="41">
                  <c:v>-66.30895102594279</c:v>
                </c:pt>
                <c:pt idx="42">
                  <c:v>-65.492213282842201</c:v>
                </c:pt>
                <c:pt idx="43">
                  <c:v>-64.913986630094072</c:v>
                </c:pt>
                <c:pt idx="44">
                  <c:v>-64.732635309619823</c:v>
                </c:pt>
                <c:pt idx="45">
                  <c:v>-63.482705406023136</c:v>
                </c:pt>
                <c:pt idx="46">
                  <c:v>-62.472838593534355</c:v>
                </c:pt>
                <c:pt idx="47">
                  <c:v>-62.396252035734754</c:v>
                </c:pt>
                <c:pt idx="48">
                  <c:v>-55.896826573100135</c:v>
                </c:pt>
                <c:pt idx="49">
                  <c:v>-54.920882599075874</c:v>
                </c:pt>
                <c:pt idx="50">
                  <c:v>-54.080180922362182</c:v>
                </c:pt>
                <c:pt idx="51">
                  <c:v>-52.912194515852072</c:v>
                </c:pt>
                <c:pt idx="52">
                  <c:v>-53.144792845033955</c:v>
                </c:pt>
                <c:pt idx="53">
                  <c:v>-52.605758194513768</c:v>
                </c:pt>
                <c:pt idx="54">
                  <c:v>-51.9605121531187</c:v>
                </c:pt>
                <c:pt idx="55">
                  <c:v>-51.408475924113688</c:v>
                </c:pt>
                <c:pt idx="56">
                  <c:v>-50.88391020387887</c:v>
                </c:pt>
                <c:pt idx="57">
                  <c:v>-50.698219518743073</c:v>
                </c:pt>
                <c:pt idx="58">
                  <c:v>-49.804414313975556</c:v>
                </c:pt>
                <c:pt idx="59">
                  <c:v>-50.463210959945748</c:v>
                </c:pt>
                <c:pt idx="60">
                  <c:v>-50.082666205755935</c:v>
                </c:pt>
                <c:pt idx="61">
                  <c:v>-49.646132435344057</c:v>
                </c:pt>
                <c:pt idx="62">
                  <c:v>-49.581882068456444</c:v>
                </c:pt>
                <c:pt idx="63">
                  <c:v>-49.998216649611209</c:v>
                </c:pt>
                <c:pt idx="64">
                  <c:v>-49.116383389297205</c:v>
                </c:pt>
                <c:pt idx="65">
                  <c:v>-48.973153704635642</c:v>
                </c:pt>
                <c:pt idx="66">
                  <c:v>-48.496837445973078</c:v>
                </c:pt>
                <c:pt idx="67">
                  <c:v>-48.491105505641698</c:v>
                </c:pt>
                <c:pt idx="68">
                  <c:v>-48.588231410996059</c:v>
                </c:pt>
                <c:pt idx="69">
                  <c:v>-49.416106834150447</c:v>
                </c:pt>
                <c:pt idx="70">
                  <c:v>-50.059654139271586</c:v>
                </c:pt>
                <c:pt idx="71">
                  <c:v>-51.634847007175146</c:v>
                </c:pt>
                <c:pt idx="72">
                  <c:v>-52.745733100959946</c:v>
                </c:pt>
                <c:pt idx="73">
                  <c:v>-53.404093392138599</c:v>
                </c:pt>
                <c:pt idx="74">
                  <c:v>-54.84973480970222</c:v>
                </c:pt>
                <c:pt idx="75">
                  <c:v>-55.943786919945133</c:v>
                </c:pt>
                <c:pt idx="76">
                  <c:v>-55.872699081654908</c:v>
                </c:pt>
                <c:pt idx="77">
                  <c:v>-55.450911093778572</c:v>
                </c:pt>
                <c:pt idx="78">
                  <c:v>-55.12400537771466</c:v>
                </c:pt>
                <c:pt idx="79">
                  <c:v>-55.657142249035687</c:v>
                </c:pt>
                <c:pt idx="80">
                  <c:v>-57.283524527729341</c:v>
                </c:pt>
                <c:pt idx="81">
                  <c:v>-58.263304032423903</c:v>
                </c:pt>
                <c:pt idx="82">
                  <c:v>-58.962300383243914</c:v>
                </c:pt>
                <c:pt idx="83">
                  <c:v>-59.723977662776292</c:v>
                </c:pt>
                <c:pt idx="84">
                  <c:v>-60.678291862281107</c:v>
                </c:pt>
                <c:pt idx="85">
                  <c:v>-61.22689440141243</c:v>
                </c:pt>
                <c:pt idx="86">
                  <c:v>-61.197380945128074</c:v>
                </c:pt>
                <c:pt idx="87">
                  <c:v>-59.243090364097498</c:v>
                </c:pt>
                <c:pt idx="88">
                  <c:v>-58.467260411030274</c:v>
                </c:pt>
                <c:pt idx="89">
                  <c:v>-57.897629067348269</c:v>
                </c:pt>
                <c:pt idx="90">
                  <c:v>-57.1576135497737</c:v>
                </c:pt>
                <c:pt idx="91">
                  <c:v>-56.459986526374344</c:v>
                </c:pt>
                <c:pt idx="92">
                  <c:v>-56.212807702632844</c:v>
                </c:pt>
                <c:pt idx="93">
                  <c:v>-55.997090795319487</c:v>
                </c:pt>
                <c:pt idx="94">
                  <c:v>-55.962582516869517</c:v>
                </c:pt>
                <c:pt idx="95">
                  <c:v>-55.782833882020775</c:v>
                </c:pt>
                <c:pt idx="96" formatCode="General">
                  <c:v>#N/A</c:v>
                </c:pt>
                <c:pt idx="97" formatCode="General">
                  <c:v>#N/A</c:v>
                </c:pt>
                <c:pt idx="98" formatCode="General">
                  <c:v>#N/A</c:v>
                </c:pt>
                <c:pt idx="99" formatCode="General">
                  <c:v>#N/A</c:v>
                </c:pt>
                <c:pt idx="100" formatCode="General">
                  <c:v>#N/A</c:v>
                </c:pt>
                <c:pt idx="101" formatCode="General">
                  <c:v>#N/A</c:v>
                </c:pt>
                <c:pt idx="102" formatCode="General">
                  <c:v>#N/A</c:v>
                </c:pt>
                <c:pt idx="103" formatCode="General">
                  <c:v>#N/A</c:v>
                </c:pt>
                <c:pt idx="104" formatCode="General">
                  <c:v>#N/A</c:v>
                </c:pt>
                <c:pt idx="105" formatCode="General">
                  <c:v>#N/A</c:v>
                </c:pt>
                <c:pt idx="106" formatCode="General">
                  <c:v>#N/A</c:v>
                </c:pt>
                <c:pt idx="107" formatCode="General">
                  <c:v>#N/A</c:v>
                </c:pt>
                <c:pt idx="108" formatCode="General">
                  <c:v>#N/A</c:v>
                </c:pt>
              </c:numCache>
            </c:numRef>
          </c:val>
          <c:smooth val="0"/>
          <c:extLst>
            <c:ext xmlns:c16="http://schemas.microsoft.com/office/drawing/2014/chart" uri="{C3380CC4-5D6E-409C-BE32-E72D297353CC}">
              <c16:uniqueId val="{00000016-E06B-4DF7-A980-13E6F5711635}"/>
            </c:ext>
          </c:extLst>
        </c:ser>
        <c:dLbls>
          <c:showLegendKey val="0"/>
          <c:showVal val="0"/>
          <c:showCatName val="0"/>
          <c:showSerName val="0"/>
          <c:showPercent val="0"/>
          <c:showBubbleSize val="0"/>
        </c:dLbls>
        <c:marker val="1"/>
        <c:smooth val="0"/>
        <c:axId val="299899503"/>
        <c:axId val="1083143135"/>
      </c:lineChart>
      <c:dateAx>
        <c:axId val="2106892063"/>
        <c:scaling>
          <c:orientation val="minMax"/>
          <c:max val="44043"/>
        </c:scaling>
        <c:delete val="0"/>
        <c:axPos val="b"/>
        <c:numFmt formatCode="mmm\-dd" sourceLinked="0"/>
        <c:majorTickMark val="out"/>
        <c:minorTickMark val="none"/>
        <c:tickLblPos val="low"/>
        <c:spPr>
          <a:noFill/>
          <a:ln w="12700" cap="flat" cmpd="sng" algn="ctr">
            <a:solidFill>
              <a:schemeClr val="tx1"/>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6893311"/>
        <c:crosses val="autoZero"/>
        <c:auto val="1"/>
        <c:lblOffset val="100"/>
        <c:baseTimeUnit val="days"/>
        <c:majorUnit val="14"/>
        <c:majorTimeUnit val="days"/>
      </c:dateAx>
      <c:valAx>
        <c:axId val="2106893311"/>
        <c:scaling>
          <c:logBase val="2"/>
          <c:orientation val="minMax"/>
          <c:min val="16"/>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6892063"/>
        <c:crosses val="autoZero"/>
        <c:crossBetween val="between"/>
      </c:valAx>
      <c:valAx>
        <c:axId val="1083143135"/>
        <c:scaling>
          <c:orientation val="minMax"/>
          <c:max val="-40"/>
          <c:min val="-110"/>
        </c:scaling>
        <c:delete val="0"/>
        <c:axPos val="r"/>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899503"/>
        <c:crosses val="max"/>
        <c:crossBetween val="between"/>
      </c:valAx>
      <c:dateAx>
        <c:axId val="299899503"/>
        <c:scaling>
          <c:orientation val="minMax"/>
        </c:scaling>
        <c:delete val="1"/>
        <c:axPos val="b"/>
        <c:numFmt formatCode="d\-mmm\-yy" sourceLinked="1"/>
        <c:majorTickMark val="out"/>
        <c:minorTickMark val="none"/>
        <c:tickLblPos val="nextTo"/>
        <c:crossAx val="1083143135"/>
        <c:crosses val="autoZero"/>
        <c:auto val="1"/>
        <c:lblOffset val="100"/>
        <c:baseTimeUnit val="days"/>
        <c:majorUnit val="1"/>
        <c:minorUnit val="1"/>
      </c:dateAx>
      <c:spPr>
        <a:noFill/>
        <a:ln>
          <a:noFill/>
        </a:ln>
        <a:effectLst/>
      </c:spPr>
    </c:plotArea>
    <c:legend>
      <c:legendPos val="r"/>
      <c:legendEntry>
        <c:idx val="0"/>
        <c:delete val="1"/>
      </c:legendEntry>
      <c:legendEntry>
        <c:idx val="3"/>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2165326251450175"/>
          <c:y val="0.1849125904716456"/>
          <c:w val="0.15705637223471189"/>
          <c:h val="0.2217354648850711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08539928337018E-2"/>
          <c:y val="0.21763407959525785"/>
          <c:w val="0.87237374170510229"/>
          <c:h val="0.53658955310436784"/>
        </c:manualLayout>
      </c:layout>
      <c:barChart>
        <c:barDir val="col"/>
        <c:grouping val="clustered"/>
        <c:varyColors val="0"/>
        <c:ser>
          <c:idx val="4"/>
          <c:order val="3"/>
          <c:tx>
            <c:strRef>
              <c:f>Data2!$E$1</c:f>
              <c:strCache>
                <c:ptCount val="1"/>
                <c:pt idx="0">
                  <c:v>Opening/Closure</c:v>
                </c:pt>
              </c:strCache>
            </c:strRef>
          </c:tx>
          <c:spPr>
            <a:solidFill>
              <a:schemeClr val="accent6">
                <a:lumMod val="40000"/>
                <a:lumOff val="60000"/>
              </a:schemeClr>
            </a:solidFill>
            <a:ln>
              <a:noFill/>
            </a:ln>
            <a:effectLst/>
          </c:spPr>
          <c:invertIfNegative val="0"/>
          <c:dPt>
            <c:idx val="11"/>
            <c:invertIfNegative val="0"/>
            <c:bubble3D val="0"/>
            <c:spPr>
              <a:solidFill>
                <a:srgbClr val="FF8B8B"/>
              </a:solidFill>
              <a:ln>
                <a:noFill/>
              </a:ln>
              <a:effectLst/>
            </c:spPr>
            <c:extLst>
              <c:ext xmlns:c16="http://schemas.microsoft.com/office/drawing/2014/chart" uri="{C3380CC4-5D6E-409C-BE32-E72D297353CC}">
                <c16:uniqueId val="{00000001-BF03-42AC-A453-DAF3B2DF3B5C}"/>
              </c:ext>
            </c:extLst>
          </c:dPt>
          <c:dPt>
            <c:idx val="17"/>
            <c:invertIfNegative val="0"/>
            <c:bubble3D val="0"/>
            <c:spPr>
              <a:solidFill>
                <a:srgbClr val="FF8B8B"/>
              </a:solidFill>
              <a:ln>
                <a:noFill/>
              </a:ln>
              <a:effectLst/>
            </c:spPr>
            <c:extLst>
              <c:ext xmlns:c16="http://schemas.microsoft.com/office/drawing/2014/chart" uri="{C3380CC4-5D6E-409C-BE32-E72D297353CC}">
                <c16:uniqueId val="{00000003-BF03-42AC-A453-DAF3B2DF3B5C}"/>
              </c:ext>
            </c:extLst>
          </c:dPt>
          <c:dPt>
            <c:idx val="115"/>
            <c:invertIfNegative val="0"/>
            <c:bubble3D val="0"/>
            <c:spPr>
              <a:solidFill>
                <a:srgbClr val="FF8B8B"/>
              </a:solidFill>
              <a:ln>
                <a:noFill/>
              </a:ln>
              <a:effectLst/>
            </c:spPr>
            <c:extLst>
              <c:ext xmlns:c16="http://schemas.microsoft.com/office/drawing/2014/chart" uri="{C3380CC4-5D6E-409C-BE32-E72D297353CC}">
                <c16:uniqueId val="{00000005-BF03-42AC-A453-DAF3B2DF3B5C}"/>
              </c:ext>
            </c:extLst>
          </c:dPt>
          <c:dPt>
            <c:idx val="122"/>
            <c:invertIfNegative val="0"/>
            <c:bubble3D val="0"/>
            <c:spPr>
              <a:solidFill>
                <a:srgbClr val="FF8B8B"/>
              </a:solidFill>
              <a:ln>
                <a:noFill/>
              </a:ln>
              <a:effectLst/>
            </c:spPr>
            <c:extLst>
              <c:ext xmlns:c16="http://schemas.microsoft.com/office/drawing/2014/chart" uri="{C3380CC4-5D6E-409C-BE32-E72D297353CC}">
                <c16:uniqueId val="{00000007-BF03-42AC-A453-DAF3B2DF3B5C}"/>
              </c:ext>
            </c:extLst>
          </c:dPt>
          <c:cat>
            <c:numRef>
              <c:f>Data2!$A$2:$A$153</c:f>
              <c:numCache>
                <c:formatCode>m/d;@</c:formatCode>
                <c:ptCount val="152"/>
                <c:pt idx="0">
                  <c:v>43892</c:v>
                </c:pt>
                <c:pt idx="1">
                  <c:v>43893</c:v>
                </c:pt>
                <c:pt idx="2">
                  <c:v>43894</c:v>
                </c:pt>
                <c:pt idx="3">
                  <c:v>43895</c:v>
                </c:pt>
                <c:pt idx="4">
                  <c:v>43896</c:v>
                </c:pt>
                <c:pt idx="5">
                  <c:v>43897</c:v>
                </c:pt>
                <c:pt idx="6">
                  <c:v>43898</c:v>
                </c:pt>
                <c:pt idx="7">
                  <c:v>43899</c:v>
                </c:pt>
                <c:pt idx="8">
                  <c:v>43900</c:v>
                </c:pt>
                <c:pt idx="9">
                  <c:v>43901</c:v>
                </c:pt>
                <c:pt idx="10">
                  <c:v>43902</c:v>
                </c:pt>
                <c:pt idx="11">
                  <c:v>43903</c:v>
                </c:pt>
                <c:pt idx="12">
                  <c:v>43904</c:v>
                </c:pt>
                <c:pt idx="13">
                  <c:v>43905</c:v>
                </c:pt>
                <c:pt idx="14">
                  <c:v>43906</c:v>
                </c:pt>
                <c:pt idx="15">
                  <c:v>43907</c:v>
                </c:pt>
                <c:pt idx="16">
                  <c:v>43908</c:v>
                </c:pt>
                <c:pt idx="17">
                  <c:v>43909</c:v>
                </c:pt>
                <c:pt idx="18">
                  <c:v>43910</c:v>
                </c:pt>
                <c:pt idx="19">
                  <c:v>43911</c:v>
                </c:pt>
                <c:pt idx="20">
                  <c:v>43912</c:v>
                </c:pt>
                <c:pt idx="21">
                  <c:v>43913</c:v>
                </c:pt>
                <c:pt idx="22">
                  <c:v>43914</c:v>
                </c:pt>
                <c:pt idx="23">
                  <c:v>43915</c:v>
                </c:pt>
                <c:pt idx="24">
                  <c:v>43916</c:v>
                </c:pt>
                <c:pt idx="25">
                  <c:v>43917</c:v>
                </c:pt>
                <c:pt idx="26">
                  <c:v>43918</c:v>
                </c:pt>
                <c:pt idx="27">
                  <c:v>43919</c:v>
                </c:pt>
                <c:pt idx="28">
                  <c:v>43920</c:v>
                </c:pt>
                <c:pt idx="29">
                  <c:v>43921</c:v>
                </c:pt>
                <c:pt idx="30">
                  <c:v>43922</c:v>
                </c:pt>
                <c:pt idx="31">
                  <c:v>43923</c:v>
                </c:pt>
                <c:pt idx="32">
                  <c:v>43924</c:v>
                </c:pt>
                <c:pt idx="33">
                  <c:v>43925</c:v>
                </c:pt>
                <c:pt idx="34">
                  <c:v>43926</c:v>
                </c:pt>
                <c:pt idx="35">
                  <c:v>43927</c:v>
                </c:pt>
                <c:pt idx="36">
                  <c:v>43928</c:v>
                </c:pt>
                <c:pt idx="37">
                  <c:v>43929</c:v>
                </c:pt>
                <c:pt idx="38">
                  <c:v>43930</c:v>
                </c:pt>
                <c:pt idx="39">
                  <c:v>43931</c:v>
                </c:pt>
                <c:pt idx="40">
                  <c:v>43932</c:v>
                </c:pt>
                <c:pt idx="41">
                  <c:v>43933</c:v>
                </c:pt>
                <c:pt idx="42">
                  <c:v>43934</c:v>
                </c:pt>
                <c:pt idx="43">
                  <c:v>43935</c:v>
                </c:pt>
                <c:pt idx="44">
                  <c:v>43936</c:v>
                </c:pt>
                <c:pt idx="45">
                  <c:v>43937</c:v>
                </c:pt>
                <c:pt idx="46">
                  <c:v>43938</c:v>
                </c:pt>
                <c:pt idx="47">
                  <c:v>43939</c:v>
                </c:pt>
                <c:pt idx="48">
                  <c:v>43940</c:v>
                </c:pt>
                <c:pt idx="49">
                  <c:v>43941</c:v>
                </c:pt>
                <c:pt idx="50">
                  <c:v>43942</c:v>
                </c:pt>
                <c:pt idx="51">
                  <c:v>43943</c:v>
                </c:pt>
                <c:pt idx="52">
                  <c:v>43944</c:v>
                </c:pt>
                <c:pt idx="53">
                  <c:v>43945</c:v>
                </c:pt>
                <c:pt idx="54">
                  <c:v>43946</c:v>
                </c:pt>
                <c:pt idx="55">
                  <c:v>43947</c:v>
                </c:pt>
                <c:pt idx="56">
                  <c:v>43948</c:v>
                </c:pt>
                <c:pt idx="57">
                  <c:v>43949</c:v>
                </c:pt>
                <c:pt idx="58">
                  <c:v>43950</c:v>
                </c:pt>
                <c:pt idx="59">
                  <c:v>43951</c:v>
                </c:pt>
                <c:pt idx="60">
                  <c:v>43952</c:v>
                </c:pt>
                <c:pt idx="61">
                  <c:v>43953</c:v>
                </c:pt>
                <c:pt idx="62">
                  <c:v>43954</c:v>
                </c:pt>
                <c:pt idx="63">
                  <c:v>43955</c:v>
                </c:pt>
                <c:pt idx="64">
                  <c:v>43956</c:v>
                </c:pt>
                <c:pt idx="65">
                  <c:v>43957</c:v>
                </c:pt>
                <c:pt idx="66">
                  <c:v>43958</c:v>
                </c:pt>
                <c:pt idx="67">
                  <c:v>43959</c:v>
                </c:pt>
                <c:pt idx="68">
                  <c:v>43960</c:v>
                </c:pt>
                <c:pt idx="69">
                  <c:v>43961</c:v>
                </c:pt>
                <c:pt idx="70">
                  <c:v>43962</c:v>
                </c:pt>
                <c:pt idx="71">
                  <c:v>43963</c:v>
                </c:pt>
                <c:pt idx="72">
                  <c:v>43964</c:v>
                </c:pt>
                <c:pt idx="73">
                  <c:v>43965</c:v>
                </c:pt>
                <c:pt idx="74">
                  <c:v>43966</c:v>
                </c:pt>
                <c:pt idx="75">
                  <c:v>43967</c:v>
                </c:pt>
                <c:pt idx="76">
                  <c:v>43968</c:v>
                </c:pt>
                <c:pt idx="77">
                  <c:v>43969</c:v>
                </c:pt>
                <c:pt idx="78">
                  <c:v>43970</c:v>
                </c:pt>
                <c:pt idx="79">
                  <c:v>43971</c:v>
                </c:pt>
                <c:pt idx="80">
                  <c:v>43972</c:v>
                </c:pt>
                <c:pt idx="81">
                  <c:v>43973</c:v>
                </c:pt>
                <c:pt idx="82">
                  <c:v>43974</c:v>
                </c:pt>
                <c:pt idx="83">
                  <c:v>43975</c:v>
                </c:pt>
                <c:pt idx="84">
                  <c:v>43976</c:v>
                </c:pt>
                <c:pt idx="85">
                  <c:v>43977</c:v>
                </c:pt>
                <c:pt idx="86">
                  <c:v>43978</c:v>
                </c:pt>
                <c:pt idx="87">
                  <c:v>43979</c:v>
                </c:pt>
                <c:pt idx="88">
                  <c:v>43980</c:v>
                </c:pt>
                <c:pt idx="89">
                  <c:v>43981</c:v>
                </c:pt>
                <c:pt idx="90">
                  <c:v>43982</c:v>
                </c:pt>
                <c:pt idx="91">
                  <c:v>43983</c:v>
                </c:pt>
                <c:pt idx="92">
                  <c:v>43984</c:v>
                </c:pt>
                <c:pt idx="93">
                  <c:v>43985</c:v>
                </c:pt>
                <c:pt idx="94">
                  <c:v>43986</c:v>
                </c:pt>
                <c:pt idx="95">
                  <c:v>43987</c:v>
                </c:pt>
                <c:pt idx="96">
                  <c:v>43988</c:v>
                </c:pt>
                <c:pt idx="97">
                  <c:v>43989</c:v>
                </c:pt>
                <c:pt idx="98">
                  <c:v>43990</c:v>
                </c:pt>
                <c:pt idx="99">
                  <c:v>43991</c:v>
                </c:pt>
                <c:pt idx="100">
                  <c:v>43992</c:v>
                </c:pt>
                <c:pt idx="101">
                  <c:v>43993</c:v>
                </c:pt>
                <c:pt idx="102">
                  <c:v>43994</c:v>
                </c:pt>
                <c:pt idx="103">
                  <c:v>43995</c:v>
                </c:pt>
                <c:pt idx="104">
                  <c:v>43996</c:v>
                </c:pt>
                <c:pt idx="105">
                  <c:v>43997</c:v>
                </c:pt>
                <c:pt idx="106">
                  <c:v>43998</c:v>
                </c:pt>
                <c:pt idx="107">
                  <c:v>43999</c:v>
                </c:pt>
                <c:pt idx="108">
                  <c:v>44000</c:v>
                </c:pt>
                <c:pt idx="109">
                  <c:v>44001</c:v>
                </c:pt>
                <c:pt idx="110">
                  <c:v>44002</c:v>
                </c:pt>
                <c:pt idx="111">
                  <c:v>44003</c:v>
                </c:pt>
                <c:pt idx="112">
                  <c:v>44004</c:v>
                </c:pt>
                <c:pt idx="113">
                  <c:v>44005</c:v>
                </c:pt>
                <c:pt idx="114">
                  <c:v>44006</c:v>
                </c:pt>
                <c:pt idx="115">
                  <c:v>44007</c:v>
                </c:pt>
                <c:pt idx="116">
                  <c:v>44008</c:v>
                </c:pt>
                <c:pt idx="117">
                  <c:v>44009</c:v>
                </c:pt>
                <c:pt idx="118">
                  <c:v>44010</c:v>
                </c:pt>
                <c:pt idx="119">
                  <c:v>44011</c:v>
                </c:pt>
                <c:pt idx="120">
                  <c:v>44012</c:v>
                </c:pt>
                <c:pt idx="121">
                  <c:v>44013</c:v>
                </c:pt>
                <c:pt idx="122">
                  <c:v>44014</c:v>
                </c:pt>
                <c:pt idx="123">
                  <c:v>44015</c:v>
                </c:pt>
                <c:pt idx="124">
                  <c:v>44016</c:v>
                </c:pt>
                <c:pt idx="125">
                  <c:v>44017</c:v>
                </c:pt>
                <c:pt idx="126">
                  <c:v>44018</c:v>
                </c:pt>
                <c:pt idx="127">
                  <c:v>44019</c:v>
                </c:pt>
                <c:pt idx="128">
                  <c:v>44020</c:v>
                </c:pt>
                <c:pt idx="129">
                  <c:v>44021</c:v>
                </c:pt>
                <c:pt idx="130">
                  <c:v>44022</c:v>
                </c:pt>
                <c:pt idx="131">
                  <c:v>44023</c:v>
                </c:pt>
                <c:pt idx="132">
                  <c:v>44024</c:v>
                </c:pt>
                <c:pt idx="133">
                  <c:v>44025</c:v>
                </c:pt>
                <c:pt idx="134">
                  <c:v>44026</c:v>
                </c:pt>
                <c:pt idx="135">
                  <c:v>44027</c:v>
                </c:pt>
                <c:pt idx="136">
                  <c:v>44028</c:v>
                </c:pt>
                <c:pt idx="137">
                  <c:v>44029</c:v>
                </c:pt>
                <c:pt idx="138">
                  <c:v>44030</c:v>
                </c:pt>
                <c:pt idx="139">
                  <c:v>44031</c:v>
                </c:pt>
                <c:pt idx="140">
                  <c:v>44032</c:v>
                </c:pt>
                <c:pt idx="141">
                  <c:v>44033</c:v>
                </c:pt>
                <c:pt idx="142">
                  <c:v>44034</c:v>
                </c:pt>
                <c:pt idx="143">
                  <c:v>44035</c:v>
                </c:pt>
                <c:pt idx="144">
                  <c:v>44036</c:v>
                </c:pt>
                <c:pt idx="145">
                  <c:v>44037</c:v>
                </c:pt>
                <c:pt idx="146">
                  <c:v>44038</c:v>
                </c:pt>
                <c:pt idx="147">
                  <c:v>44039</c:v>
                </c:pt>
                <c:pt idx="148">
                  <c:v>44040</c:v>
                </c:pt>
                <c:pt idx="149">
                  <c:v>44041</c:v>
                </c:pt>
                <c:pt idx="150">
                  <c:v>44042</c:v>
                </c:pt>
                <c:pt idx="151">
                  <c:v>44043</c:v>
                </c:pt>
              </c:numCache>
            </c:numRef>
          </c:cat>
          <c:val>
            <c:numRef>
              <c:f>Data2!$E$2:$E$153</c:f>
              <c:numCache>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16384</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16384</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16384</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16384</c:v>
                </c:pt>
                <c:pt idx="94">
                  <c:v>#N/A</c:v>
                </c:pt>
                <c:pt idx="95">
                  <c:v>#N/A</c:v>
                </c:pt>
                <c:pt idx="96">
                  <c:v>#N/A</c:v>
                </c:pt>
                <c:pt idx="97">
                  <c:v>#N/A</c:v>
                </c:pt>
                <c:pt idx="98">
                  <c:v>#N/A</c:v>
                </c:pt>
                <c:pt idx="99">
                  <c:v>#N/A</c:v>
                </c:pt>
                <c:pt idx="100">
                  <c:v>#N/A</c:v>
                </c:pt>
                <c:pt idx="101">
                  <c:v>#N/A</c:v>
                </c:pt>
                <c:pt idx="102">
                  <c:v>16384</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16384</c:v>
                </c:pt>
                <c:pt idx="116">
                  <c:v>#N/A</c:v>
                </c:pt>
                <c:pt idx="117">
                  <c:v>#N/A</c:v>
                </c:pt>
                <c:pt idx="118">
                  <c:v>#N/A</c:v>
                </c:pt>
                <c:pt idx="119">
                  <c:v>#N/A</c:v>
                </c:pt>
                <c:pt idx="120">
                  <c:v>#N/A</c:v>
                </c:pt>
                <c:pt idx="121">
                  <c:v>#N/A</c:v>
                </c:pt>
                <c:pt idx="122">
                  <c:v>16384</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Cache>
            </c:numRef>
          </c:val>
          <c:extLst>
            <c:ext xmlns:c16="http://schemas.microsoft.com/office/drawing/2014/chart" uri="{C3380CC4-5D6E-409C-BE32-E72D297353CC}">
              <c16:uniqueId val="{00000008-BF03-42AC-A453-DAF3B2DF3B5C}"/>
            </c:ext>
          </c:extLst>
        </c:ser>
        <c:dLbls>
          <c:showLegendKey val="0"/>
          <c:showVal val="0"/>
          <c:showCatName val="0"/>
          <c:showSerName val="0"/>
          <c:showPercent val="0"/>
          <c:showBubbleSize val="0"/>
        </c:dLbls>
        <c:gapWidth val="150"/>
        <c:axId val="2106892063"/>
        <c:axId val="2106893311"/>
      </c:barChart>
      <c:lineChart>
        <c:grouping val="standard"/>
        <c:varyColors val="0"/>
        <c:ser>
          <c:idx val="2"/>
          <c:order val="0"/>
          <c:tx>
            <c:v>COVID-19 daily new cases</c:v>
          </c:tx>
          <c:spPr>
            <a:ln w="38100" cap="rnd">
              <a:solidFill>
                <a:schemeClr val="tx1"/>
              </a:solidFill>
              <a:round/>
            </a:ln>
            <a:effectLst/>
          </c:spPr>
          <c:marker>
            <c:symbol val="none"/>
          </c:marker>
          <c:cat>
            <c:numRef>
              <c:f>Data2!$A$2:$A$153</c:f>
              <c:numCache>
                <c:formatCode>m/d;@</c:formatCode>
                <c:ptCount val="152"/>
                <c:pt idx="0">
                  <c:v>43892</c:v>
                </c:pt>
                <c:pt idx="1">
                  <c:v>43893</c:v>
                </c:pt>
                <c:pt idx="2">
                  <c:v>43894</c:v>
                </c:pt>
                <c:pt idx="3">
                  <c:v>43895</c:v>
                </c:pt>
                <c:pt idx="4">
                  <c:v>43896</c:v>
                </c:pt>
                <c:pt idx="5">
                  <c:v>43897</c:v>
                </c:pt>
                <c:pt idx="6">
                  <c:v>43898</c:v>
                </c:pt>
                <c:pt idx="7">
                  <c:v>43899</c:v>
                </c:pt>
                <c:pt idx="8">
                  <c:v>43900</c:v>
                </c:pt>
                <c:pt idx="9">
                  <c:v>43901</c:v>
                </c:pt>
                <c:pt idx="10">
                  <c:v>43902</c:v>
                </c:pt>
                <c:pt idx="11">
                  <c:v>43903</c:v>
                </c:pt>
                <c:pt idx="12">
                  <c:v>43904</c:v>
                </c:pt>
                <c:pt idx="13">
                  <c:v>43905</c:v>
                </c:pt>
                <c:pt idx="14">
                  <c:v>43906</c:v>
                </c:pt>
                <c:pt idx="15">
                  <c:v>43907</c:v>
                </c:pt>
                <c:pt idx="16">
                  <c:v>43908</c:v>
                </c:pt>
                <c:pt idx="17">
                  <c:v>43909</c:v>
                </c:pt>
                <c:pt idx="18">
                  <c:v>43910</c:v>
                </c:pt>
                <c:pt idx="19">
                  <c:v>43911</c:v>
                </c:pt>
                <c:pt idx="20">
                  <c:v>43912</c:v>
                </c:pt>
                <c:pt idx="21">
                  <c:v>43913</c:v>
                </c:pt>
                <c:pt idx="22">
                  <c:v>43914</c:v>
                </c:pt>
                <c:pt idx="23">
                  <c:v>43915</c:v>
                </c:pt>
                <c:pt idx="24">
                  <c:v>43916</c:v>
                </c:pt>
                <c:pt idx="25">
                  <c:v>43917</c:v>
                </c:pt>
                <c:pt idx="26">
                  <c:v>43918</c:v>
                </c:pt>
                <c:pt idx="27">
                  <c:v>43919</c:v>
                </c:pt>
                <c:pt idx="28">
                  <c:v>43920</c:v>
                </c:pt>
                <c:pt idx="29">
                  <c:v>43921</c:v>
                </c:pt>
                <c:pt idx="30">
                  <c:v>43922</c:v>
                </c:pt>
                <c:pt idx="31">
                  <c:v>43923</c:v>
                </c:pt>
                <c:pt idx="32">
                  <c:v>43924</c:v>
                </c:pt>
                <c:pt idx="33">
                  <c:v>43925</c:v>
                </c:pt>
                <c:pt idx="34">
                  <c:v>43926</c:v>
                </c:pt>
                <c:pt idx="35">
                  <c:v>43927</c:v>
                </c:pt>
                <c:pt idx="36">
                  <c:v>43928</c:v>
                </c:pt>
                <c:pt idx="37">
                  <c:v>43929</c:v>
                </c:pt>
                <c:pt idx="38">
                  <c:v>43930</c:v>
                </c:pt>
                <c:pt idx="39">
                  <c:v>43931</c:v>
                </c:pt>
                <c:pt idx="40">
                  <c:v>43932</c:v>
                </c:pt>
                <c:pt idx="41">
                  <c:v>43933</c:v>
                </c:pt>
                <c:pt idx="42">
                  <c:v>43934</c:v>
                </c:pt>
                <c:pt idx="43">
                  <c:v>43935</c:v>
                </c:pt>
                <c:pt idx="44">
                  <c:v>43936</c:v>
                </c:pt>
                <c:pt idx="45">
                  <c:v>43937</c:v>
                </c:pt>
                <c:pt idx="46">
                  <c:v>43938</c:v>
                </c:pt>
                <c:pt idx="47">
                  <c:v>43939</c:v>
                </c:pt>
                <c:pt idx="48">
                  <c:v>43940</c:v>
                </c:pt>
                <c:pt idx="49">
                  <c:v>43941</c:v>
                </c:pt>
                <c:pt idx="50">
                  <c:v>43942</c:v>
                </c:pt>
                <c:pt idx="51">
                  <c:v>43943</c:v>
                </c:pt>
                <c:pt idx="52">
                  <c:v>43944</c:v>
                </c:pt>
                <c:pt idx="53">
                  <c:v>43945</c:v>
                </c:pt>
                <c:pt idx="54">
                  <c:v>43946</c:v>
                </c:pt>
                <c:pt idx="55">
                  <c:v>43947</c:v>
                </c:pt>
                <c:pt idx="56">
                  <c:v>43948</c:v>
                </c:pt>
                <c:pt idx="57">
                  <c:v>43949</c:v>
                </c:pt>
                <c:pt idx="58">
                  <c:v>43950</c:v>
                </c:pt>
                <c:pt idx="59">
                  <c:v>43951</c:v>
                </c:pt>
                <c:pt idx="60">
                  <c:v>43952</c:v>
                </c:pt>
                <c:pt idx="61">
                  <c:v>43953</c:v>
                </c:pt>
                <c:pt idx="62">
                  <c:v>43954</c:v>
                </c:pt>
                <c:pt idx="63">
                  <c:v>43955</c:v>
                </c:pt>
                <c:pt idx="64">
                  <c:v>43956</c:v>
                </c:pt>
                <c:pt idx="65">
                  <c:v>43957</c:v>
                </c:pt>
                <c:pt idx="66">
                  <c:v>43958</c:v>
                </c:pt>
                <c:pt idx="67">
                  <c:v>43959</c:v>
                </c:pt>
                <c:pt idx="68">
                  <c:v>43960</c:v>
                </c:pt>
                <c:pt idx="69">
                  <c:v>43961</c:v>
                </c:pt>
                <c:pt idx="70">
                  <c:v>43962</c:v>
                </c:pt>
                <c:pt idx="71">
                  <c:v>43963</c:v>
                </c:pt>
                <c:pt idx="72">
                  <c:v>43964</c:v>
                </c:pt>
                <c:pt idx="73">
                  <c:v>43965</c:v>
                </c:pt>
                <c:pt idx="74">
                  <c:v>43966</c:v>
                </c:pt>
                <c:pt idx="75">
                  <c:v>43967</c:v>
                </c:pt>
                <c:pt idx="76">
                  <c:v>43968</c:v>
                </c:pt>
                <c:pt idx="77">
                  <c:v>43969</c:v>
                </c:pt>
                <c:pt idx="78">
                  <c:v>43970</c:v>
                </c:pt>
                <c:pt idx="79">
                  <c:v>43971</c:v>
                </c:pt>
                <c:pt idx="80">
                  <c:v>43972</c:v>
                </c:pt>
                <c:pt idx="81">
                  <c:v>43973</c:v>
                </c:pt>
                <c:pt idx="82">
                  <c:v>43974</c:v>
                </c:pt>
                <c:pt idx="83">
                  <c:v>43975</c:v>
                </c:pt>
                <c:pt idx="84">
                  <c:v>43976</c:v>
                </c:pt>
                <c:pt idx="85">
                  <c:v>43977</c:v>
                </c:pt>
                <c:pt idx="86">
                  <c:v>43978</c:v>
                </c:pt>
                <c:pt idx="87">
                  <c:v>43979</c:v>
                </c:pt>
                <c:pt idx="88">
                  <c:v>43980</c:v>
                </c:pt>
                <c:pt idx="89">
                  <c:v>43981</c:v>
                </c:pt>
                <c:pt idx="90">
                  <c:v>43982</c:v>
                </c:pt>
                <c:pt idx="91">
                  <c:v>43983</c:v>
                </c:pt>
                <c:pt idx="92">
                  <c:v>43984</c:v>
                </c:pt>
                <c:pt idx="93">
                  <c:v>43985</c:v>
                </c:pt>
                <c:pt idx="94">
                  <c:v>43986</c:v>
                </c:pt>
                <c:pt idx="95">
                  <c:v>43987</c:v>
                </c:pt>
                <c:pt idx="96">
                  <c:v>43988</c:v>
                </c:pt>
                <c:pt idx="97">
                  <c:v>43989</c:v>
                </c:pt>
                <c:pt idx="98">
                  <c:v>43990</c:v>
                </c:pt>
                <c:pt idx="99">
                  <c:v>43991</c:v>
                </c:pt>
                <c:pt idx="100">
                  <c:v>43992</c:v>
                </c:pt>
                <c:pt idx="101">
                  <c:v>43993</c:v>
                </c:pt>
                <c:pt idx="102">
                  <c:v>43994</c:v>
                </c:pt>
                <c:pt idx="103">
                  <c:v>43995</c:v>
                </c:pt>
                <c:pt idx="104">
                  <c:v>43996</c:v>
                </c:pt>
                <c:pt idx="105">
                  <c:v>43997</c:v>
                </c:pt>
                <c:pt idx="106">
                  <c:v>43998</c:v>
                </c:pt>
                <c:pt idx="107">
                  <c:v>43999</c:v>
                </c:pt>
                <c:pt idx="108">
                  <c:v>44000</c:v>
                </c:pt>
                <c:pt idx="109">
                  <c:v>44001</c:v>
                </c:pt>
                <c:pt idx="110">
                  <c:v>44002</c:v>
                </c:pt>
                <c:pt idx="111">
                  <c:v>44003</c:v>
                </c:pt>
                <c:pt idx="112">
                  <c:v>44004</c:v>
                </c:pt>
                <c:pt idx="113">
                  <c:v>44005</c:v>
                </c:pt>
                <c:pt idx="114">
                  <c:v>44006</c:v>
                </c:pt>
                <c:pt idx="115">
                  <c:v>44007</c:v>
                </c:pt>
                <c:pt idx="116">
                  <c:v>44008</c:v>
                </c:pt>
                <c:pt idx="117">
                  <c:v>44009</c:v>
                </c:pt>
                <c:pt idx="118">
                  <c:v>44010</c:v>
                </c:pt>
                <c:pt idx="119">
                  <c:v>44011</c:v>
                </c:pt>
                <c:pt idx="120">
                  <c:v>44012</c:v>
                </c:pt>
                <c:pt idx="121">
                  <c:v>44013</c:v>
                </c:pt>
                <c:pt idx="122">
                  <c:v>44014</c:v>
                </c:pt>
                <c:pt idx="123">
                  <c:v>44015</c:v>
                </c:pt>
                <c:pt idx="124">
                  <c:v>44016</c:v>
                </c:pt>
                <c:pt idx="125">
                  <c:v>44017</c:v>
                </c:pt>
                <c:pt idx="126">
                  <c:v>44018</c:v>
                </c:pt>
                <c:pt idx="127">
                  <c:v>44019</c:v>
                </c:pt>
                <c:pt idx="128">
                  <c:v>44020</c:v>
                </c:pt>
                <c:pt idx="129">
                  <c:v>44021</c:v>
                </c:pt>
                <c:pt idx="130">
                  <c:v>44022</c:v>
                </c:pt>
                <c:pt idx="131">
                  <c:v>44023</c:v>
                </c:pt>
                <c:pt idx="132">
                  <c:v>44024</c:v>
                </c:pt>
                <c:pt idx="133">
                  <c:v>44025</c:v>
                </c:pt>
                <c:pt idx="134">
                  <c:v>44026</c:v>
                </c:pt>
                <c:pt idx="135">
                  <c:v>44027</c:v>
                </c:pt>
                <c:pt idx="136">
                  <c:v>44028</c:v>
                </c:pt>
                <c:pt idx="137">
                  <c:v>44029</c:v>
                </c:pt>
                <c:pt idx="138">
                  <c:v>44030</c:v>
                </c:pt>
                <c:pt idx="139">
                  <c:v>44031</c:v>
                </c:pt>
                <c:pt idx="140">
                  <c:v>44032</c:v>
                </c:pt>
                <c:pt idx="141">
                  <c:v>44033</c:v>
                </c:pt>
                <c:pt idx="142">
                  <c:v>44034</c:v>
                </c:pt>
                <c:pt idx="143">
                  <c:v>44035</c:v>
                </c:pt>
                <c:pt idx="144">
                  <c:v>44036</c:v>
                </c:pt>
                <c:pt idx="145">
                  <c:v>44037</c:v>
                </c:pt>
                <c:pt idx="146">
                  <c:v>44038</c:v>
                </c:pt>
                <c:pt idx="147">
                  <c:v>44039</c:v>
                </c:pt>
                <c:pt idx="148">
                  <c:v>44040</c:v>
                </c:pt>
                <c:pt idx="149">
                  <c:v>44041</c:v>
                </c:pt>
                <c:pt idx="150">
                  <c:v>44042</c:v>
                </c:pt>
                <c:pt idx="151">
                  <c:v>44043</c:v>
                </c:pt>
              </c:numCache>
            </c:numRef>
          </c:cat>
          <c:val>
            <c:numRef>
              <c:f>Data2!$C$2:$C$153</c:f>
              <c:numCache>
                <c:formatCode>General</c:formatCode>
                <c:ptCount val="152"/>
                <c:pt idx="0">
                  <c:v>0</c:v>
                </c:pt>
                <c:pt idx="1">
                  <c:v>0</c:v>
                </c:pt>
                <c:pt idx="2">
                  <c:v>0</c:v>
                </c:pt>
                <c:pt idx="3">
                  <c:v>0.42857142857142855</c:v>
                </c:pt>
                <c:pt idx="4">
                  <c:v>0.5714285714285714</c:v>
                </c:pt>
                <c:pt idx="5">
                  <c:v>1.1428571428571428</c:v>
                </c:pt>
                <c:pt idx="6">
                  <c:v>1.5714285714285714</c:v>
                </c:pt>
                <c:pt idx="7">
                  <c:v>1.8571428571428572</c:v>
                </c:pt>
                <c:pt idx="8">
                  <c:v>2.2857142857142856</c:v>
                </c:pt>
                <c:pt idx="9">
                  <c:v>3</c:v>
                </c:pt>
                <c:pt idx="10">
                  <c:v>3.4285714285714284</c:v>
                </c:pt>
                <c:pt idx="11">
                  <c:v>5.7142857142857144</c:v>
                </c:pt>
                <c:pt idx="12">
                  <c:v>7.4285714285714288</c:v>
                </c:pt>
                <c:pt idx="13">
                  <c:v>7.4285714285714288</c:v>
                </c:pt>
                <c:pt idx="14">
                  <c:v>10.285714285714286</c:v>
                </c:pt>
                <c:pt idx="15">
                  <c:v>13.428571428571429</c:v>
                </c:pt>
                <c:pt idx="16">
                  <c:v>25</c:v>
                </c:pt>
                <c:pt idx="17">
                  <c:v>39.857142857142854</c:v>
                </c:pt>
                <c:pt idx="18">
                  <c:v>55</c:v>
                </c:pt>
                <c:pt idx="19">
                  <c:v>74.571428571428569</c:v>
                </c:pt>
                <c:pt idx="20">
                  <c:v>82.857142857142861</c:v>
                </c:pt>
                <c:pt idx="21">
                  <c:v>96.142857142857139</c:v>
                </c:pt>
                <c:pt idx="22">
                  <c:v>120.71428571428571</c:v>
                </c:pt>
                <c:pt idx="23">
                  <c:v>147.57142857142858</c:v>
                </c:pt>
                <c:pt idx="24">
                  <c:v>179.57142857142858</c:v>
                </c:pt>
                <c:pt idx="25">
                  <c:v>215.42857142857142</c:v>
                </c:pt>
                <c:pt idx="26">
                  <c:v>267.57142857142856</c:v>
                </c:pt>
                <c:pt idx="27">
                  <c:v>307</c:v>
                </c:pt>
                <c:pt idx="28">
                  <c:v>341.28571428571428</c:v>
                </c:pt>
                <c:pt idx="29">
                  <c:v>407.71428571428572</c:v>
                </c:pt>
                <c:pt idx="30">
                  <c:v>446.57142857142856</c:v>
                </c:pt>
                <c:pt idx="31">
                  <c:v>500.85714285714283</c:v>
                </c:pt>
                <c:pt idx="32">
                  <c:v>542.42857142857144</c:v>
                </c:pt>
                <c:pt idx="33">
                  <c:v>587.42857142857144</c:v>
                </c:pt>
                <c:pt idx="34">
                  <c:v>631</c:v>
                </c:pt>
                <c:pt idx="35">
                  <c:v>699.42857142857144</c:v>
                </c:pt>
                <c:pt idx="36">
                  <c:v>730.85714285714289</c:v>
                </c:pt>
                <c:pt idx="37">
                  <c:v>774.57142857142856</c:v>
                </c:pt>
                <c:pt idx="38">
                  <c:v>877</c:v>
                </c:pt>
                <c:pt idx="39">
                  <c:v>910.14285714285711</c:v>
                </c:pt>
                <c:pt idx="40">
                  <c:v>922.28571428571433</c:v>
                </c:pt>
                <c:pt idx="41">
                  <c:v>924</c:v>
                </c:pt>
                <c:pt idx="42">
                  <c:v>890.28571428571433</c:v>
                </c:pt>
                <c:pt idx="43">
                  <c:v>868.71428571428567</c:v>
                </c:pt>
                <c:pt idx="44">
                  <c:v>875.71428571428567</c:v>
                </c:pt>
                <c:pt idx="45">
                  <c:v>809.71428571428567</c:v>
                </c:pt>
                <c:pt idx="46">
                  <c:v>820.57142857142856</c:v>
                </c:pt>
                <c:pt idx="47">
                  <c:v>811.57142857142856</c:v>
                </c:pt>
                <c:pt idx="48">
                  <c:v>797.57142857142856</c:v>
                </c:pt>
                <c:pt idx="49">
                  <c:v>782.28571428571433</c:v>
                </c:pt>
                <c:pt idx="50">
                  <c:v>795.42857142857144</c:v>
                </c:pt>
                <c:pt idx="51">
                  <c:v>773.42857142857144</c:v>
                </c:pt>
                <c:pt idx="52">
                  <c:v>824.85714285714289</c:v>
                </c:pt>
                <c:pt idx="53">
                  <c:v>827.57142857142856</c:v>
                </c:pt>
                <c:pt idx="54">
                  <c:v>778.42857142857144</c:v>
                </c:pt>
                <c:pt idx="55">
                  <c:v>815.28571428571433</c:v>
                </c:pt>
                <c:pt idx="56">
                  <c:v>795.71428571428567</c:v>
                </c:pt>
                <c:pt idx="57">
                  <c:v>826.14285714285711</c:v>
                </c:pt>
                <c:pt idx="58">
                  <c:v>848</c:v>
                </c:pt>
                <c:pt idx="59">
                  <c:v>868.14285714285711</c:v>
                </c:pt>
                <c:pt idx="60">
                  <c:v>864.28571428571433</c:v>
                </c:pt>
                <c:pt idx="61">
                  <c:v>966.28571428571433</c:v>
                </c:pt>
                <c:pt idx="62">
                  <c:v>1004.4285714285714</c:v>
                </c:pt>
                <c:pt idx="63">
                  <c:v>1066</c:v>
                </c:pt>
                <c:pt idx="64">
                  <c:v>1079.2857142857142</c:v>
                </c:pt>
                <c:pt idx="65">
                  <c:v>1095.8571428571429</c:v>
                </c:pt>
                <c:pt idx="66">
                  <c:v>1044.1428571428571</c:v>
                </c:pt>
                <c:pt idx="67">
                  <c:v>1079.1428571428571</c:v>
                </c:pt>
                <c:pt idx="68">
                  <c:v>1068.1428571428571</c:v>
                </c:pt>
                <c:pt idx="69">
                  <c:v>1037.1428571428571</c:v>
                </c:pt>
                <c:pt idx="70">
                  <c:v>1110.2857142857142</c:v>
                </c:pt>
                <c:pt idx="71">
                  <c:v>1074.2857142857142</c:v>
                </c:pt>
                <c:pt idx="72">
                  <c:v>1156</c:v>
                </c:pt>
                <c:pt idx="73">
                  <c:v>1206.2857142857142</c:v>
                </c:pt>
                <c:pt idx="74">
                  <c:v>1210.7142857142858</c:v>
                </c:pt>
                <c:pt idx="75">
                  <c:v>1294</c:v>
                </c:pt>
                <c:pt idx="76">
                  <c:v>1305.4285714285713</c:v>
                </c:pt>
                <c:pt idx="77">
                  <c:v>1231.7142857142858</c:v>
                </c:pt>
                <c:pt idx="78">
                  <c:v>1302.8571428571429</c:v>
                </c:pt>
                <c:pt idx="79">
                  <c:v>1236.1428571428571</c:v>
                </c:pt>
                <c:pt idx="80">
                  <c:v>1224.7142857142858</c:v>
                </c:pt>
                <c:pt idx="81">
                  <c:v>1116.8571428571429</c:v>
                </c:pt>
                <c:pt idx="82">
                  <c:v>1046.2857142857142</c:v>
                </c:pt>
                <c:pt idx="83">
                  <c:v>1066.4285714285713</c:v>
                </c:pt>
                <c:pt idx="84">
                  <c:v>1033.1428571428571</c:v>
                </c:pt>
                <c:pt idx="85">
                  <c:v>954</c:v>
                </c:pt>
                <c:pt idx="86">
                  <c:v>981.28571428571433</c:v>
                </c:pt>
                <c:pt idx="87">
                  <c:v>1048.8571428571429</c:v>
                </c:pt>
                <c:pt idx="88">
                  <c:v>1051.7142857142858</c:v>
                </c:pt>
                <c:pt idx="89">
                  <c:v>1128.4285714285713</c:v>
                </c:pt>
                <c:pt idx="90">
                  <c:v>1255.8571428571429</c:v>
                </c:pt>
                <c:pt idx="91">
                  <c:v>1312</c:v>
                </c:pt>
                <c:pt idx="92">
                  <c:v>1440</c:v>
                </c:pt>
                <c:pt idx="93">
                  <c:v>1476.4285714285713</c:v>
                </c:pt>
                <c:pt idx="94">
                  <c:v>1451.4285714285713</c:v>
                </c:pt>
                <c:pt idx="95">
                  <c:v>1663.8571428571429</c:v>
                </c:pt>
                <c:pt idx="96">
                  <c:v>1685</c:v>
                </c:pt>
                <c:pt idx="97">
                  <c:v>1536.5714285714287</c:v>
                </c:pt>
                <c:pt idx="98">
                  <c:v>1552.8571428571429</c:v>
                </c:pt>
                <c:pt idx="99">
                  <c:v>1545.7142857142858</c:v>
                </c:pt>
                <c:pt idx="100">
                  <c:v>1700</c:v>
                </c:pt>
                <c:pt idx="101">
                  <c:v>1729</c:v>
                </c:pt>
                <c:pt idx="102">
                  <c:v>1768.4285714285713</c:v>
                </c:pt>
                <c:pt idx="103">
                  <c:v>1777.8571428571429</c:v>
                </c:pt>
                <c:pt idx="104">
                  <c:v>1873.5714285714287</c:v>
                </c:pt>
                <c:pt idx="105">
                  <c:v>1964</c:v>
                </c:pt>
                <c:pt idx="106">
                  <c:v>2205.5714285714284</c:v>
                </c:pt>
                <c:pt idx="107">
                  <c:v>2417.4285714285716</c:v>
                </c:pt>
                <c:pt idx="108">
                  <c:v>2657.2857142857142</c:v>
                </c:pt>
                <c:pt idx="109">
                  <c:v>2923.8571428571427</c:v>
                </c:pt>
                <c:pt idx="110">
                  <c:v>3238</c:v>
                </c:pt>
                <c:pt idx="111">
                  <c:v>3488.7142857142858</c:v>
                </c:pt>
                <c:pt idx="112">
                  <c:v>3939.8571428571427</c:v>
                </c:pt>
                <c:pt idx="113">
                  <c:v>4194.7142857142853</c:v>
                </c:pt>
                <c:pt idx="114">
                  <c:v>4347.5714285714284</c:v>
                </c:pt>
                <c:pt idx="115">
                  <c:v>4757</c:v>
                </c:pt>
                <c:pt idx="116">
                  <c:v>4968.4285714285716</c:v>
                </c:pt>
                <c:pt idx="117">
                  <c:v>5187.5714285714284</c:v>
                </c:pt>
                <c:pt idx="118">
                  <c:v>5315.4285714285716</c:v>
                </c:pt>
                <c:pt idx="119">
                  <c:v>5559.4285714285716</c:v>
                </c:pt>
                <c:pt idx="120">
                  <c:v>5732.5714285714284</c:v>
                </c:pt>
                <c:pt idx="121">
                  <c:v>6319.4285714285716</c:v>
                </c:pt>
                <c:pt idx="122">
                  <c:v>6368.4285714285716</c:v>
                </c:pt>
                <c:pt idx="123">
                  <c:v>6488.2857142857147</c:v>
                </c:pt>
                <c:pt idx="124">
                  <c:v>6608.4285714285716</c:v>
                </c:pt>
                <c:pt idx="125">
                  <c:v>6397.1428571428569</c:v>
                </c:pt>
                <c:pt idx="126">
                  <c:v>6990.8571428571431</c:v>
                </c:pt>
                <c:pt idx="127">
                  <c:v>7566.5714285714284</c:v>
                </c:pt>
                <c:pt idx="128">
                  <c:v>7508.7142857142853</c:v>
                </c:pt>
                <c:pt idx="129">
                  <c:v>8200.5714285714294</c:v>
                </c:pt>
                <c:pt idx="130">
                  <c:v>8452.1428571428569</c:v>
                </c:pt>
                <c:pt idx="131">
                  <c:v>8894.5714285714294</c:v>
                </c:pt>
                <c:pt idx="132">
                  <c:v>9690</c:v>
                </c:pt>
                <c:pt idx="133">
                  <c:v>9162.2857142857138</c:v>
                </c:pt>
                <c:pt idx="134">
                  <c:v>9078.7142857142862</c:v>
                </c:pt>
                <c:pt idx="135">
                  <c:v>9272.5714285714294</c:v>
                </c:pt>
                <c:pt idx="136">
                  <c:v>9901.8571428571431</c:v>
                </c:pt>
                <c:pt idx="137">
                  <c:v>10430.285714285714</c:v>
                </c:pt>
                <c:pt idx="138">
                  <c:v>10384.428571428571</c:v>
                </c:pt>
                <c:pt idx="139">
                  <c:v>10356.428571428571</c:v>
                </c:pt>
                <c:pt idx="140">
                  <c:v>10572.142857142857</c:v>
                </c:pt>
                <c:pt idx="141">
                  <c:v>10213.428571428571</c:v>
                </c:pt>
                <c:pt idx="142">
                  <c:v>10539.714285714286</c:v>
                </c:pt>
                <c:pt idx="143">
                  <c:v>9597.5714285714294</c:v>
                </c:pt>
                <c:pt idx="144">
                  <c:v>8942.2857142857138</c:v>
                </c:pt>
                <c:pt idx="145">
                  <c:v>9025.7142857142862</c:v>
                </c:pt>
                <c:pt idx="146">
                  <c:v>8403.8571428571431</c:v>
                </c:pt>
                <c:pt idx="147">
                  <c:v>8079</c:v>
                </c:pt>
                <c:pt idx="148">
                  <c:v>8203.1428571428569</c:v>
                </c:pt>
              </c:numCache>
            </c:numRef>
          </c:val>
          <c:smooth val="0"/>
          <c:extLst>
            <c:ext xmlns:c16="http://schemas.microsoft.com/office/drawing/2014/chart" uri="{C3380CC4-5D6E-409C-BE32-E72D297353CC}">
              <c16:uniqueId val="{00000009-BF03-42AC-A453-DAF3B2DF3B5C}"/>
            </c:ext>
          </c:extLst>
        </c:ser>
        <c:dLbls>
          <c:showLegendKey val="0"/>
          <c:showVal val="0"/>
          <c:showCatName val="0"/>
          <c:showSerName val="0"/>
          <c:showPercent val="0"/>
          <c:showBubbleSize val="0"/>
        </c:dLbls>
        <c:marker val="1"/>
        <c:smooth val="0"/>
        <c:axId val="2106892063"/>
        <c:axId val="2106893311"/>
        <c:extLst/>
      </c:lineChart>
      <c:lineChart>
        <c:grouping val="standard"/>
        <c:varyColors val="0"/>
        <c:ser>
          <c:idx val="0"/>
          <c:order val="1"/>
          <c:tx>
            <c:v>Mobility and engagement</c:v>
          </c:tx>
          <c:spPr>
            <a:ln w="38100" cap="rnd">
              <a:solidFill>
                <a:schemeClr val="accent1"/>
              </a:solidFill>
              <a:round/>
            </a:ln>
            <a:effectLst/>
          </c:spPr>
          <c:marker>
            <c:symbol val="none"/>
          </c:marker>
          <c:dLbls>
            <c:dLbl>
              <c:idx val="14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03-42AC-A453-DAF3B2DF3B5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Data2!$A$2:$A$153</c:f>
              <c:numCache>
                <c:formatCode>m/d;@</c:formatCode>
                <c:ptCount val="152"/>
                <c:pt idx="0">
                  <c:v>43892</c:v>
                </c:pt>
                <c:pt idx="1">
                  <c:v>43893</c:v>
                </c:pt>
                <c:pt idx="2">
                  <c:v>43894</c:v>
                </c:pt>
                <c:pt idx="3">
                  <c:v>43895</c:v>
                </c:pt>
                <c:pt idx="4">
                  <c:v>43896</c:v>
                </c:pt>
                <c:pt idx="5">
                  <c:v>43897</c:v>
                </c:pt>
                <c:pt idx="6">
                  <c:v>43898</c:v>
                </c:pt>
                <c:pt idx="7">
                  <c:v>43899</c:v>
                </c:pt>
                <c:pt idx="8">
                  <c:v>43900</c:v>
                </c:pt>
                <c:pt idx="9">
                  <c:v>43901</c:v>
                </c:pt>
                <c:pt idx="10">
                  <c:v>43902</c:v>
                </c:pt>
                <c:pt idx="11">
                  <c:v>43903</c:v>
                </c:pt>
                <c:pt idx="12">
                  <c:v>43904</c:v>
                </c:pt>
                <c:pt idx="13">
                  <c:v>43905</c:v>
                </c:pt>
                <c:pt idx="14">
                  <c:v>43906</c:v>
                </c:pt>
                <c:pt idx="15">
                  <c:v>43907</c:v>
                </c:pt>
                <c:pt idx="16">
                  <c:v>43908</c:v>
                </c:pt>
                <c:pt idx="17">
                  <c:v>43909</c:v>
                </c:pt>
                <c:pt idx="18">
                  <c:v>43910</c:v>
                </c:pt>
                <c:pt idx="19">
                  <c:v>43911</c:v>
                </c:pt>
                <c:pt idx="20">
                  <c:v>43912</c:v>
                </c:pt>
                <c:pt idx="21">
                  <c:v>43913</c:v>
                </c:pt>
                <c:pt idx="22">
                  <c:v>43914</c:v>
                </c:pt>
                <c:pt idx="23">
                  <c:v>43915</c:v>
                </c:pt>
                <c:pt idx="24">
                  <c:v>43916</c:v>
                </c:pt>
                <c:pt idx="25">
                  <c:v>43917</c:v>
                </c:pt>
                <c:pt idx="26">
                  <c:v>43918</c:v>
                </c:pt>
                <c:pt idx="27">
                  <c:v>43919</c:v>
                </c:pt>
                <c:pt idx="28">
                  <c:v>43920</c:v>
                </c:pt>
                <c:pt idx="29">
                  <c:v>43921</c:v>
                </c:pt>
                <c:pt idx="30">
                  <c:v>43922</c:v>
                </c:pt>
                <c:pt idx="31">
                  <c:v>43923</c:v>
                </c:pt>
                <c:pt idx="32">
                  <c:v>43924</c:v>
                </c:pt>
                <c:pt idx="33">
                  <c:v>43925</c:v>
                </c:pt>
                <c:pt idx="34">
                  <c:v>43926</c:v>
                </c:pt>
                <c:pt idx="35">
                  <c:v>43927</c:v>
                </c:pt>
                <c:pt idx="36">
                  <c:v>43928</c:v>
                </c:pt>
                <c:pt idx="37">
                  <c:v>43929</c:v>
                </c:pt>
                <c:pt idx="38">
                  <c:v>43930</c:v>
                </c:pt>
                <c:pt idx="39">
                  <c:v>43931</c:v>
                </c:pt>
                <c:pt idx="40">
                  <c:v>43932</c:v>
                </c:pt>
                <c:pt idx="41">
                  <c:v>43933</c:v>
                </c:pt>
                <c:pt idx="42">
                  <c:v>43934</c:v>
                </c:pt>
                <c:pt idx="43">
                  <c:v>43935</c:v>
                </c:pt>
                <c:pt idx="44">
                  <c:v>43936</c:v>
                </c:pt>
                <c:pt idx="45">
                  <c:v>43937</c:v>
                </c:pt>
                <c:pt idx="46">
                  <c:v>43938</c:v>
                </c:pt>
                <c:pt idx="47">
                  <c:v>43939</c:v>
                </c:pt>
                <c:pt idx="48">
                  <c:v>43940</c:v>
                </c:pt>
                <c:pt idx="49">
                  <c:v>43941</c:v>
                </c:pt>
                <c:pt idx="50">
                  <c:v>43942</c:v>
                </c:pt>
                <c:pt idx="51">
                  <c:v>43943</c:v>
                </c:pt>
                <c:pt idx="52">
                  <c:v>43944</c:v>
                </c:pt>
                <c:pt idx="53">
                  <c:v>43945</c:v>
                </c:pt>
                <c:pt idx="54">
                  <c:v>43946</c:v>
                </c:pt>
                <c:pt idx="55">
                  <c:v>43947</c:v>
                </c:pt>
                <c:pt idx="56">
                  <c:v>43948</c:v>
                </c:pt>
                <c:pt idx="57">
                  <c:v>43949</c:v>
                </c:pt>
                <c:pt idx="58">
                  <c:v>43950</c:v>
                </c:pt>
                <c:pt idx="59">
                  <c:v>43951</c:v>
                </c:pt>
                <c:pt idx="60">
                  <c:v>43952</c:v>
                </c:pt>
                <c:pt idx="61">
                  <c:v>43953</c:v>
                </c:pt>
                <c:pt idx="62">
                  <c:v>43954</c:v>
                </c:pt>
                <c:pt idx="63">
                  <c:v>43955</c:v>
                </c:pt>
                <c:pt idx="64">
                  <c:v>43956</c:v>
                </c:pt>
                <c:pt idx="65">
                  <c:v>43957</c:v>
                </c:pt>
                <c:pt idx="66">
                  <c:v>43958</c:v>
                </c:pt>
                <c:pt idx="67">
                  <c:v>43959</c:v>
                </c:pt>
                <c:pt idx="68">
                  <c:v>43960</c:v>
                </c:pt>
                <c:pt idx="69">
                  <c:v>43961</c:v>
                </c:pt>
                <c:pt idx="70">
                  <c:v>43962</c:v>
                </c:pt>
                <c:pt idx="71">
                  <c:v>43963</c:v>
                </c:pt>
                <c:pt idx="72">
                  <c:v>43964</c:v>
                </c:pt>
                <c:pt idx="73">
                  <c:v>43965</c:v>
                </c:pt>
                <c:pt idx="74">
                  <c:v>43966</c:v>
                </c:pt>
                <c:pt idx="75">
                  <c:v>43967</c:v>
                </c:pt>
                <c:pt idx="76">
                  <c:v>43968</c:v>
                </c:pt>
                <c:pt idx="77">
                  <c:v>43969</c:v>
                </c:pt>
                <c:pt idx="78">
                  <c:v>43970</c:v>
                </c:pt>
                <c:pt idx="79">
                  <c:v>43971</c:v>
                </c:pt>
                <c:pt idx="80">
                  <c:v>43972</c:v>
                </c:pt>
                <c:pt idx="81">
                  <c:v>43973</c:v>
                </c:pt>
                <c:pt idx="82">
                  <c:v>43974</c:v>
                </c:pt>
                <c:pt idx="83">
                  <c:v>43975</c:v>
                </c:pt>
                <c:pt idx="84">
                  <c:v>43976</c:v>
                </c:pt>
                <c:pt idx="85">
                  <c:v>43977</c:v>
                </c:pt>
                <c:pt idx="86">
                  <c:v>43978</c:v>
                </c:pt>
                <c:pt idx="87">
                  <c:v>43979</c:v>
                </c:pt>
                <c:pt idx="88">
                  <c:v>43980</c:v>
                </c:pt>
                <c:pt idx="89">
                  <c:v>43981</c:v>
                </c:pt>
                <c:pt idx="90">
                  <c:v>43982</c:v>
                </c:pt>
                <c:pt idx="91">
                  <c:v>43983</c:v>
                </c:pt>
                <c:pt idx="92">
                  <c:v>43984</c:v>
                </c:pt>
                <c:pt idx="93">
                  <c:v>43985</c:v>
                </c:pt>
                <c:pt idx="94">
                  <c:v>43986</c:v>
                </c:pt>
                <c:pt idx="95">
                  <c:v>43987</c:v>
                </c:pt>
                <c:pt idx="96">
                  <c:v>43988</c:v>
                </c:pt>
                <c:pt idx="97">
                  <c:v>43989</c:v>
                </c:pt>
                <c:pt idx="98">
                  <c:v>43990</c:v>
                </c:pt>
                <c:pt idx="99">
                  <c:v>43991</c:v>
                </c:pt>
                <c:pt idx="100">
                  <c:v>43992</c:v>
                </c:pt>
                <c:pt idx="101">
                  <c:v>43993</c:v>
                </c:pt>
                <c:pt idx="102">
                  <c:v>43994</c:v>
                </c:pt>
                <c:pt idx="103">
                  <c:v>43995</c:v>
                </c:pt>
                <c:pt idx="104">
                  <c:v>43996</c:v>
                </c:pt>
                <c:pt idx="105">
                  <c:v>43997</c:v>
                </c:pt>
                <c:pt idx="106">
                  <c:v>43998</c:v>
                </c:pt>
                <c:pt idx="107">
                  <c:v>43999</c:v>
                </c:pt>
                <c:pt idx="108">
                  <c:v>44000</c:v>
                </c:pt>
                <c:pt idx="109">
                  <c:v>44001</c:v>
                </c:pt>
                <c:pt idx="110">
                  <c:v>44002</c:v>
                </c:pt>
                <c:pt idx="111">
                  <c:v>44003</c:v>
                </c:pt>
                <c:pt idx="112">
                  <c:v>44004</c:v>
                </c:pt>
                <c:pt idx="113">
                  <c:v>44005</c:v>
                </c:pt>
                <c:pt idx="114">
                  <c:v>44006</c:v>
                </c:pt>
                <c:pt idx="115">
                  <c:v>44007</c:v>
                </c:pt>
                <c:pt idx="116">
                  <c:v>44008</c:v>
                </c:pt>
                <c:pt idx="117">
                  <c:v>44009</c:v>
                </c:pt>
                <c:pt idx="118">
                  <c:v>44010</c:v>
                </c:pt>
                <c:pt idx="119">
                  <c:v>44011</c:v>
                </c:pt>
                <c:pt idx="120">
                  <c:v>44012</c:v>
                </c:pt>
                <c:pt idx="121">
                  <c:v>44013</c:v>
                </c:pt>
                <c:pt idx="122">
                  <c:v>44014</c:v>
                </c:pt>
                <c:pt idx="123">
                  <c:v>44015</c:v>
                </c:pt>
                <c:pt idx="124">
                  <c:v>44016</c:v>
                </c:pt>
                <c:pt idx="125">
                  <c:v>44017</c:v>
                </c:pt>
                <c:pt idx="126">
                  <c:v>44018</c:v>
                </c:pt>
                <c:pt idx="127">
                  <c:v>44019</c:v>
                </c:pt>
                <c:pt idx="128">
                  <c:v>44020</c:v>
                </c:pt>
                <c:pt idx="129">
                  <c:v>44021</c:v>
                </c:pt>
                <c:pt idx="130">
                  <c:v>44022</c:v>
                </c:pt>
                <c:pt idx="131">
                  <c:v>44023</c:v>
                </c:pt>
                <c:pt idx="132">
                  <c:v>44024</c:v>
                </c:pt>
                <c:pt idx="133">
                  <c:v>44025</c:v>
                </c:pt>
                <c:pt idx="134">
                  <c:v>44026</c:v>
                </c:pt>
                <c:pt idx="135">
                  <c:v>44027</c:v>
                </c:pt>
                <c:pt idx="136">
                  <c:v>44028</c:v>
                </c:pt>
                <c:pt idx="137">
                  <c:v>44029</c:v>
                </c:pt>
                <c:pt idx="138">
                  <c:v>44030</c:v>
                </c:pt>
                <c:pt idx="139">
                  <c:v>44031</c:v>
                </c:pt>
                <c:pt idx="140">
                  <c:v>44032</c:v>
                </c:pt>
                <c:pt idx="141">
                  <c:v>44033</c:v>
                </c:pt>
                <c:pt idx="142">
                  <c:v>44034</c:v>
                </c:pt>
                <c:pt idx="143">
                  <c:v>44035</c:v>
                </c:pt>
                <c:pt idx="144">
                  <c:v>44036</c:v>
                </c:pt>
                <c:pt idx="145">
                  <c:v>44037</c:v>
                </c:pt>
                <c:pt idx="146">
                  <c:v>44038</c:v>
                </c:pt>
                <c:pt idx="147">
                  <c:v>44039</c:v>
                </c:pt>
                <c:pt idx="148">
                  <c:v>44040</c:v>
                </c:pt>
                <c:pt idx="149">
                  <c:v>44041</c:v>
                </c:pt>
                <c:pt idx="150">
                  <c:v>44042</c:v>
                </c:pt>
                <c:pt idx="151">
                  <c:v>44043</c:v>
                </c:pt>
              </c:numCache>
            </c:numRef>
          </c:cat>
          <c:val>
            <c:numRef>
              <c:f>Data2!$D$2:$D$153</c:f>
              <c:numCache>
                <c:formatCode>General</c:formatCode>
                <c:ptCount val="152"/>
                <c:pt idx="0">
                  <c:v>#N/A</c:v>
                </c:pt>
                <c:pt idx="1">
                  <c:v>#N/A</c:v>
                </c:pt>
                <c:pt idx="2">
                  <c:v>#N/A</c:v>
                </c:pt>
                <c:pt idx="3">
                  <c:v>#N/A</c:v>
                </c:pt>
                <c:pt idx="4">
                  <c:v>#N/A</c:v>
                </c:pt>
                <c:pt idx="5">
                  <c:v>-1.41535751045471</c:v>
                </c:pt>
                <c:pt idx="6">
                  <c:v>#N/A</c:v>
                </c:pt>
                <c:pt idx="7">
                  <c:v>#N/A</c:v>
                </c:pt>
                <c:pt idx="8">
                  <c:v>#N/A</c:v>
                </c:pt>
                <c:pt idx="9">
                  <c:v>#N/A</c:v>
                </c:pt>
                <c:pt idx="10">
                  <c:v>#N/A</c:v>
                </c:pt>
                <c:pt idx="11">
                  <c:v>#N/A</c:v>
                </c:pt>
                <c:pt idx="12">
                  <c:v>-18.4448172108143</c:v>
                </c:pt>
                <c:pt idx="13">
                  <c:v>#N/A</c:v>
                </c:pt>
                <c:pt idx="14">
                  <c:v>#N/A</c:v>
                </c:pt>
                <c:pt idx="15">
                  <c:v>#N/A</c:v>
                </c:pt>
                <c:pt idx="16">
                  <c:v>#N/A</c:v>
                </c:pt>
                <c:pt idx="17">
                  <c:v>#N/A</c:v>
                </c:pt>
                <c:pt idx="18">
                  <c:v>#N/A</c:v>
                </c:pt>
                <c:pt idx="19">
                  <c:v>-65.408428952522002</c:v>
                </c:pt>
                <c:pt idx="20">
                  <c:v>#N/A</c:v>
                </c:pt>
                <c:pt idx="21">
                  <c:v>#N/A</c:v>
                </c:pt>
                <c:pt idx="22">
                  <c:v>#N/A</c:v>
                </c:pt>
                <c:pt idx="23">
                  <c:v>#N/A</c:v>
                </c:pt>
                <c:pt idx="24">
                  <c:v>#N/A</c:v>
                </c:pt>
                <c:pt idx="25">
                  <c:v>#N/A</c:v>
                </c:pt>
                <c:pt idx="26">
                  <c:v>-90.945533165497196</c:v>
                </c:pt>
                <c:pt idx="27">
                  <c:v>#N/A</c:v>
                </c:pt>
                <c:pt idx="28">
                  <c:v>#N/A</c:v>
                </c:pt>
                <c:pt idx="29">
                  <c:v>#N/A</c:v>
                </c:pt>
                <c:pt idx="30">
                  <c:v>#N/A</c:v>
                </c:pt>
                <c:pt idx="31">
                  <c:v>#N/A</c:v>
                </c:pt>
                <c:pt idx="32">
                  <c:v>#N/A</c:v>
                </c:pt>
                <c:pt idx="33">
                  <c:v>-103.634757321461</c:v>
                </c:pt>
                <c:pt idx="34">
                  <c:v>#N/A</c:v>
                </c:pt>
                <c:pt idx="35">
                  <c:v>#N/A</c:v>
                </c:pt>
                <c:pt idx="36">
                  <c:v>#N/A</c:v>
                </c:pt>
                <c:pt idx="37">
                  <c:v>#N/A</c:v>
                </c:pt>
                <c:pt idx="38">
                  <c:v>#N/A</c:v>
                </c:pt>
                <c:pt idx="39">
                  <c:v>#N/A</c:v>
                </c:pt>
                <c:pt idx="40">
                  <c:v>-106.841224533323</c:v>
                </c:pt>
                <c:pt idx="41">
                  <c:v>#N/A</c:v>
                </c:pt>
                <c:pt idx="42">
                  <c:v>#N/A</c:v>
                </c:pt>
                <c:pt idx="43">
                  <c:v>#N/A</c:v>
                </c:pt>
                <c:pt idx="44">
                  <c:v>#N/A</c:v>
                </c:pt>
                <c:pt idx="45">
                  <c:v>#N/A</c:v>
                </c:pt>
                <c:pt idx="46">
                  <c:v>#N/A</c:v>
                </c:pt>
                <c:pt idx="47">
                  <c:v>-101.024214783358</c:v>
                </c:pt>
                <c:pt idx="48">
                  <c:v>#N/A</c:v>
                </c:pt>
                <c:pt idx="49">
                  <c:v>#N/A</c:v>
                </c:pt>
                <c:pt idx="50">
                  <c:v>#N/A</c:v>
                </c:pt>
                <c:pt idx="51">
                  <c:v>#N/A</c:v>
                </c:pt>
                <c:pt idx="52">
                  <c:v>#N/A</c:v>
                </c:pt>
                <c:pt idx="53">
                  <c:v>#N/A</c:v>
                </c:pt>
                <c:pt idx="54">
                  <c:v>-91.055614369506003</c:v>
                </c:pt>
                <c:pt idx="55">
                  <c:v>#N/A</c:v>
                </c:pt>
                <c:pt idx="56">
                  <c:v>#N/A</c:v>
                </c:pt>
                <c:pt idx="57">
                  <c:v>#N/A</c:v>
                </c:pt>
                <c:pt idx="58">
                  <c:v>#N/A</c:v>
                </c:pt>
                <c:pt idx="59">
                  <c:v>#N/A</c:v>
                </c:pt>
                <c:pt idx="60">
                  <c:v>#N/A</c:v>
                </c:pt>
                <c:pt idx="61">
                  <c:v>-82.196316707413303</c:v>
                </c:pt>
                <c:pt idx="62">
                  <c:v>#N/A</c:v>
                </c:pt>
                <c:pt idx="63">
                  <c:v>#N/A</c:v>
                </c:pt>
                <c:pt idx="64">
                  <c:v>#N/A</c:v>
                </c:pt>
                <c:pt idx="65">
                  <c:v>#N/A</c:v>
                </c:pt>
                <c:pt idx="66">
                  <c:v>#N/A</c:v>
                </c:pt>
                <c:pt idx="67">
                  <c:v>#N/A</c:v>
                </c:pt>
                <c:pt idx="68">
                  <c:v>-75.391064087314604</c:v>
                </c:pt>
                <c:pt idx="69">
                  <c:v>#N/A</c:v>
                </c:pt>
                <c:pt idx="70">
                  <c:v>#N/A</c:v>
                </c:pt>
                <c:pt idx="71">
                  <c:v>#N/A</c:v>
                </c:pt>
                <c:pt idx="72">
                  <c:v>#N/A</c:v>
                </c:pt>
                <c:pt idx="73">
                  <c:v>#N/A</c:v>
                </c:pt>
                <c:pt idx="74">
                  <c:v>#N/A</c:v>
                </c:pt>
                <c:pt idx="75">
                  <c:v>-71.519935417202603</c:v>
                </c:pt>
                <c:pt idx="76">
                  <c:v>#N/A</c:v>
                </c:pt>
                <c:pt idx="77">
                  <c:v>#N/A</c:v>
                </c:pt>
                <c:pt idx="78">
                  <c:v>#N/A</c:v>
                </c:pt>
                <c:pt idx="79">
                  <c:v>#N/A</c:v>
                </c:pt>
                <c:pt idx="80">
                  <c:v>#N/A</c:v>
                </c:pt>
                <c:pt idx="81">
                  <c:v>#N/A</c:v>
                </c:pt>
                <c:pt idx="82">
                  <c:v>-62.6045011541596</c:v>
                </c:pt>
                <c:pt idx="83">
                  <c:v>#N/A</c:v>
                </c:pt>
                <c:pt idx="84">
                  <c:v>#N/A</c:v>
                </c:pt>
                <c:pt idx="85">
                  <c:v>#N/A</c:v>
                </c:pt>
                <c:pt idx="86">
                  <c:v>#N/A</c:v>
                </c:pt>
                <c:pt idx="87">
                  <c:v>#N/A</c:v>
                </c:pt>
                <c:pt idx="88">
                  <c:v>#N/A</c:v>
                </c:pt>
                <c:pt idx="89">
                  <c:v>-62.638423918384497</c:v>
                </c:pt>
                <c:pt idx="90">
                  <c:v>#N/A</c:v>
                </c:pt>
                <c:pt idx="91">
                  <c:v>#N/A</c:v>
                </c:pt>
                <c:pt idx="92">
                  <c:v>#N/A</c:v>
                </c:pt>
                <c:pt idx="93">
                  <c:v>#N/A</c:v>
                </c:pt>
                <c:pt idx="94">
                  <c:v>#N/A</c:v>
                </c:pt>
                <c:pt idx="95">
                  <c:v>#N/A</c:v>
                </c:pt>
                <c:pt idx="96">
                  <c:v>-52.773551504975998</c:v>
                </c:pt>
                <c:pt idx="97">
                  <c:v>#N/A</c:v>
                </c:pt>
                <c:pt idx="98">
                  <c:v>#N/A</c:v>
                </c:pt>
                <c:pt idx="99">
                  <c:v>#N/A</c:v>
                </c:pt>
                <c:pt idx="100">
                  <c:v>#N/A</c:v>
                </c:pt>
                <c:pt idx="101">
                  <c:v>#N/A</c:v>
                </c:pt>
                <c:pt idx="102">
                  <c:v>#N/A</c:v>
                </c:pt>
                <c:pt idx="103">
                  <c:v>-50.266717101581598</c:v>
                </c:pt>
                <c:pt idx="104">
                  <c:v>#N/A</c:v>
                </c:pt>
                <c:pt idx="105">
                  <c:v>#N/A</c:v>
                </c:pt>
                <c:pt idx="106">
                  <c:v>#N/A</c:v>
                </c:pt>
                <c:pt idx="107">
                  <c:v>#N/A</c:v>
                </c:pt>
                <c:pt idx="108">
                  <c:v>#N/A</c:v>
                </c:pt>
                <c:pt idx="109">
                  <c:v>#N/A</c:v>
                </c:pt>
                <c:pt idx="110">
                  <c:v>-48.669770333043999</c:v>
                </c:pt>
                <c:pt idx="111">
                  <c:v>#N/A</c:v>
                </c:pt>
                <c:pt idx="112">
                  <c:v>#N/A</c:v>
                </c:pt>
                <c:pt idx="113">
                  <c:v>#N/A</c:v>
                </c:pt>
                <c:pt idx="114">
                  <c:v>#N/A</c:v>
                </c:pt>
                <c:pt idx="115">
                  <c:v>#N/A</c:v>
                </c:pt>
                <c:pt idx="116">
                  <c:v>#N/A</c:v>
                </c:pt>
                <c:pt idx="117">
                  <c:v>-55.035894727737301</c:v>
                </c:pt>
                <c:pt idx="118">
                  <c:v>#N/A</c:v>
                </c:pt>
                <c:pt idx="119">
                  <c:v>#N/A</c:v>
                </c:pt>
                <c:pt idx="120">
                  <c:v>#N/A</c:v>
                </c:pt>
                <c:pt idx="121">
                  <c:v>#N/A</c:v>
                </c:pt>
                <c:pt idx="122">
                  <c:v>#N/A</c:v>
                </c:pt>
                <c:pt idx="123">
                  <c:v>#N/A</c:v>
                </c:pt>
                <c:pt idx="124">
                  <c:v>-58.465334389357203</c:v>
                </c:pt>
                <c:pt idx="125">
                  <c:v>#N/A</c:v>
                </c:pt>
                <c:pt idx="126">
                  <c:v>#N/A</c:v>
                </c:pt>
                <c:pt idx="127">
                  <c:v>#N/A</c:v>
                </c:pt>
                <c:pt idx="128">
                  <c:v>#N/A</c:v>
                </c:pt>
                <c:pt idx="129">
                  <c:v>#N/A</c:v>
                </c:pt>
                <c:pt idx="130">
                  <c:v>#N/A</c:v>
                </c:pt>
                <c:pt idx="131">
                  <c:v>-58.6848800309509</c:v>
                </c:pt>
                <c:pt idx="132">
                  <c:v>#N/A</c:v>
                </c:pt>
                <c:pt idx="133">
                  <c:v>#N/A</c:v>
                </c:pt>
                <c:pt idx="134">
                  <c:v>#N/A</c:v>
                </c:pt>
                <c:pt idx="135">
                  <c:v>#N/A</c:v>
                </c:pt>
                <c:pt idx="136">
                  <c:v>#N/A</c:v>
                </c:pt>
                <c:pt idx="137">
                  <c:v>#N/A</c:v>
                </c:pt>
                <c:pt idx="138">
                  <c:v>-55.978846278081299</c:v>
                </c:pt>
                <c:pt idx="139">
                  <c:v>#N/A</c:v>
                </c:pt>
                <c:pt idx="140">
                  <c:v>#N/A</c:v>
                </c:pt>
                <c:pt idx="141">
                  <c:v>#N/A</c:v>
                </c:pt>
                <c:pt idx="142">
                  <c:v>#N/A</c:v>
                </c:pt>
                <c:pt idx="143">
                  <c:v>#N/A</c:v>
                </c:pt>
                <c:pt idx="144">
                  <c:v>#N/A</c:v>
                </c:pt>
                <c:pt idx="145">
                  <c:v>-56.735665951549301</c:v>
                </c:pt>
              </c:numCache>
            </c:numRef>
          </c:val>
          <c:smooth val="0"/>
          <c:extLst>
            <c:ext xmlns:c16="http://schemas.microsoft.com/office/drawing/2014/chart" uri="{C3380CC4-5D6E-409C-BE32-E72D297353CC}">
              <c16:uniqueId val="{0000000B-BF03-42AC-A453-DAF3B2DF3B5C}"/>
            </c:ext>
          </c:extLst>
        </c:ser>
        <c:ser>
          <c:idx val="3"/>
          <c:order val="2"/>
          <c:tx>
            <c:v>Number of hourly employees working</c:v>
          </c:tx>
          <c:spPr>
            <a:ln w="38100" cap="rnd">
              <a:solidFill>
                <a:srgbClr val="C00000"/>
              </a:solidFill>
              <a:round/>
            </a:ln>
            <a:effectLst/>
          </c:spPr>
          <c:marker>
            <c:symbol val="none"/>
          </c:marker>
          <c:cat>
            <c:numRef>
              <c:f>Data2!$A$2:$A$153</c:f>
              <c:numCache>
                <c:formatCode>m/d;@</c:formatCode>
                <c:ptCount val="152"/>
                <c:pt idx="0">
                  <c:v>43892</c:v>
                </c:pt>
                <c:pt idx="1">
                  <c:v>43893</c:v>
                </c:pt>
                <c:pt idx="2">
                  <c:v>43894</c:v>
                </c:pt>
                <c:pt idx="3">
                  <c:v>43895</c:v>
                </c:pt>
                <c:pt idx="4">
                  <c:v>43896</c:v>
                </c:pt>
                <c:pt idx="5">
                  <c:v>43897</c:v>
                </c:pt>
                <c:pt idx="6">
                  <c:v>43898</c:v>
                </c:pt>
                <c:pt idx="7">
                  <c:v>43899</c:v>
                </c:pt>
                <c:pt idx="8">
                  <c:v>43900</c:v>
                </c:pt>
                <c:pt idx="9">
                  <c:v>43901</c:v>
                </c:pt>
                <c:pt idx="10">
                  <c:v>43902</c:v>
                </c:pt>
                <c:pt idx="11">
                  <c:v>43903</c:v>
                </c:pt>
                <c:pt idx="12">
                  <c:v>43904</c:v>
                </c:pt>
                <c:pt idx="13">
                  <c:v>43905</c:v>
                </c:pt>
                <c:pt idx="14">
                  <c:v>43906</c:v>
                </c:pt>
                <c:pt idx="15">
                  <c:v>43907</c:v>
                </c:pt>
                <c:pt idx="16">
                  <c:v>43908</c:v>
                </c:pt>
                <c:pt idx="17">
                  <c:v>43909</c:v>
                </c:pt>
                <c:pt idx="18">
                  <c:v>43910</c:v>
                </c:pt>
                <c:pt idx="19">
                  <c:v>43911</c:v>
                </c:pt>
                <c:pt idx="20">
                  <c:v>43912</c:v>
                </c:pt>
                <c:pt idx="21">
                  <c:v>43913</c:v>
                </c:pt>
                <c:pt idx="22">
                  <c:v>43914</c:v>
                </c:pt>
                <c:pt idx="23">
                  <c:v>43915</c:v>
                </c:pt>
                <c:pt idx="24">
                  <c:v>43916</c:v>
                </c:pt>
                <c:pt idx="25">
                  <c:v>43917</c:v>
                </c:pt>
                <c:pt idx="26">
                  <c:v>43918</c:v>
                </c:pt>
                <c:pt idx="27">
                  <c:v>43919</c:v>
                </c:pt>
                <c:pt idx="28">
                  <c:v>43920</c:v>
                </c:pt>
                <c:pt idx="29">
                  <c:v>43921</c:v>
                </c:pt>
                <c:pt idx="30">
                  <c:v>43922</c:v>
                </c:pt>
                <c:pt idx="31">
                  <c:v>43923</c:v>
                </c:pt>
                <c:pt idx="32">
                  <c:v>43924</c:v>
                </c:pt>
                <c:pt idx="33">
                  <c:v>43925</c:v>
                </c:pt>
                <c:pt idx="34">
                  <c:v>43926</c:v>
                </c:pt>
                <c:pt idx="35">
                  <c:v>43927</c:v>
                </c:pt>
                <c:pt idx="36">
                  <c:v>43928</c:v>
                </c:pt>
                <c:pt idx="37">
                  <c:v>43929</c:v>
                </c:pt>
                <c:pt idx="38">
                  <c:v>43930</c:v>
                </c:pt>
                <c:pt idx="39">
                  <c:v>43931</c:v>
                </c:pt>
                <c:pt idx="40">
                  <c:v>43932</c:v>
                </c:pt>
                <c:pt idx="41">
                  <c:v>43933</c:v>
                </c:pt>
                <c:pt idx="42">
                  <c:v>43934</c:v>
                </c:pt>
                <c:pt idx="43">
                  <c:v>43935</c:v>
                </c:pt>
                <c:pt idx="44">
                  <c:v>43936</c:v>
                </c:pt>
                <c:pt idx="45">
                  <c:v>43937</c:v>
                </c:pt>
                <c:pt idx="46">
                  <c:v>43938</c:v>
                </c:pt>
                <c:pt idx="47">
                  <c:v>43939</c:v>
                </c:pt>
                <c:pt idx="48">
                  <c:v>43940</c:v>
                </c:pt>
                <c:pt idx="49">
                  <c:v>43941</c:v>
                </c:pt>
                <c:pt idx="50">
                  <c:v>43942</c:v>
                </c:pt>
                <c:pt idx="51">
                  <c:v>43943</c:v>
                </c:pt>
                <c:pt idx="52">
                  <c:v>43944</c:v>
                </c:pt>
                <c:pt idx="53">
                  <c:v>43945</c:v>
                </c:pt>
                <c:pt idx="54">
                  <c:v>43946</c:v>
                </c:pt>
                <c:pt idx="55">
                  <c:v>43947</c:v>
                </c:pt>
                <c:pt idx="56">
                  <c:v>43948</c:v>
                </c:pt>
                <c:pt idx="57">
                  <c:v>43949</c:v>
                </c:pt>
                <c:pt idx="58">
                  <c:v>43950</c:v>
                </c:pt>
                <c:pt idx="59">
                  <c:v>43951</c:v>
                </c:pt>
                <c:pt idx="60">
                  <c:v>43952</c:v>
                </c:pt>
                <c:pt idx="61">
                  <c:v>43953</c:v>
                </c:pt>
                <c:pt idx="62">
                  <c:v>43954</c:v>
                </c:pt>
                <c:pt idx="63">
                  <c:v>43955</c:v>
                </c:pt>
                <c:pt idx="64">
                  <c:v>43956</c:v>
                </c:pt>
                <c:pt idx="65">
                  <c:v>43957</c:v>
                </c:pt>
                <c:pt idx="66">
                  <c:v>43958</c:v>
                </c:pt>
                <c:pt idx="67">
                  <c:v>43959</c:v>
                </c:pt>
                <c:pt idx="68">
                  <c:v>43960</c:v>
                </c:pt>
                <c:pt idx="69">
                  <c:v>43961</c:v>
                </c:pt>
                <c:pt idx="70">
                  <c:v>43962</c:v>
                </c:pt>
                <c:pt idx="71">
                  <c:v>43963</c:v>
                </c:pt>
                <c:pt idx="72">
                  <c:v>43964</c:v>
                </c:pt>
                <c:pt idx="73">
                  <c:v>43965</c:v>
                </c:pt>
                <c:pt idx="74">
                  <c:v>43966</c:v>
                </c:pt>
                <c:pt idx="75">
                  <c:v>43967</c:v>
                </c:pt>
                <c:pt idx="76">
                  <c:v>43968</c:v>
                </c:pt>
                <c:pt idx="77">
                  <c:v>43969</c:v>
                </c:pt>
                <c:pt idx="78">
                  <c:v>43970</c:v>
                </c:pt>
                <c:pt idx="79">
                  <c:v>43971</c:v>
                </c:pt>
                <c:pt idx="80">
                  <c:v>43972</c:v>
                </c:pt>
                <c:pt idx="81">
                  <c:v>43973</c:v>
                </c:pt>
                <c:pt idx="82">
                  <c:v>43974</c:v>
                </c:pt>
                <c:pt idx="83">
                  <c:v>43975</c:v>
                </c:pt>
                <c:pt idx="84">
                  <c:v>43976</c:v>
                </c:pt>
                <c:pt idx="85">
                  <c:v>43977</c:v>
                </c:pt>
                <c:pt idx="86">
                  <c:v>43978</c:v>
                </c:pt>
                <c:pt idx="87">
                  <c:v>43979</c:v>
                </c:pt>
                <c:pt idx="88">
                  <c:v>43980</c:v>
                </c:pt>
                <c:pt idx="89">
                  <c:v>43981</c:v>
                </c:pt>
                <c:pt idx="90">
                  <c:v>43982</c:v>
                </c:pt>
                <c:pt idx="91">
                  <c:v>43983</c:v>
                </c:pt>
                <c:pt idx="92">
                  <c:v>43984</c:v>
                </c:pt>
                <c:pt idx="93">
                  <c:v>43985</c:v>
                </c:pt>
                <c:pt idx="94">
                  <c:v>43986</c:v>
                </c:pt>
                <c:pt idx="95">
                  <c:v>43987</c:v>
                </c:pt>
                <c:pt idx="96">
                  <c:v>43988</c:v>
                </c:pt>
                <c:pt idx="97">
                  <c:v>43989</c:v>
                </c:pt>
                <c:pt idx="98">
                  <c:v>43990</c:v>
                </c:pt>
                <c:pt idx="99">
                  <c:v>43991</c:v>
                </c:pt>
                <c:pt idx="100">
                  <c:v>43992</c:v>
                </c:pt>
                <c:pt idx="101">
                  <c:v>43993</c:v>
                </c:pt>
                <c:pt idx="102">
                  <c:v>43994</c:v>
                </c:pt>
                <c:pt idx="103">
                  <c:v>43995</c:v>
                </c:pt>
                <c:pt idx="104">
                  <c:v>43996</c:v>
                </c:pt>
                <c:pt idx="105">
                  <c:v>43997</c:v>
                </c:pt>
                <c:pt idx="106">
                  <c:v>43998</c:v>
                </c:pt>
                <c:pt idx="107">
                  <c:v>43999</c:v>
                </c:pt>
                <c:pt idx="108">
                  <c:v>44000</c:v>
                </c:pt>
                <c:pt idx="109">
                  <c:v>44001</c:v>
                </c:pt>
                <c:pt idx="110">
                  <c:v>44002</c:v>
                </c:pt>
                <c:pt idx="111">
                  <c:v>44003</c:v>
                </c:pt>
                <c:pt idx="112">
                  <c:v>44004</c:v>
                </c:pt>
                <c:pt idx="113">
                  <c:v>44005</c:v>
                </c:pt>
                <c:pt idx="114">
                  <c:v>44006</c:v>
                </c:pt>
                <c:pt idx="115">
                  <c:v>44007</c:v>
                </c:pt>
                <c:pt idx="116">
                  <c:v>44008</c:v>
                </c:pt>
                <c:pt idx="117">
                  <c:v>44009</c:v>
                </c:pt>
                <c:pt idx="118">
                  <c:v>44010</c:v>
                </c:pt>
                <c:pt idx="119">
                  <c:v>44011</c:v>
                </c:pt>
                <c:pt idx="120">
                  <c:v>44012</c:v>
                </c:pt>
                <c:pt idx="121">
                  <c:v>44013</c:v>
                </c:pt>
                <c:pt idx="122">
                  <c:v>44014</c:v>
                </c:pt>
                <c:pt idx="123">
                  <c:v>44015</c:v>
                </c:pt>
                <c:pt idx="124">
                  <c:v>44016</c:v>
                </c:pt>
                <c:pt idx="125">
                  <c:v>44017</c:v>
                </c:pt>
                <c:pt idx="126">
                  <c:v>44018</c:v>
                </c:pt>
                <c:pt idx="127">
                  <c:v>44019</c:v>
                </c:pt>
                <c:pt idx="128">
                  <c:v>44020</c:v>
                </c:pt>
                <c:pt idx="129">
                  <c:v>44021</c:v>
                </c:pt>
                <c:pt idx="130">
                  <c:v>44022</c:v>
                </c:pt>
                <c:pt idx="131">
                  <c:v>44023</c:v>
                </c:pt>
                <c:pt idx="132">
                  <c:v>44024</c:v>
                </c:pt>
                <c:pt idx="133">
                  <c:v>44025</c:v>
                </c:pt>
                <c:pt idx="134">
                  <c:v>44026</c:v>
                </c:pt>
                <c:pt idx="135">
                  <c:v>44027</c:v>
                </c:pt>
                <c:pt idx="136">
                  <c:v>44028</c:v>
                </c:pt>
                <c:pt idx="137">
                  <c:v>44029</c:v>
                </c:pt>
                <c:pt idx="138">
                  <c:v>44030</c:v>
                </c:pt>
                <c:pt idx="139">
                  <c:v>44031</c:v>
                </c:pt>
                <c:pt idx="140">
                  <c:v>44032</c:v>
                </c:pt>
                <c:pt idx="141">
                  <c:v>44033</c:v>
                </c:pt>
                <c:pt idx="142">
                  <c:v>44034</c:v>
                </c:pt>
                <c:pt idx="143">
                  <c:v>44035</c:v>
                </c:pt>
                <c:pt idx="144">
                  <c:v>44036</c:v>
                </c:pt>
                <c:pt idx="145">
                  <c:v>44037</c:v>
                </c:pt>
                <c:pt idx="146">
                  <c:v>44038</c:v>
                </c:pt>
                <c:pt idx="147">
                  <c:v>44039</c:v>
                </c:pt>
                <c:pt idx="148">
                  <c:v>44040</c:v>
                </c:pt>
                <c:pt idx="149">
                  <c:v>44041</c:v>
                </c:pt>
                <c:pt idx="150">
                  <c:v>44042</c:v>
                </c:pt>
                <c:pt idx="151">
                  <c:v>44043</c:v>
                </c:pt>
              </c:numCache>
            </c:numRef>
          </c:cat>
          <c:val>
            <c:numRef>
              <c:f>Data2!$B$2:$B$153</c:f>
              <c:numCache>
                <c:formatCode>General</c:formatCode>
                <c:ptCount val="152"/>
                <c:pt idx="0">
                  <c:v>#N/A</c:v>
                </c:pt>
                <c:pt idx="1">
                  <c:v>#N/A</c:v>
                </c:pt>
                <c:pt idx="2">
                  <c:v>#N/A</c:v>
                </c:pt>
                <c:pt idx="3">
                  <c:v>#N/A</c:v>
                </c:pt>
                <c:pt idx="4">
                  <c:v>#N/A</c:v>
                </c:pt>
                <c:pt idx="5">
                  <c:v>#N/A</c:v>
                </c:pt>
                <c:pt idx="6" formatCode="0.00">
                  <c:v>0.5</c:v>
                </c:pt>
                <c:pt idx="7" formatCode="0.00">
                  <c:v>-2.8571428571428532E-2</c:v>
                </c:pt>
                <c:pt idx="8" formatCode="0.00">
                  <c:v>-0.41428571428571431</c:v>
                </c:pt>
                <c:pt idx="9" formatCode="0.00">
                  <c:v>-0.61428571428571443</c:v>
                </c:pt>
                <c:pt idx="10" formatCode="0.00">
                  <c:v>-1.0999999999999999</c:v>
                </c:pt>
                <c:pt idx="11" formatCode="0.00">
                  <c:v>-1.8571428571428572</c:v>
                </c:pt>
                <c:pt idx="12" formatCode="0.00">
                  <c:v>-3.1142857142857143</c:v>
                </c:pt>
                <c:pt idx="13" formatCode="0.00">
                  <c:v>-4.5857142857142863</c:v>
                </c:pt>
                <c:pt idx="14" formatCode="0.00">
                  <c:v>-5.7428571428571429</c:v>
                </c:pt>
                <c:pt idx="15" formatCode="0.00">
                  <c:v>-8.2571428571428562</c:v>
                </c:pt>
                <c:pt idx="16" formatCode="0.00">
                  <c:v>-11.457142857142857</c:v>
                </c:pt>
                <c:pt idx="17" formatCode="0.00">
                  <c:v>-15.614285714285714</c:v>
                </c:pt>
                <c:pt idx="18" formatCode="0.00">
                  <c:v>-20.185714285714287</c:v>
                </c:pt>
                <c:pt idx="19" formatCode="0.00">
                  <c:v>-25.971428571428568</c:v>
                </c:pt>
                <c:pt idx="20" formatCode="0.00">
                  <c:v>-31.857142857142858</c:v>
                </c:pt>
                <c:pt idx="21" formatCode="0.00">
                  <c:v>-35.914285714285718</c:v>
                </c:pt>
                <c:pt idx="22" formatCode="0.00">
                  <c:v>-39.342857142857142</c:v>
                </c:pt>
                <c:pt idx="23" formatCode="0.00">
                  <c:v>-42.714285714285715</c:v>
                </c:pt>
                <c:pt idx="24" formatCode="0.00">
                  <c:v>-45.31428571428571</c:v>
                </c:pt>
                <c:pt idx="25" formatCode="0.00">
                  <c:v>-47.514285714285712</c:v>
                </c:pt>
                <c:pt idx="26" formatCode="0.00">
                  <c:v>-49.142857142857146</c:v>
                </c:pt>
                <c:pt idx="27" formatCode="0.00">
                  <c:v>-50.371428571428567</c:v>
                </c:pt>
                <c:pt idx="28" formatCode="0.00">
                  <c:v>-51.828571428571429</c:v>
                </c:pt>
                <c:pt idx="29" formatCode="0.00">
                  <c:v>-52.75714285714286</c:v>
                </c:pt>
                <c:pt idx="30" formatCode="0.00">
                  <c:v>-53.085714285714282</c:v>
                </c:pt>
                <c:pt idx="31" formatCode="0.00">
                  <c:v>-53.4</c:v>
                </c:pt>
                <c:pt idx="32" formatCode="0.00">
                  <c:v>-53.557142857142864</c:v>
                </c:pt>
                <c:pt idx="33" formatCode="0.00">
                  <c:v>-53.728571428571435</c:v>
                </c:pt>
                <c:pt idx="34" formatCode="0.00">
                  <c:v>-53.914285714285711</c:v>
                </c:pt>
                <c:pt idx="35" formatCode="0.00">
                  <c:v>-53.914285714285711</c:v>
                </c:pt>
                <c:pt idx="36" formatCode="0.00">
                  <c:v>-53.885714285714286</c:v>
                </c:pt>
                <c:pt idx="37" formatCode="0.00">
                  <c:v>-53.74285714285714</c:v>
                </c:pt>
                <c:pt idx="38" formatCode="0.00">
                  <c:v>-53.6</c:v>
                </c:pt>
                <c:pt idx="39" formatCode="0.00">
                  <c:v>-53.957142857142863</c:v>
                </c:pt>
                <c:pt idx="40" formatCode="0.00">
                  <c:v>-53.814285714285724</c:v>
                </c:pt>
                <c:pt idx="41" formatCode="0.00">
                  <c:v>-55.01428571428572</c:v>
                </c:pt>
                <c:pt idx="42" formatCode="0.00">
                  <c:v>-55.071428571428562</c:v>
                </c:pt>
                <c:pt idx="43" formatCode="0.00">
                  <c:v>-54.928571428571431</c:v>
                </c:pt>
                <c:pt idx="44" formatCode="0.00">
                  <c:v>-54.828571428571429</c:v>
                </c:pt>
                <c:pt idx="45" formatCode="0.00">
                  <c:v>-54.6</c:v>
                </c:pt>
                <c:pt idx="46" formatCode="0.00">
                  <c:v>-53.871428571428567</c:v>
                </c:pt>
                <c:pt idx="47" formatCode="0.00">
                  <c:v>-53.614285714285714</c:v>
                </c:pt>
                <c:pt idx="48" formatCode="0.00">
                  <c:v>-52.114285714285707</c:v>
                </c:pt>
                <c:pt idx="49" formatCode="0.00">
                  <c:v>-51.600000000000009</c:v>
                </c:pt>
                <c:pt idx="50" formatCode="0.00">
                  <c:v>-51.214285714285715</c:v>
                </c:pt>
                <c:pt idx="51" formatCode="0.00">
                  <c:v>-50.771428571428565</c:v>
                </c:pt>
                <c:pt idx="52" formatCode="0.00">
                  <c:v>-50.342857142857142</c:v>
                </c:pt>
                <c:pt idx="53" formatCode="0.00">
                  <c:v>-49.871428571428567</c:v>
                </c:pt>
                <c:pt idx="54" formatCode="0.00">
                  <c:v>-49.357142857142854</c:v>
                </c:pt>
                <c:pt idx="55" formatCode="0.00">
                  <c:v>-48.957142857142856</c:v>
                </c:pt>
                <c:pt idx="56" formatCode="0.00">
                  <c:v>-48.499999999999993</c:v>
                </c:pt>
                <c:pt idx="57" formatCode="0.00">
                  <c:v>-48.057142857142857</c:v>
                </c:pt>
                <c:pt idx="58" formatCode="0.00">
                  <c:v>-47.628571428571433</c:v>
                </c:pt>
                <c:pt idx="59" formatCode="0.00">
                  <c:v>-47.057142857142864</c:v>
                </c:pt>
                <c:pt idx="60" formatCode="0.00">
                  <c:v>-46.042857142857152</c:v>
                </c:pt>
                <c:pt idx="61" formatCode="0.00">
                  <c:v>-44.914285714285711</c:v>
                </c:pt>
                <c:pt idx="62" formatCode="0.00">
                  <c:v>-43.657142857142858</c:v>
                </c:pt>
                <c:pt idx="63" formatCode="0.00">
                  <c:v>-42.48571428571428</c:v>
                </c:pt>
                <c:pt idx="64" formatCode="0.00">
                  <c:v>-41.199999999999996</c:v>
                </c:pt>
                <c:pt idx="65" formatCode="0.00">
                  <c:v>-39.928571428571431</c:v>
                </c:pt>
                <c:pt idx="66" formatCode="0.00">
                  <c:v>-38.68571428571429</c:v>
                </c:pt>
                <c:pt idx="67" formatCode="0.00">
                  <c:v>-37.75714285714286</c:v>
                </c:pt>
                <c:pt idx="68" formatCode="0.00">
                  <c:v>-36.671428571428571</c:v>
                </c:pt>
                <c:pt idx="69" formatCode="0.00">
                  <c:v>-35.957142857142863</c:v>
                </c:pt>
                <c:pt idx="70" formatCode="0.00">
                  <c:v>-35.5</c:v>
                </c:pt>
                <c:pt idx="71" formatCode="0.00">
                  <c:v>-35.1</c:v>
                </c:pt>
                <c:pt idx="72" formatCode="0.00">
                  <c:v>-34.557142857142857</c:v>
                </c:pt>
                <c:pt idx="73" formatCode="0.00">
                  <c:v>-34.071428571428569</c:v>
                </c:pt>
                <c:pt idx="74" formatCode="0.00">
                  <c:v>-33.714285714285715</c:v>
                </c:pt>
                <c:pt idx="75" formatCode="0.00">
                  <c:v>-33.5</c:v>
                </c:pt>
                <c:pt idx="76" formatCode="0.00">
                  <c:v>-32.842857142857142</c:v>
                </c:pt>
                <c:pt idx="77" formatCode="0.00">
                  <c:v>-32.314285714285717</c:v>
                </c:pt>
                <c:pt idx="78" formatCode="0.00">
                  <c:v>-31.75714285714286</c:v>
                </c:pt>
                <c:pt idx="79" formatCode="0.00">
                  <c:v>-31.242857142857151</c:v>
                </c:pt>
                <c:pt idx="80" formatCode="0.00">
                  <c:v>-30.728571428571431</c:v>
                </c:pt>
                <c:pt idx="81" formatCode="0.00">
                  <c:v>-30.042857142857144</c:v>
                </c:pt>
                <c:pt idx="82" formatCode="0.00">
                  <c:v>-29.014285714285712</c:v>
                </c:pt>
                <c:pt idx="83" formatCode="0.00">
                  <c:v>-28.3</c:v>
                </c:pt>
                <c:pt idx="84" formatCode="0.00">
                  <c:v>-27.853262410007368</c:v>
                </c:pt>
                <c:pt idx="85" formatCode="0.00">
                  <c:v>-27.467548124293081</c:v>
                </c:pt>
                <c:pt idx="86" formatCode="0.00">
                  <c:v>-26.953262410007365</c:v>
                </c:pt>
                <c:pt idx="87" formatCode="0.00">
                  <c:v>-26.467548124293081</c:v>
                </c:pt>
                <c:pt idx="88" formatCode="0.00">
                  <c:v>-26.024690981435942</c:v>
                </c:pt>
                <c:pt idx="89" formatCode="0.00">
                  <c:v>-25.6818338385788</c:v>
                </c:pt>
                <c:pt idx="90" formatCode="0.00">
                  <c:v>-25.238976695721654</c:v>
                </c:pt>
                <c:pt idx="91" formatCode="0.00">
                  <c:v>-24.885714285714283</c:v>
                </c:pt>
                <c:pt idx="92" formatCode="0.00">
                  <c:v>-24.428571428571427</c:v>
                </c:pt>
                <c:pt idx="93" formatCode="0.00">
                  <c:v>-24.171428571428574</c:v>
                </c:pt>
                <c:pt idx="94" formatCode="0.00">
                  <c:v>-23.871428571428574</c:v>
                </c:pt>
                <c:pt idx="95" formatCode="0.00">
                  <c:v>-23.571428571428573</c:v>
                </c:pt>
                <c:pt idx="96" formatCode="0.00">
                  <c:v>-23.157142857142862</c:v>
                </c:pt>
                <c:pt idx="97" formatCode="0.00">
                  <c:v>-22.657142857142855</c:v>
                </c:pt>
                <c:pt idx="98" formatCode="0.00">
                  <c:v>-22.400000000000002</c:v>
                </c:pt>
                <c:pt idx="99" formatCode="0.00">
                  <c:v>-22.142857142857139</c:v>
                </c:pt>
                <c:pt idx="100" formatCode="0.00">
                  <c:v>-21.814285714285713</c:v>
                </c:pt>
                <c:pt idx="101" formatCode="0.00">
                  <c:v>-21.485714285714288</c:v>
                </c:pt>
                <c:pt idx="102" formatCode="0.00">
                  <c:v>-21.228571428571431</c:v>
                </c:pt>
                <c:pt idx="103" formatCode="0.00">
                  <c:v>-21.014285714285712</c:v>
                </c:pt>
                <c:pt idx="104" formatCode="0.00">
                  <c:v>-20.828571428571429</c:v>
                </c:pt>
                <c:pt idx="105" formatCode="0.00">
                  <c:v>-20.7</c:v>
                </c:pt>
                <c:pt idx="106" formatCode="0.00">
                  <c:v>-20.614285714285717</c:v>
                </c:pt>
                <c:pt idx="107" formatCode="0.00">
                  <c:v>-20.471428571428572</c:v>
                </c:pt>
                <c:pt idx="108" formatCode="0.00">
                  <c:v>-20.442857142857147</c:v>
                </c:pt>
                <c:pt idx="109" formatCode="0.00">
                  <c:v>-20.5</c:v>
                </c:pt>
                <c:pt idx="110" formatCode="0.00">
                  <c:v>-20.357142857142858</c:v>
                </c:pt>
                <c:pt idx="111" formatCode="0.00">
                  <c:v>-20.5</c:v>
                </c:pt>
                <c:pt idx="112" formatCode="0.00">
                  <c:v>-20.814285714285713</c:v>
                </c:pt>
                <c:pt idx="113" formatCode="0.00">
                  <c:v>-21.157142857142855</c:v>
                </c:pt>
                <c:pt idx="114" formatCode="0.00">
                  <c:v>-21.471428571428572</c:v>
                </c:pt>
                <c:pt idx="115" formatCode="0.00">
                  <c:v>-21.74285714285714</c:v>
                </c:pt>
                <c:pt idx="116" formatCode="0.00">
                  <c:v>-22.014285714285712</c:v>
                </c:pt>
                <c:pt idx="117" formatCode="0.00">
                  <c:v>-22.428571428571434</c:v>
                </c:pt>
                <c:pt idx="118" formatCode="0.00">
                  <c:v>-22.800000000000004</c:v>
                </c:pt>
                <c:pt idx="119" formatCode="0.00">
                  <c:v>-22.828571428571429</c:v>
                </c:pt>
                <c:pt idx="120" formatCode="0.00">
                  <c:v>-22.985714285714288</c:v>
                </c:pt>
                <c:pt idx="121" formatCode="0.00">
                  <c:v>-23.3</c:v>
                </c:pt>
                <c:pt idx="122" formatCode="0.00">
                  <c:v>-23.685714285714287</c:v>
                </c:pt>
                <c:pt idx="123" formatCode="0.00">
                  <c:v>-25.1</c:v>
                </c:pt>
                <c:pt idx="124" formatCode="0.00">
                  <c:v>-26.179673995932895</c:v>
                </c:pt>
                <c:pt idx="125" formatCode="0.00">
                  <c:v>-26.836816853075749</c:v>
                </c:pt>
                <c:pt idx="126" formatCode="0.00">
                  <c:v>-27.336816853075753</c:v>
                </c:pt>
                <c:pt idx="127" formatCode="0.00">
                  <c:v>-27.52253113879004</c:v>
                </c:pt>
                <c:pt idx="128" formatCode="0.00">
                  <c:v>-27.736816853075748</c:v>
                </c:pt>
                <c:pt idx="129" formatCode="0.00">
                  <c:v>-27.793959710218612</c:v>
                </c:pt>
                <c:pt idx="130" formatCode="0.00">
                  <c:v>-26.722531138790039</c:v>
                </c:pt>
                <c:pt idx="131" formatCode="0.00">
                  <c:v>-26.1</c:v>
                </c:pt>
                <c:pt idx="132" formatCode="0.00">
                  <c:v>-25.728571428571428</c:v>
                </c:pt>
                <c:pt idx="133" formatCode="0.00">
                  <c:v>-25.571428571428573</c:v>
                </c:pt>
                <c:pt idx="134" formatCode="0.00">
                  <c:v>-25.571428571428573</c:v>
                </c:pt>
                <c:pt idx="135" formatCode="0.00">
                  <c:v>-25.542857142857144</c:v>
                </c:pt>
                <c:pt idx="136" formatCode="0.00">
                  <c:v>-25.585714285714285</c:v>
                </c:pt>
                <c:pt idx="137" formatCode="0.00">
                  <c:v>-25.657142857142855</c:v>
                </c:pt>
                <c:pt idx="138" formatCode="0.00">
                  <c:v>-25.62857142857143</c:v>
                </c:pt>
                <c:pt idx="139" formatCode="0.00">
                  <c:v>-25.6</c:v>
                </c:pt>
                <c:pt idx="140" formatCode="0.00">
                  <c:v>-25.671428571428574</c:v>
                </c:pt>
                <c:pt idx="141" formatCode="0.00">
                  <c:v>-25.814285714285717</c:v>
                </c:pt>
                <c:pt idx="142" formatCode="0.00">
                  <c:v>-25.885714285714293</c:v>
                </c:pt>
                <c:pt idx="143" formatCode="0.00">
                  <c:v>-25.957142857142856</c:v>
                </c:pt>
                <c:pt idx="144" formatCode="0.00">
                  <c:v>-26.028571428571428</c:v>
                </c:pt>
                <c:pt idx="145" formatCode="0.00">
                  <c:v>-26.271428571428572</c:v>
                </c:pt>
                <c:pt idx="146" formatCode="0.00">
                  <c:v>-26.599999999999998</c:v>
                </c:pt>
              </c:numCache>
            </c:numRef>
          </c:val>
          <c:smooth val="0"/>
          <c:extLst>
            <c:ext xmlns:c16="http://schemas.microsoft.com/office/drawing/2014/chart" uri="{C3380CC4-5D6E-409C-BE32-E72D297353CC}">
              <c16:uniqueId val="{0000000C-BF03-42AC-A453-DAF3B2DF3B5C}"/>
            </c:ext>
          </c:extLst>
        </c:ser>
        <c:dLbls>
          <c:showLegendKey val="0"/>
          <c:showVal val="0"/>
          <c:showCatName val="0"/>
          <c:showSerName val="0"/>
          <c:showPercent val="0"/>
          <c:showBubbleSize val="0"/>
        </c:dLbls>
        <c:marker val="1"/>
        <c:smooth val="0"/>
        <c:axId val="299899503"/>
        <c:axId val="1083143135"/>
      </c:lineChart>
      <c:dateAx>
        <c:axId val="2106892063"/>
        <c:scaling>
          <c:orientation val="minMax"/>
          <c:max val="44045"/>
          <c:min val="43891"/>
        </c:scaling>
        <c:delete val="0"/>
        <c:axPos val="b"/>
        <c:numFmt formatCode="m/d;@"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6893311"/>
        <c:crosses val="autoZero"/>
        <c:auto val="1"/>
        <c:lblOffset val="100"/>
        <c:baseTimeUnit val="days"/>
        <c:majorUnit val="7"/>
        <c:majorTimeUnit val="days"/>
      </c:dateAx>
      <c:valAx>
        <c:axId val="2106893311"/>
        <c:scaling>
          <c:logBase val="2"/>
          <c:orientation val="minMax"/>
          <c:max val="16384"/>
          <c:min val="1"/>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6892063"/>
        <c:crosses val="autoZero"/>
        <c:crossBetween val="between"/>
        <c:majorUnit val="2"/>
      </c:valAx>
      <c:valAx>
        <c:axId val="1083143135"/>
        <c:scaling>
          <c:orientation val="minMax"/>
          <c:max val="0"/>
          <c:min val="-110"/>
        </c:scaling>
        <c:delete val="0"/>
        <c:axPos val="r"/>
        <c:numFmt formatCode="General"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9899503"/>
        <c:crosses val="max"/>
        <c:crossBetween val="between"/>
        <c:majorUnit val="10"/>
      </c:valAx>
      <c:dateAx>
        <c:axId val="299899503"/>
        <c:scaling>
          <c:orientation val="minMax"/>
        </c:scaling>
        <c:delete val="1"/>
        <c:axPos val="b"/>
        <c:numFmt formatCode="m/d;@" sourceLinked="1"/>
        <c:majorTickMark val="out"/>
        <c:minorTickMark val="none"/>
        <c:tickLblPos val="nextTo"/>
        <c:crossAx val="1083143135"/>
        <c:crosses val="autoZero"/>
        <c:auto val="1"/>
        <c:lblOffset val="100"/>
        <c:baseTimeUnit val="days"/>
        <c:majorUnit val="1"/>
        <c:minorUnit val="1"/>
      </c:dateAx>
      <c:spPr>
        <a:noFill/>
        <a:ln>
          <a:noFill/>
        </a:ln>
        <a:effectLst/>
      </c:spPr>
    </c:plotArea>
    <c:legend>
      <c:legendPos val="r"/>
      <c:legendEntry>
        <c:idx val="0"/>
        <c:delete val="1"/>
      </c:legendEntry>
      <c:legendEntry>
        <c:idx val="2"/>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21788900289367194"/>
          <c:y val="0.21086677801638429"/>
          <c:w val="0.35203080818484728"/>
          <c:h val="0.1247613988352526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77165354330711E-2"/>
          <c:y val="0.12911359764239996"/>
          <c:w val="0.89405551914019199"/>
          <c:h val="0.64282705990210565"/>
        </c:manualLayout>
      </c:layout>
      <c:lineChart>
        <c:grouping val="standard"/>
        <c:varyColors val="0"/>
        <c:ser>
          <c:idx val="3"/>
          <c:order val="3"/>
          <c:tx>
            <c:strRef>
              <c:f>Data3!$B$1</c:f>
              <c:strCache>
                <c:ptCount val="1"/>
                <c:pt idx="0">
                  <c:v>TMOS average</c:v>
                </c:pt>
              </c:strCache>
            </c:strRef>
          </c:tx>
          <c:spPr>
            <a:ln w="25400">
              <a:solidFill>
                <a:srgbClr val="C00000"/>
              </a:solidFill>
              <a:prstDash val="sysDot"/>
            </a:ln>
          </c:spPr>
          <c:marker>
            <c:symbol val="none"/>
          </c:marker>
          <c:cat>
            <c:strRef>
              <c:f>Data3!$A$2:$A$157</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Data3!$B$2:$B$157</c:f>
              <c:numCache>
                <c:formatCode>0.0</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formatCode="#,##0.0">
                  <c:v>6.8</c:v>
                </c:pt>
                <c:pt idx="19" formatCode="#,##0.0">
                  <c:v>6.8</c:v>
                </c:pt>
                <c:pt idx="20" formatCode="#,##0.0">
                  <c:v>6.8</c:v>
                </c:pt>
                <c:pt idx="21" formatCode="#,##0.0">
                  <c:v>6.8</c:v>
                </c:pt>
                <c:pt idx="22" formatCode="#,##0.0">
                  <c:v>6.8</c:v>
                </c:pt>
                <c:pt idx="23" formatCode="#,##0.0">
                  <c:v>6.8</c:v>
                </c:pt>
                <c:pt idx="24" formatCode="#,##0.0">
                  <c:v>6.8</c:v>
                </c:pt>
                <c:pt idx="25" formatCode="#,##0.0">
                  <c:v>6.8</c:v>
                </c:pt>
                <c:pt idx="26" formatCode="#,##0.0">
                  <c:v>6.8</c:v>
                </c:pt>
                <c:pt idx="27" formatCode="#,##0.0">
                  <c:v>6.8</c:v>
                </c:pt>
                <c:pt idx="28" formatCode="#,##0.0">
                  <c:v>6.8</c:v>
                </c:pt>
                <c:pt idx="29" formatCode="#,##0.0">
                  <c:v>6.8</c:v>
                </c:pt>
                <c:pt idx="30" formatCode="#,##0.0">
                  <c:v>6.8</c:v>
                </c:pt>
                <c:pt idx="31" formatCode="#,##0.0">
                  <c:v>6.8</c:v>
                </c:pt>
                <c:pt idx="32" formatCode="#,##0.0">
                  <c:v>6.8</c:v>
                </c:pt>
                <c:pt idx="33" formatCode="#,##0.0">
                  <c:v>6.8</c:v>
                </c:pt>
                <c:pt idx="34" formatCode="#,##0.0">
                  <c:v>6.8</c:v>
                </c:pt>
                <c:pt idx="35" formatCode="#,##0.0">
                  <c:v>6.8</c:v>
                </c:pt>
                <c:pt idx="36" formatCode="#,##0.0">
                  <c:v>6.8</c:v>
                </c:pt>
                <c:pt idx="37" formatCode="#,##0.0">
                  <c:v>6.8</c:v>
                </c:pt>
                <c:pt idx="38" formatCode="#,##0.0">
                  <c:v>6.8</c:v>
                </c:pt>
                <c:pt idx="39" formatCode="#,##0.0">
                  <c:v>6.8</c:v>
                </c:pt>
                <c:pt idx="40" formatCode="#,##0.0">
                  <c:v>6.8</c:v>
                </c:pt>
                <c:pt idx="41" formatCode="#,##0.0">
                  <c:v>6.8</c:v>
                </c:pt>
                <c:pt idx="42" formatCode="#,##0.0">
                  <c:v>6.8</c:v>
                </c:pt>
                <c:pt idx="43" formatCode="#,##0.0">
                  <c:v>6.8</c:v>
                </c:pt>
                <c:pt idx="44" formatCode="#,##0.0">
                  <c:v>6.8</c:v>
                </c:pt>
                <c:pt idx="45" formatCode="#,##0.0">
                  <c:v>6.8</c:v>
                </c:pt>
                <c:pt idx="46" formatCode="#,##0.0">
                  <c:v>6.8</c:v>
                </c:pt>
                <c:pt idx="47" formatCode="#,##0.0">
                  <c:v>6.8</c:v>
                </c:pt>
                <c:pt idx="48" formatCode="#,##0.0">
                  <c:v>6.8</c:v>
                </c:pt>
                <c:pt idx="49" formatCode="#,##0.0">
                  <c:v>6.8</c:v>
                </c:pt>
                <c:pt idx="50" formatCode="#,##0.0">
                  <c:v>6.8</c:v>
                </c:pt>
                <c:pt idx="51" formatCode="#,##0.0">
                  <c:v>6.8</c:v>
                </c:pt>
                <c:pt idx="52" formatCode="#,##0.0">
                  <c:v>6.8</c:v>
                </c:pt>
                <c:pt idx="53" formatCode="#,##0.0">
                  <c:v>6.8</c:v>
                </c:pt>
                <c:pt idx="54" formatCode="#,##0.0">
                  <c:v>6.8</c:v>
                </c:pt>
                <c:pt idx="55" formatCode="#,##0.0">
                  <c:v>6.8</c:v>
                </c:pt>
                <c:pt idx="56" formatCode="#,##0.0">
                  <c:v>6.8</c:v>
                </c:pt>
                <c:pt idx="57" formatCode="#,##0.0">
                  <c:v>6.8</c:v>
                </c:pt>
                <c:pt idx="58" formatCode="#,##0.0">
                  <c:v>6.8</c:v>
                </c:pt>
                <c:pt idx="59" formatCode="#,##0.0">
                  <c:v>6.8</c:v>
                </c:pt>
                <c:pt idx="60" formatCode="#,##0.0">
                  <c:v>6.8</c:v>
                </c:pt>
                <c:pt idx="61" formatCode="#,##0.0">
                  <c:v>6.8</c:v>
                </c:pt>
                <c:pt idx="62" formatCode="#,##0.0">
                  <c:v>6.8</c:v>
                </c:pt>
                <c:pt idx="63" formatCode="#,##0.0">
                  <c:v>6.8</c:v>
                </c:pt>
                <c:pt idx="64" formatCode="#,##0.0">
                  <c:v>6.8</c:v>
                </c:pt>
                <c:pt idx="65" formatCode="#,##0.0">
                  <c:v>6.8</c:v>
                </c:pt>
                <c:pt idx="66" formatCode="#,##0.0">
                  <c:v>6.8</c:v>
                </c:pt>
                <c:pt idx="67" formatCode="#,##0.0">
                  <c:v>6.8</c:v>
                </c:pt>
                <c:pt idx="68" formatCode="#,##0.0">
                  <c:v>6.8</c:v>
                </c:pt>
                <c:pt idx="69" formatCode="#,##0.0">
                  <c:v>6.8</c:v>
                </c:pt>
                <c:pt idx="70" formatCode="#,##0.0">
                  <c:v>6.8</c:v>
                </c:pt>
                <c:pt idx="71" formatCode="#,##0.0">
                  <c:v>6.8</c:v>
                </c:pt>
                <c:pt idx="72" formatCode="#,##0.0">
                  <c:v>6.8</c:v>
                </c:pt>
                <c:pt idx="73" formatCode="#,##0.0">
                  <c:v>6.8</c:v>
                </c:pt>
                <c:pt idx="74" formatCode="#,##0.0">
                  <c:v>6.8</c:v>
                </c:pt>
                <c:pt idx="75" formatCode="#,##0.0">
                  <c:v>6.8</c:v>
                </c:pt>
                <c:pt idx="76" formatCode="#,##0.0">
                  <c:v>6.8</c:v>
                </c:pt>
                <c:pt idx="77" formatCode="#,##0.0">
                  <c:v>6.8</c:v>
                </c:pt>
                <c:pt idx="78" formatCode="#,##0.0">
                  <c:v>6.8</c:v>
                </c:pt>
                <c:pt idx="79" formatCode="#,##0.0">
                  <c:v>6.8</c:v>
                </c:pt>
                <c:pt idx="80" formatCode="#,##0.0">
                  <c:v>6.8</c:v>
                </c:pt>
                <c:pt idx="81" formatCode="#,##0.0">
                  <c:v>6.8</c:v>
                </c:pt>
                <c:pt idx="82" formatCode="#,##0.0">
                  <c:v>6.8</c:v>
                </c:pt>
                <c:pt idx="83" formatCode="#,##0.0">
                  <c:v>6.8</c:v>
                </c:pt>
                <c:pt idx="84" formatCode="#,##0.0">
                  <c:v>6.8</c:v>
                </c:pt>
                <c:pt idx="85" formatCode="#,##0.0">
                  <c:v>6.8</c:v>
                </c:pt>
                <c:pt idx="86" formatCode="#,##0.0">
                  <c:v>6.8</c:v>
                </c:pt>
                <c:pt idx="87" formatCode="#,##0.0">
                  <c:v>6.8</c:v>
                </c:pt>
                <c:pt idx="88" formatCode="#,##0.0">
                  <c:v>6.8</c:v>
                </c:pt>
                <c:pt idx="89" formatCode="#,##0.0">
                  <c:v>6.8</c:v>
                </c:pt>
                <c:pt idx="90" formatCode="#,##0.0">
                  <c:v>6.8</c:v>
                </c:pt>
                <c:pt idx="91" formatCode="#,##0.0">
                  <c:v>6.8</c:v>
                </c:pt>
                <c:pt idx="92" formatCode="#,##0.0">
                  <c:v>6.8</c:v>
                </c:pt>
                <c:pt idx="93" formatCode="#,##0.0">
                  <c:v>6.8</c:v>
                </c:pt>
                <c:pt idx="94" formatCode="#,##0.0">
                  <c:v>6.8</c:v>
                </c:pt>
                <c:pt idx="95" formatCode="#,##0.0">
                  <c:v>6.8</c:v>
                </c:pt>
                <c:pt idx="96" formatCode="#,##0.0">
                  <c:v>6.8</c:v>
                </c:pt>
                <c:pt idx="97" formatCode="#,##0.0">
                  <c:v>6.8</c:v>
                </c:pt>
                <c:pt idx="98" formatCode="#,##0.0">
                  <c:v>6.8</c:v>
                </c:pt>
                <c:pt idx="99" formatCode="#,##0.0">
                  <c:v>6.8</c:v>
                </c:pt>
                <c:pt idx="100" formatCode="#,##0.0">
                  <c:v>6.8</c:v>
                </c:pt>
                <c:pt idx="101" formatCode="#,##0.0">
                  <c:v>6.8</c:v>
                </c:pt>
                <c:pt idx="102" formatCode="#,##0.0">
                  <c:v>6.8</c:v>
                </c:pt>
                <c:pt idx="103" formatCode="#,##0.0">
                  <c:v>6.8</c:v>
                </c:pt>
                <c:pt idx="104" formatCode="#,##0.0">
                  <c:v>6.8</c:v>
                </c:pt>
                <c:pt idx="105" formatCode="#,##0.0">
                  <c:v>6.8</c:v>
                </c:pt>
                <c:pt idx="106" formatCode="#,##0.0">
                  <c:v>6.8</c:v>
                </c:pt>
                <c:pt idx="107" formatCode="#,##0.0">
                  <c:v>6.8</c:v>
                </c:pt>
                <c:pt idx="108" formatCode="#,##0.0">
                  <c:v>6.8</c:v>
                </c:pt>
                <c:pt idx="109" formatCode="#,##0.0">
                  <c:v>6.8</c:v>
                </c:pt>
                <c:pt idx="110" formatCode="#,##0.0">
                  <c:v>6.8</c:v>
                </c:pt>
                <c:pt idx="111" formatCode="#,##0.0">
                  <c:v>6.8</c:v>
                </c:pt>
                <c:pt idx="112" formatCode="#,##0.0">
                  <c:v>6.8</c:v>
                </c:pt>
                <c:pt idx="113" formatCode="#,##0.0">
                  <c:v>6.8</c:v>
                </c:pt>
                <c:pt idx="114" formatCode="#,##0.0">
                  <c:v>6.8</c:v>
                </c:pt>
                <c:pt idx="115" formatCode="#,##0.0">
                  <c:v>6.8</c:v>
                </c:pt>
                <c:pt idx="116" formatCode="#,##0.0">
                  <c:v>6.8</c:v>
                </c:pt>
                <c:pt idx="117" formatCode="#,##0.0">
                  <c:v>6.8</c:v>
                </c:pt>
                <c:pt idx="118" formatCode="#,##0.0">
                  <c:v>6.8</c:v>
                </c:pt>
                <c:pt idx="119" formatCode="#,##0.0">
                  <c:v>6.8</c:v>
                </c:pt>
                <c:pt idx="120" formatCode="#,##0.0">
                  <c:v>6.8</c:v>
                </c:pt>
                <c:pt idx="121" formatCode="#,##0.0">
                  <c:v>6.8</c:v>
                </c:pt>
                <c:pt idx="122" formatCode="#,##0.0">
                  <c:v>6.8</c:v>
                </c:pt>
                <c:pt idx="123" formatCode="#,##0.0">
                  <c:v>6.8</c:v>
                </c:pt>
                <c:pt idx="124" formatCode="#,##0.0">
                  <c:v>6.8</c:v>
                </c:pt>
                <c:pt idx="125" formatCode="#,##0.0">
                  <c:v>6.8</c:v>
                </c:pt>
                <c:pt idx="126" formatCode="#,##0.0">
                  <c:v>6.8</c:v>
                </c:pt>
                <c:pt idx="127" formatCode="#,##0.0">
                  <c:v>6.8</c:v>
                </c:pt>
                <c:pt idx="128" formatCode="#,##0.0">
                  <c:v>6.8</c:v>
                </c:pt>
                <c:pt idx="129" formatCode="#,##0.0">
                  <c:v>6.8</c:v>
                </c:pt>
                <c:pt idx="130" formatCode="#,##0.0">
                  <c:v>6.8</c:v>
                </c:pt>
                <c:pt idx="131" formatCode="#,##0.0">
                  <c:v>6.8</c:v>
                </c:pt>
                <c:pt idx="132" formatCode="#,##0.0">
                  <c:v>6.8</c:v>
                </c:pt>
                <c:pt idx="133" formatCode="#,##0.0">
                  <c:v>6.8</c:v>
                </c:pt>
                <c:pt idx="134" formatCode="#,##0.0">
                  <c:v>6.8</c:v>
                </c:pt>
                <c:pt idx="135" formatCode="#,##0.0">
                  <c:v>6.8</c:v>
                </c:pt>
                <c:pt idx="136" formatCode="#,##0.0">
                  <c:v>6.8</c:v>
                </c:pt>
                <c:pt idx="137" formatCode="#,##0.0">
                  <c:v>6.8</c:v>
                </c:pt>
                <c:pt idx="138" formatCode="#,##0.0">
                  <c:v>6.8</c:v>
                </c:pt>
                <c:pt idx="139" formatCode="#,##0.0">
                  <c:v>6.8</c:v>
                </c:pt>
                <c:pt idx="140" formatCode="#,##0.0">
                  <c:v>6.8</c:v>
                </c:pt>
                <c:pt idx="141" formatCode="#,##0.0">
                  <c:v>6.8</c:v>
                </c:pt>
                <c:pt idx="142" formatCode="#,##0.0">
                  <c:v>6.8</c:v>
                </c:pt>
                <c:pt idx="143" formatCode="#,##0.0">
                  <c:v>6.8</c:v>
                </c:pt>
                <c:pt idx="144">
                  <c:v>6.8</c:v>
                </c:pt>
                <c:pt idx="145">
                  <c:v>6.8</c:v>
                </c:pt>
                <c:pt idx="146">
                  <c:v>#N/A</c:v>
                </c:pt>
                <c:pt idx="147">
                  <c:v>#N/A</c:v>
                </c:pt>
                <c:pt idx="148">
                  <c:v>#N/A</c:v>
                </c:pt>
                <c:pt idx="149">
                  <c:v>#N/A</c:v>
                </c:pt>
                <c:pt idx="150">
                  <c:v>#N/A</c:v>
                </c:pt>
                <c:pt idx="151">
                  <c:v>#N/A</c:v>
                </c:pt>
                <c:pt idx="152">
                  <c:v>#N/A</c:v>
                </c:pt>
                <c:pt idx="153">
                  <c:v>#N/A</c:v>
                </c:pt>
                <c:pt idx="154">
                  <c:v>#N/A</c:v>
                </c:pt>
                <c:pt idx="155">
                  <c:v>#N/A</c:v>
                </c:pt>
              </c:numCache>
            </c:numRef>
          </c:val>
          <c:smooth val="0"/>
          <c:extLst>
            <c:ext xmlns:c16="http://schemas.microsoft.com/office/drawing/2014/chart" uri="{C3380CC4-5D6E-409C-BE32-E72D297353CC}">
              <c16:uniqueId val="{00000000-8E36-421F-87E0-DDD1D605835F}"/>
            </c:ext>
          </c:extLst>
        </c:ser>
        <c:ser>
          <c:idx val="4"/>
          <c:order val="4"/>
          <c:tx>
            <c:strRef>
              <c:f>Data3!$C$1</c:f>
              <c:strCache>
                <c:ptCount val="1"/>
                <c:pt idx="0">
                  <c:v>TSSOS average</c:v>
                </c:pt>
              </c:strCache>
            </c:strRef>
          </c:tx>
          <c:spPr>
            <a:ln w="25400">
              <a:solidFill>
                <a:schemeClr val="accent1">
                  <a:lumMod val="75000"/>
                </a:schemeClr>
              </a:solidFill>
              <a:prstDash val="sysDot"/>
            </a:ln>
          </c:spPr>
          <c:marker>
            <c:symbol val="none"/>
          </c:marker>
          <c:cat>
            <c:strRef>
              <c:f>Data3!$A$2:$A$157</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Data3!$C$2:$C$157</c:f>
              <c:numCache>
                <c:formatCode>0.0</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formatCode="#,##0.0">
                  <c:v>8.1</c:v>
                </c:pt>
                <c:pt idx="19" formatCode="#,##0.0">
                  <c:v>8.1</c:v>
                </c:pt>
                <c:pt idx="20" formatCode="#,##0.0">
                  <c:v>8.1</c:v>
                </c:pt>
                <c:pt idx="21" formatCode="#,##0.0">
                  <c:v>8.1</c:v>
                </c:pt>
                <c:pt idx="22" formatCode="#,##0.0">
                  <c:v>8.1</c:v>
                </c:pt>
                <c:pt idx="23" formatCode="#,##0.0">
                  <c:v>8.1</c:v>
                </c:pt>
                <c:pt idx="24" formatCode="#,##0.0">
                  <c:v>8.1</c:v>
                </c:pt>
                <c:pt idx="25" formatCode="#,##0.0">
                  <c:v>8.1</c:v>
                </c:pt>
                <c:pt idx="26" formatCode="#,##0.0">
                  <c:v>8.1</c:v>
                </c:pt>
                <c:pt idx="27" formatCode="#,##0.0">
                  <c:v>8.1</c:v>
                </c:pt>
                <c:pt idx="28" formatCode="#,##0.0">
                  <c:v>8.1</c:v>
                </c:pt>
                <c:pt idx="29" formatCode="#,##0.0">
                  <c:v>8.1</c:v>
                </c:pt>
                <c:pt idx="30" formatCode="#,##0.0">
                  <c:v>8.1</c:v>
                </c:pt>
                <c:pt idx="31" formatCode="#,##0.0">
                  <c:v>8.1</c:v>
                </c:pt>
                <c:pt idx="32" formatCode="#,##0.0">
                  <c:v>8.1</c:v>
                </c:pt>
                <c:pt idx="33" formatCode="#,##0.0">
                  <c:v>8.1</c:v>
                </c:pt>
                <c:pt idx="34" formatCode="#,##0.0">
                  <c:v>8.1</c:v>
                </c:pt>
                <c:pt idx="35" formatCode="#,##0.0">
                  <c:v>8.1</c:v>
                </c:pt>
                <c:pt idx="36" formatCode="#,##0.0">
                  <c:v>8.1</c:v>
                </c:pt>
                <c:pt idx="37" formatCode="#,##0.0">
                  <c:v>8.1</c:v>
                </c:pt>
                <c:pt idx="38" formatCode="#,##0.0">
                  <c:v>8.1</c:v>
                </c:pt>
                <c:pt idx="39" formatCode="#,##0.0">
                  <c:v>8.1</c:v>
                </c:pt>
                <c:pt idx="40" formatCode="#,##0.0">
                  <c:v>8.1</c:v>
                </c:pt>
                <c:pt idx="41" formatCode="#,##0.0">
                  <c:v>8.1</c:v>
                </c:pt>
                <c:pt idx="42" formatCode="#,##0.0">
                  <c:v>8.1</c:v>
                </c:pt>
                <c:pt idx="43" formatCode="#,##0.0">
                  <c:v>8.1</c:v>
                </c:pt>
                <c:pt idx="44" formatCode="#,##0.0">
                  <c:v>8.1</c:v>
                </c:pt>
                <c:pt idx="45" formatCode="#,##0.0">
                  <c:v>8.1</c:v>
                </c:pt>
                <c:pt idx="46" formatCode="#,##0.0">
                  <c:v>8.1</c:v>
                </c:pt>
                <c:pt idx="47" formatCode="#,##0.0">
                  <c:v>8.1</c:v>
                </c:pt>
                <c:pt idx="48" formatCode="#,##0.0">
                  <c:v>8.1</c:v>
                </c:pt>
                <c:pt idx="49" formatCode="#,##0.0">
                  <c:v>8.1</c:v>
                </c:pt>
                <c:pt idx="50" formatCode="#,##0.0">
                  <c:v>8.1</c:v>
                </c:pt>
                <c:pt idx="51" formatCode="#,##0.0">
                  <c:v>8.1</c:v>
                </c:pt>
                <c:pt idx="52" formatCode="#,##0.0">
                  <c:v>8.1</c:v>
                </c:pt>
                <c:pt idx="53" formatCode="#,##0.0">
                  <c:v>8.1</c:v>
                </c:pt>
                <c:pt idx="54" formatCode="#,##0.0">
                  <c:v>8.1</c:v>
                </c:pt>
                <c:pt idx="55" formatCode="#,##0.0">
                  <c:v>8.1</c:v>
                </c:pt>
                <c:pt idx="56" formatCode="#,##0.0">
                  <c:v>8.1</c:v>
                </c:pt>
                <c:pt idx="57" formatCode="#,##0.0">
                  <c:v>8.1</c:v>
                </c:pt>
                <c:pt idx="58" formatCode="#,##0.0">
                  <c:v>8.1</c:v>
                </c:pt>
                <c:pt idx="59" formatCode="#,##0.0">
                  <c:v>8.1</c:v>
                </c:pt>
                <c:pt idx="60" formatCode="#,##0.0">
                  <c:v>8.1</c:v>
                </c:pt>
                <c:pt idx="61" formatCode="#,##0.0">
                  <c:v>8.1</c:v>
                </c:pt>
                <c:pt idx="62" formatCode="#,##0.0">
                  <c:v>8.1</c:v>
                </c:pt>
                <c:pt idx="63" formatCode="#,##0.0">
                  <c:v>8.1</c:v>
                </c:pt>
                <c:pt idx="64" formatCode="#,##0.0">
                  <c:v>8.1</c:v>
                </c:pt>
                <c:pt idx="65" formatCode="#,##0.0">
                  <c:v>8.1</c:v>
                </c:pt>
                <c:pt idx="66" formatCode="#,##0.0">
                  <c:v>8.1</c:v>
                </c:pt>
                <c:pt idx="67" formatCode="#,##0.0">
                  <c:v>8.1</c:v>
                </c:pt>
                <c:pt idx="68" formatCode="#,##0.0">
                  <c:v>8.1</c:v>
                </c:pt>
                <c:pt idx="69" formatCode="#,##0.0">
                  <c:v>8.1</c:v>
                </c:pt>
                <c:pt idx="70" formatCode="#,##0.0">
                  <c:v>8.1</c:v>
                </c:pt>
                <c:pt idx="71" formatCode="#,##0.0">
                  <c:v>8.1</c:v>
                </c:pt>
                <c:pt idx="72" formatCode="#,##0.0">
                  <c:v>8.1</c:v>
                </c:pt>
                <c:pt idx="73" formatCode="#,##0.0">
                  <c:v>8.1</c:v>
                </c:pt>
                <c:pt idx="74" formatCode="#,##0.0">
                  <c:v>8.1</c:v>
                </c:pt>
                <c:pt idx="75" formatCode="#,##0.0">
                  <c:v>8.1</c:v>
                </c:pt>
                <c:pt idx="76" formatCode="#,##0.0">
                  <c:v>8.1</c:v>
                </c:pt>
                <c:pt idx="77" formatCode="#,##0.0">
                  <c:v>8.1</c:v>
                </c:pt>
                <c:pt idx="78" formatCode="#,##0.0">
                  <c:v>8.1</c:v>
                </c:pt>
                <c:pt idx="79" formatCode="#,##0.0">
                  <c:v>8.1</c:v>
                </c:pt>
                <c:pt idx="80" formatCode="#,##0.0">
                  <c:v>8.1</c:v>
                </c:pt>
                <c:pt idx="81" formatCode="#,##0.0">
                  <c:v>8.1</c:v>
                </c:pt>
                <c:pt idx="82" formatCode="#,##0.0">
                  <c:v>8.1</c:v>
                </c:pt>
                <c:pt idx="83" formatCode="#,##0.0">
                  <c:v>8.1</c:v>
                </c:pt>
                <c:pt idx="84" formatCode="#,##0.0">
                  <c:v>8.1</c:v>
                </c:pt>
                <c:pt idx="85" formatCode="#,##0.0">
                  <c:v>8.1</c:v>
                </c:pt>
                <c:pt idx="86" formatCode="#,##0.0">
                  <c:v>8.1</c:v>
                </c:pt>
                <c:pt idx="87" formatCode="#,##0.0">
                  <c:v>8.1</c:v>
                </c:pt>
                <c:pt idx="88" formatCode="#,##0.0">
                  <c:v>8.1</c:v>
                </c:pt>
                <c:pt idx="89" formatCode="#,##0.0">
                  <c:v>8.1</c:v>
                </c:pt>
                <c:pt idx="90" formatCode="#,##0.0">
                  <c:v>8.1</c:v>
                </c:pt>
                <c:pt idx="91" formatCode="#,##0.0">
                  <c:v>8.1</c:v>
                </c:pt>
                <c:pt idx="92" formatCode="#,##0.0">
                  <c:v>8.1</c:v>
                </c:pt>
                <c:pt idx="93" formatCode="#,##0.0">
                  <c:v>8.1</c:v>
                </c:pt>
                <c:pt idx="94" formatCode="#,##0.0">
                  <c:v>8.1</c:v>
                </c:pt>
                <c:pt idx="95" formatCode="#,##0.0">
                  <c:v>8.1</c:v>
                </c:pt>
                <c:pt idx="96" formatCode="#,##0.0">
                  <c:v>8.1</c:v>
                </c:pt>
                <c:pt idx="97" formatCode="#,##0.0">
                  <c:v>8.1</c:v>
                </c:pt>
                <c:pt idx="98" formatCode="#,##0.0">
                  <c:v>8.1</c:v>
                </c:pt>
                <c:pt idx="99" formatCode="#,##0.0">
                  <c:v>8.1</c:v>
                </c:pt>
                <c:pt idx="100" formatCode="#,##0.0">
                  <c:v>8.1</c:v>
                </c:pt>
                <c:pt idx="101" formatCode="#,##0.0">
                  <c:v>8.1</c:v>
                </c:pt>
                <c:pt idx="102" formatCode="#,##0.0">
                  <c:v>8.1</c:v>
                </c:pt>
                <c:pt idx="103" formatCode="#,##0.0">
                  <c:v>8.1</c:v>
                </c:pt>
                <c:pt idx="104" formatCode="#,##0.0">
                  <c:v>8.1</c:v>
                </c:pt>
                <c:pt idx="105" formatCode="#,##0.0">
                  <c:v>8.1</c:v>
                </c:pt>
                <c:pt idx="106" formatCode="#,##0.0">
                  <c:v>8.1</c:v>
                </c:pt>
                <c:pt idx="107" formatCode="#,##0.0">
                  <c:v>8.1</c:v>
                </c:pt>
                <c:pt idx="108" formatCode="#,##0.0">
                  <c:v>8.1</c:v>
                </c:pt>
                <c:pt idx="109" formatCode="#,##0.0">
                  <c:v>8.1</c:v>
                </c:pt>
                <c:pt idx="110" formatCode="#,##0.0">
                  <c:v>8.1</c:v>
                </c:pt>
                <c:pt idx="111" formatCode="#,##0.0">
                  <c:v>8.1</c:v>
                </c:pt>
                <c:pt idx="112" formatCode="#,##0.0">
                  <c:v>8.1</c:v>
                </c:pt>
                <c:pt idx="113" formatCode="#,##0.0">
                  <c:v>8.1</c:v>
                </c:pt>
                <c:pt idx="114" formatCode="#,##0.0">
                  <c:v>8.1</c:v>
                </c:pt>
                <c:pt idx="115" formatCode="#,##0.0">
                  <c:v>8.1</c:v>
                </c:pt>
                <c:pt idx="116" formatCode="#,##0.0">
                  <c:v>8.1</c:v>
                </c:pt>
                <c:pt idx="117" formatCode="#,##0.0">
                  <c:v>8.1</c:v>
                </c:pt>
                <c:pt idx="118" formatCode="#,##0.0">
                  <c:v>8.1</c:v>
                </c:pt>
                <c:pt idx="119" formatCode="#,##0.0">
                  <c:v>8.1</c:v>
                </c:pt>
                <c:pt idx="120" formatCode="#,##0.0">
                  <c:v>8.1</c:v>
                </c:pt>
                <c:pt idx="121" formatCode="#,##0.0">
                  <c:v>8.1</c:v>
                </c:pt>
                <c:pt idx="122" formatCode="#,##0.0">
                  <c:v>8.1</c:v>
                </c:pt>
                <c:pt idx="123" formatCode="#,##0.0">
                  <c:v>8.1</c:v>
                </c:pt>
                <c:pt idx="124" formatCode="#,##0.0">
                  <c:v>8.1</c:v>
                </c:pt>
                <c:pt idx="125" formatCode="#,##0.0">
                  <c:v>8.1</c:v>
                </c:pt>
                <c:pt idx="126" formatCode="#,##0.0">
                  <c:v>8.1</c:v>
                </c:pt>
                <c:pt idx="127" formatCode="#,##0.0">
                  <c:v>8.1</c:v>
                </c:pt>
                <c:pt idx="128" formatCode="#,##0.0">
                  <c:v>8.1</c:v>
                </c:pt>
                <c:pt idx="129" formatCode="#,##0.0">
                  <c:v>8.1</c:v>
                </c:pt>
                <c:pt idx="130" formatCode="#,##0.0">
                  <c:v>8.1</c:v>
                </c:pt>
                <c:pt idx="131" formatCode="#,##0.0">
                  <c:v>8.1</c:v>
                </c:pt>
                <c:pt idx="132" formatCode="#,##0.0">
                  <c:v>8.1</c:v>
                </c:pt>
                <c:pt idx="133" formatCode="#,##0.0">
                  <c:v>8.1</c:v>
                </c:pt>
                <c:pt idx="134" formatCode="#,##0.0">
                  <c:v>8.1</c:v>
                </c:pt>
                <c:pt idx="135" formatCode="#,##0.0">
                  <c:v>8.1</c:v>
                </c:pt>
                <c:pt idx="136" formatCode="#,##0.0">
                  <c:v>8.1</c:v>
                </c:pt>
                <c:pt idx="137" formatCode="#,##0.0">
                  <c:v>8.1</c:v>
                </c:pt>
                <c:pt idx="138" formatCode="#,##0.0">
                  <c:v>8.1</c:v>
                </c:pt>
                <c:pt idx="139" formatCode="#,##0.0">
                  <c:v>8.1</c:v>
                </c:pt>
                <c:pt idx="140" formatCode="#,##0.0">
                  <c:v>8.1</c:v>
                </c:pt>
                <c:pt idx="141" formatCode="#,##0.0">
                  <c:v>8.1</c:v>
                </c:pt>
                <c:pt idx="142" formatCode="#,##0.0">
                  <c:v>8.1</c:v>
                </c:pt>
                <c:pt idx="143" formatCode="#,##0.0">
                  <c:v>8.1</c:v>
                </c:pt>
                <c:pt idx="144">
                  <c:v>8.1</c:v>
                </c:pt>
                <c:pt idx="145">
                  <c:v>8.1</c:v>
                </c:pt>
                <c:pt idx="146">
                  <c:v>#N/A</c:v>
                </c:pt>
                <c:pt idx="147">
                  <c:v>#N/A</c:v>
                </c:pt>
                <c:pt idx="148">
                  <c:v>#N/A</c:v>
                </c:pt>
                <c:pt idx="149">
                  <c:v>#N/A</c:v>
                </c:pt>
                <c:pt idx="150">
                  <c:v>#N/A</c:v>
                </c:pt>
                <c:pt idx="151">
                  <c:v>#N/A</c:v>
                </c:pt>
                <c:pt idx="152">
                  <c:v>#N/A</c:v>
                </c:pt>
                <c:pt idx="153">
                  <c:v>#N/A</c:v>
                </c:pt>
                <c:pt idx="154">
                  <c:v>#N/A</c:v>
                </c:pt>
                <c:pt idx="155">
                  <c:v>#N/A</c:v>
                </c:pt>
              </c:numCache>
            </c:numRef>
          </c:val>
          <c:smooth val="0"/>
          <c:extLst>
            <c:ext xmlns:c16="http://schemas.microsoft.com/office/drawing/2014/chart" uri="{C3380CC4-5D6E-409C-BE32-E72D297353CC}">
              <c16:uniqueId val="{00000001-8E36-421F-87E0-DDD1D605835F}"/>
            </c:ext>
          </c:extLst>
        </c:ser>
        <c:ser>
          <c:idx val="5"/>
          <c:order val="5"/>
          <c:tx>
            <c:strRef>
              <c:f>Data3!$D$1</c:f>
              <c:strCache>
                <c:ptCount val="1"/>
                <c:pt idx="0">
                  <c:v>TROS average</c:v>
                </c:pt>
              </c:strCache>
            </c:strRef>
          </c:tx>
          <c:spPr>
            <a:ln w="25400">
              <a:solidFill>
                <a:schemeClr val="accent6"/>
              </a:solidFill>
              <a:prstDash val="sysDot"/>
            </a:ln>
          </c:spPr>
          <c:marker>
            <c:symbol val="none"/>
          </c:marker>
          <c:cat>
            <c:strRef>
              <c:f>Data3!$A$2:$A$157</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Data3!$D$2:$D$157</c:f>
              <c:numCache>
                <c:formatCode>0.0</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formatCode="#,##0.0">
                  <c:v>7.2</c:v>
                </c:pt>
                <c:pt idx="19" formatCode="#,##0.0">
                  <c:v>7.2</c:v>
                </c:pt>
                <c:pt idx="20" formatCode="#,##0.0">
                  <c:v>7.2</c:v>
                </c:pt>
                <c:pt idx="21" formatCode="#,##0.0">
                  <c:v>7.2</c:v>
                </c:pt>
                <c:pt idx="22" formatCode="#,##0.0">
                  <c:v>7.2</c:v>
                </c:pt>
                <c:pt idx="23" formatCode="#,##0.0">
                  <c:v>7.2</c:v>
                </c:pt>
                <c:pt idx="24" formatCode="#,##0.0">
                  <c:v>7.2</c:v>
                </c:pt>
                <c:pt idx="25" formatCode="#,##0.0">
                  <c:v>7.2</c:v>
                </c:pt>
                <c:pt idx="26" formatCode="#,##0.0">
                  <c:v>7.2</c:v>
                </c:pt>
                <c:pt idx="27" formatCode="#,##0.0">
                  <c:v>7.2</c:v>
                </c:pt>
                <c:pt idx="28" formatCode="#,##0.0">
                  <c:v>7.2</c:v>
                </c:pt>
                <c:pt idx="29" formatCode="#,##0.0">
                  <c:v>7.2</c:v>
                </c:pt>
                <c:pt idx="30" formatCode="#,##0.0">
                  <c:v>7.2</c:v>
                </c:pt>
                <c:pt idx="31" formatCode="#,##0.0">
                  <c:v>7.2</c:v>
                </c:pt>
                <c:pt idx="32" formatCode="#,##0.0">
                  <c:v>7.2</c:v>
                </c:pt>
                <c:pt idx="33" formatCode="#,##0.0">
                  <c:v>7.2</c:v>
                </c:pt>
                <c:pt idx="34" formatCode="#,##0.0">
                  <c:v>7.2</c:v>
                </c:pt>
                <c:pt idx="35" formatCode="#,##0.0">
                  <c:v>7.2</c:v>
                </c:pt>
                <c:pt idx="36" formatCode="#,##0.0">
                  <c:v>7.2</c:v>
                </c:pt>
                <c:pt idx="37" formatCode="#,##0.0">
                  <c:v>7.2</c:v>
                </c:pt>
                <c:pt idx="38" formatCode="#,##0.0">
                  <c:v>7.2</c:v>
                </c:pt>
                <c:pt idx="39" formatCode="#,##0.0">
                  <c:v>7.2</c:v>
                </c:pt>
                <c:pt idx="40" formatCode="#,##0.0">
                  <c:v>7.2</c:v>
                </c:pt>
                <c:pt idx="41" formatCode="#,##0.0">
                  <c:v>7.2</c:v>
                </c:pt>
                <c:pt idx="42" formatCode="#,##0.0">
                  <c:v>7.2</c:v>
                </c:pt>
                <c:pt idx="43" formatCode="#,##0.0">
                  <c:v>7.2</c:v>
                </c:pt>
                <c:pt idx="44" formatCode="#,##0.0">
                  <c:v>7.2</c:v>
                </c:pt>
                <c:pt idx="45" formatCode="#,##0.0">
                  <c:v>7.2</c:v>
                </c:pt>
                <c:pt idx="46" formatCode="#,##0.0">
                  <c:v>7.2</c:v>
                </c:pt>
                <c:pt idx="47" formatCode="#,##0.0">
                  <c:v>7.2</c:v>
                </c:pt>
                <c:pt idx="48" formatCode="#,##0.0">
                  <c:v>7.2</c:v>
                </c:pt>
                <c:pt idx="49" formatCode="#,##0.0">
                  <c:v>7.2</c:v>
                </c:pt>
                <c:pt idx="50" formatCode="#,##0.0">
                  <c:v>7.2</c:v>
                </c:pt>
                <c:pt idx="51" formatCode="#,##0.0">
                  <c:v>7.2</c:v>
                </c:pt>
                <c:pt idx="52" formatCode="#,##0.0">
                  <c:v>7.2</c:v>
                </c:pt>
                <c:pt idx="53" formatCode="#,##0.0">
                  <c:v>7.2</c:v>
                </c:pt>
                <c:pt idx="54" formatCode="#,##0.0">
                  <c:v>7.2</c:v>
                </c:pt>
                <c:pt idx="55" formatCode="#,##0.0">
                  <c:v>7.2</c:v>
                </c:pt>
                <c:pt idx="56" formatCode="#,##0.0">
                  <c:v>7.2</c:v>
                </c:pt>
                <c:pt idx="57" formatCode="#,##0.0">
                  <c:v>7.2</c:v>
                </c:pt>
                <c:pt idx="58" formatCode="#,##0.0">
                  <c:v>7.2</c:v>
                </c:pt>
                <c:pt idx="59" formatCode="#,##0.0">
                  <c:v>7.2</c:v>
                </c:pt>
                <c:pt idx="60" formatCode="#,##0.0">
                  <c:v>7.2</c:v>
                </c:pt>
                <c:pt idx="61" formatCode="#,##0.0">
                  <c:v>7.2</c:v>
                </c:pt>
                <c:pt idx="62" formatCode="#,##0.0">
                  <c:v>7.2</c:v>
                </c:pt>
                <c:pt idx="63" formatCode="#,##0.0">
                  <c:v>7.2</c:v>
                </c:pt>
                <c:pt idx="64" formatCode="#,##0.0">
                  <c:v>7.2</c:v>
                </c:pt>
                <c:pt idx="65" formatCode="#,##0.0">
                  <c:v>7.2</c:v>
                </c:pt>
                <c:pt idx="66" formatCode="#,##0.0">
                  <c:v>7.2</c:v>
                </c:pt>
                <c:pt idx="67" formatCode="#,##0.0">
                  <c:v>7.2</c:v>
                </c:pt>
                <c:pt idx="68" formatCode="#,##0.0">
                  <c:v>7.2</c:v>
                </c:pt>
                <c:pt idx="69" formatCode="#,##0.0">
                  <c:v>7.2</c:v>
                </c:pt>
                <c:pt idx="70" formatCode="#,##0.0">
                  <c:v>7.2</c:v>
                </c:pt>
                <c:pt idx="71" formatCode="#,##0.0">
                  <c:v>7.2</c:v>
                </c:pt>
                <c:pt idx="72" formatCode="#,##0.0">
                  <c:v>7.2</c:v>
                </c:pt>
                <c:pt idx="73" formatCode="#,##0.0">
                  <c:v>7.2</c:v>
                </c:pt>
                <c:pt idx="74" formatCode="#,##0.0">
                  <c:v>7.2</c:v>
                </c:pt>
                <c:pt idx="75" formatCode="#,##0.0">
                  <c:v>7.2</c:v>
                </c:pt>
                <c:pt idx="76" formatCode="#,##0.0">
                  <c:v>7.2</c:v>
                </c:pt>
                <c:pt idx="77" formatCode="#,##0.0">
                  <c:v>7.2</c:v>
                </c:pt>
                <c:pt idx="78" formatCode="#,##0.0">
                  <c:v>7.2</c:v>
                </c:pt>
                <c:pt idx="79" formatCode="#,##0.0">
                  <c:v>7.2</c:v>
                </c:pt>
                <c:pt idx="80" formatCode="#,##0.0">
                  <c:v>7.2</c:v>
                </c:pt>
                <c:pt idx="81" formatCode="#,##0.0">
                  <c:v>7.2</c:v>
                </c:pt>
                <c:pt idx="82" formatCode="#,##0.0">
                  <c:v>7.2</c:v>
                </c:pt>
                <c:pt idx="83" formatCode="#,##0.0">
                  <c:v>7.2</c:v>
                </c:pt>
                <c:pt idx="84" formatCode="#,##0.0">
                  <c:v>7.2</c:v>
                </c:pt>
                <c:pt idx="85" formatCode="#,##0.0">
                  <c:v>7.2</c:v>
                </c:pt>
                <c:pt idx="86" formatCode="#,##0.0">
                  <c:v>7.2</c:v>
                </c:pt>
                <c:pt idx="87" formatCode="#,##0.0">
                  <c:v>7.2</c:v>
                </c:pt>
                <c:pt idx="88" formatCode="#,##0.0">
                  <c:v>7.2</c:v>
                </c:pt>
                <c:pt idx="89" formatCode="#,##0.0">
                  <c:v>7.2</c:v>
                </c:pt>
                <c:pt idx="90" formatCode="#,##0.0">
                  <c:v>7.2</c:v>
                </c:pt>
                <c:pt idx="91" formatCode="#,##0.0">
                  <c:v>7.2</c:v>
                </c:pt>
                <c:pt idx="92" formatCode="#,##0.0">
                  <c:v>7.2</c:v>
                </c:pt>
                <c:pt idx="93" formatCode="#,##0.0">
                  <c:v>7.2</c:v>
                </c:pt>
                <c:pt idx="94" formatCode="#,##0.0">
                  <c:v>7.2</c:v>
                </c:pt>
                <c:pt idx="95" formatCode="#,##0.0">
                  <c:v>7.2</c:v>
                </c:pt>
                <c:pt idx="96" formatCode="#,##0.0">
                  <c:v>7.2</c:v>
                </c:pt>
                <c:pt idx="97" formatCode="#,##0.0">
                  <c:v>7.2</c:v>
                </c:pt>
                <c:pt idx="98" formatCode="#,##0.0">
                  <c:v>7.2</c:v>
                </c:pt>
                <c:pt idx="99" formatCode="#,##0.0">
                  <c:v>7.2</c:v>
                </c:pt>
                <c:pt idx="100" formatCode="#,##0.0">
                  <c:v>7.2</c:v>
                </c:pt>
                <c:pt idx="101" formatCode="#,##0.0">
                  <c:v>7.2</c:v>
                </c:pt>
                <c:pt idx="102" formatCode="#,##0.0">
                  <c:v>7.2</c:v>
                </c:pt>
                <c:pt idx="103" formatCode="#,##0.0">
                  <c:v>7.2</c:v>
                </c:pt>
                <c:pt idx="104" formatCode="#,##0.0">
                  <c:v>7.2</c:v>
                </c:pt>
                <c:pt idx="105" formatCode="#,##0.0">
                  <c:v>7.2</c:v>
                </c:pt>
                <c:pt idx="106" formatCode="#,##0.0">
                  <c:v>7.2</c:v>
                </c:pt>
                <c:pt idx="107" formatCode="#,##0.0">
                  <c:v>7.2</c:v>
                </c:pt>
                <c:pt idx="108" formatCode="#,##0.0">
                  <c:v>7.2</c:v>
                </c:pt>
                <c:pt idx="109" formatCode="#,##0.0">
                  <c:v>7.2</c:v>
                </c:pt>
                <c:pt idx="110" formatCode="#,##0.0">
                  <c:v>7.2</c:v>
                </c:pt>
                <c:pt idx="111" formatCode="#,##0.0">
                  <c:v>7.2</c:v>
                </c:pt>
                <c:pt idx="112" formatCode="#,##0.0">
                  <c:v>7.2</c:v>
                </c:pt>
                <c:pt idx="113" formatCode="#,##0.0">
                  <c:v>7.2</c:v>
                </c:pt>
                <c:pt idx="114" formatCode="#,##0.0">
                  <c:v>7.2</c:v>
                </c:pt>
                <c:pt idx="115" formatCode="#,##0.0">
                  <c:v>7.2</c:v>
                </c:pt>
                <c:pt idx="116" formatCode="#,##0.0">
                  <c:v>7.2</c:v>
                </c:pt>
                <c:pt idx="117" formatCode="#,##0.0">
                  <c:v>7.2</c:v>
                </c:pt>
                <c:pt idx="118" formatCode="#,##0.0">
                  <c:v>7.2</c:v>
                </c:pt>
                <c:pt idx="119" formatCode="#,##0.0">
                  <c:v>7.2</c:v>
                </c:pt>
                <c:pt idx="120" formatCode="#,##0.0">
                  <c:v>7.2</c:v>
                </c:pt>
                <c:pt idx="121" formatCode="#,##0.0">
                  <c:v>7.2</c:v>
                </c:pt>
                <c:pt idx="122" formatCode="#,##0.0">
                  <c:v>7.2</c:v>
                </c:pt>
                <c:pt idx="123" formatCode="#,##0.0">
                  <c:v>7.2</c:v>
                </c:pt>
                <c:pt idx="124" formatCode="#,##0.0">
                  <c:v>7.2</c:v>
                </c:pt>
                <c:pt idx="125" formatCode="#,##0.0">
                  <c:v>7.2</c:v>
                </c:pt>
                <c:pt idx="126" formatCode="#,##0.0">
                  <c:v>7.2</c:v>
                </c:pt>
                <c:pt idx="127" formatCode="#,##0.0">
                  <c:v>7.2</c:v>
                </c:pt>
                <c:pt idx="128" formatCode="#,##0.0">
                  <c:v>7.2</c:v>
                </c:pt>
                <c:pt idx="129" formatCode="#,##0.0">
                  <c:v>7.2</c:v>
                </c:pt>
                <c:pt idx="130" formatCode="#,##0.0">
                  <c:v>7.2</c:v>
                </c:pt>
                <c:pt idx="131" formatCode="#,##0.0">
                  <c:v>7.2</c:v>
                </c:pt>
                <c:pt idx="132" formatCode="#,##0.0">
                  <c:v>7.2</c:v>
                </c:pt>
                <c:pt idx="133" formatCode="#,##0.0">
                  <c:v>7.2</c:v>
                </c:pt>
                <c:pt idx="134" formatCode="#,##0.0">
                  <c:v>7.2</c:v>
                </c:pt>
                <c:pt idx="135" formatCode="#,##0.0">
                  <c:v>7.2</c:v>
                </c:pt>
                <c:pt idx="136" formatCode="#,##0.0">
                  <c:v>7.2</c:v>
                </c:pt>
                <c:pt idx="137" formatCode="#,##0.0">
                  <c:v>7.2</c:v>
                </c:pt>
                <c:pt idx="138" formatCode="#,##0.0">
                  <c:v>7.2</c:v>
                </c:pt>
                <c:pt idx="139" formatCode="#,##0.0">
                  <c:v>7.2</c:v>
                </c:pt>
                <c:pt idx="140" formatCode="#,##0.0">
                  <c:v>7.2</c:v>
                </c:pt>
                <c:pt idx="141" formatCode="#,##0.0">
                  <c:v>7.2</c:v>
                </c:pt>
                <c:pt idx="142" formatCode="#,##0.0">
                  <c:v>7.2</c:v>
                </c:pt>
                <c:pt idx="143" formatCode="#,##0.0">
                  <c:v>7.2</c:v>
                </c:pt>
                <c:pt idx="144">
                  <c:v>7.2</c:v>
                </c:pt>
                <c:pt idx="145">
                  <c:v>7.2</c:v>
                </c:pt>
                <c:pt idx="146">
                  <c:v>#N/A</c:v>
                </c:pt>
                <c:pt idx="147">
                  <c:v>#N/A</c:v>
                </c:pt>
                <c:pt idx="148">
                  <c:v>#N/A</c:v>
                </c:pt>
                <c:pt idx="149">
                  <c:v>#N/A</c:v>
                </c:pt>
                <c:pt idx="150">
                  <c:v>#N/A</c:v>
                </c:pt>
                <c:pt idx="151">
                  <c:v>#N/A</c:v>
                </c:pt>
                <c:pt idx="152">
                  <c:v>#N/A</c:v>
                </c:pt>
                <c:pt idx="153">
                  <c:v>#N/A</c:v>
                </c:pt>
                <c:pt idx="154">
                  <c:v>#N/A</c:v>
                </c:pt>
                <c:pt idx="155">
                  <c:v>#N/A</c:v>
                </c:pt>
              </c:numCache>
            </c:numRef>
          </c:val>
          <c:smooth val="0"/>
          <c:extLst>
            <c:ext xmlns:c16="http://schemas.microsoft.com/office/drawing/2014/chart" uri="{C3380CC4-5D6E-409C-BE32-E72D297353CC}">
              <c16:uniqueId val="{00000002-8E36-421F-87E0-DDD1D605835F}"/>
            </c:ext>
          </c:extLst>
        </c:ser>
        <c:ser>
          <c:idx val="2"/>
          <c:order val="0"/>
          <c:tx>
            <c:strRef>
              <c:f>Data3!$E$1</c:f>
              <c:strCache>
                <c:ptCount val="1"/>
                <c:pt idx="0">
                  <c:v>Manufacturing company outlook</c:v>
                </c:pt>
              </c:strCache>
            </c:strRef>
          </c:tx>
          <c:spPr>
            <a:ln w="28575">
              <a:solidFill>
                <a:srgbClr val="C00000"/>
              </a:solidFill>
            </a:ln>
          </c:spPr>
          <c:marker>
            <c:symbol val="none"/>
          </c:marker>
          <c:dLbls>
            <c:dLbl>
              <c:idx val="150"/>
              <c:layout>
                <c:manualLayout>
                  <c:x val="-1.4065817615521543E-3"/>
                  <c:y val="-1.9499633268708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36-421F-87E0-DDD1D605835F}"/>
                </c:ext>
              </c:extLst>
            </c:dLbl>
            <c:spPr>
              <a:noFill/>
              <a:ln>
                <a:noFill/>
              </a:ln>
              <a:effectLst/>
            </c:spPr>
            <c:txPr>
              <a:bodyPr/>
              <a:lstStyle/>
              <a:p>
                <a:pPr>
                  <a:defRPr sz="1200" baseline="0">
                    <a:solidFill>
                      <a:srgbClr val="C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Data3!$A$2:$A$157</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Data3!$E$2:$E$157</c:f>
              <c:numCache>
                <c:formatCode>0.0</c:formatCode>
                <c:ptCount val="156"/>
                <c:pt idx="0">
                  <c:v>-4.9000000000000004</c:v>
                </c:pt>
                <c:pt idx="1">
                  <c:v>-3.3</c:v>
                </c:pt>
                <c:pt idx="2">
                  <c:v>-11.3</c:v>
                </c:pt>
                <c:pt idx="3">
                  <c:v>-1.8</c:v>
                </c:pt>
                <c:pt idx="4">
                  <c:v>1.1000000000000001</c:v>
                </c:pt>
                <c:pt idx="5">
                  <c:v>-16.5</c:v>
                </c:pt>
                <c:pt idx="6">
                  <c:v>-6.9</c:v>
                </c:pt>
                <c:pt idx="7">
                  <c:v>-10.8</c:v>
                </c:pt>
                <c:pt idx="8">
                  <c:v>-20.3</c:v>
                </c:pt>
                <c:pt idx="9">
                  <c:v>-31.2</c:v>
                </c:pt>
                <c:pt idx="10">
                  <c:v>-38.799999999999997</c:v>
                </c:pt>
                <c:pt idx="11">
                  <c:v>-42.2</c:v>
                </c:pt>
                <c:pt idx="12">
                  <c:v>-41</c:v>
                </c:pt>
                <c:pt idx="13">
                  <c:v>-50</c:v>
                </c:pt>
                <c:pt idx="14">
                  <c:v>-38.9</c:v>
                </c:pt>
                <c:pt idx="15">
                  <c:v>-23.2</c:v>
                </c:pt>
                <c:pt idx="16">
                  <c:v>-16.600000000000001</c:v>
                </c:pt>
                <c:pt idx="17">
                  <c:v>-11.9</c:v>
                </c:pt>
                <c:pt idx="18">
                  <c:v>-12.9</c:v>
                </c:pt>
                <c:pt idx="19">
                  <c:v>-5.2</c:v>
                </c:pt>
                <c:pt idx="20">
                  <c:v>-1.3</c:v>
                </c:pt>
                <c:pt idx="21">
                  <c:v>-10</c:v>
                </c:pt>
                <c:pt idx="22">
                  <c:v>-2.2999999999999998</c:v>
                </c:pt>
                <c:pt idx="23">
                  <c:v>1.7</c:v>
                </c:pt>
                <c:pt idx="24">
                  <c:v>11.4</c:v>
                </c:pt>
                <c:pt idx="25">
                  <c:v>0</c:v>
                </c:pt>
                <c:pt idx="26">
                  <c:v>6.4</c:v>
                </c:pt>
                <c:pt idx="27">
                  <c:v>29.3</c:v>
                </c:pt>
                <c:pt idx="28">
                  <c:v>26.2</c:v>
                </c:pt>
                <c:pt idx="29">
                  <c:v>2.2000000000000002</c:v>
                </c:pt>
                <c:pt idx="30">
                  <c:v>-9.1999999999999993</c:v>
                </c:pt>
                <c:pt idx="31">
                  <c:v>4</c:v>
                </c:pt>
                <c:pt idx="32">
                  <c:v>-3</c:v>
                </c:pt>
                <c:pt idx="33">
                  <c:v>11.7</c:v>
                </c:pt>
                <c:pt idx="34">
                  <c:v>18.100000000000001</c:v>
                </c:pt>
                <c:pt idx="35">
                  <c:v>14</c:v>
                </c:pt>
                <c:pt idx="36">
                  <c:v>11.3</c:v>
                </c:pt>
                <c:pt idx="37">
                  <c:v>11.6</c:v>
                </c:pt>
                <c:pt idx="38">
                  <c:v>14.1</c:v>
                </c:pt>
                <c:pt idx="39">
                  <c:v>10.1</c:v>
                </c:pt>
                <c:pt idx="40">
                  <c:v>6.3</c:v>
                </c:pt>
                <c:pt idx="41">
                  <c:v>7.5</c:v>
                </c:pt>
                <c:pt idx="42">
                  <c:v>8.8000000000000007</c:v>
                </c:pt>
                <c:pt idx="43">
                  <c:v>7.2</c:v>
                </c:pt>
                <c:pt idx="44">
                  <c:v>-1.3</c:v>
                </c:pt>
                <c:pt idx="45">
                  <c:v>3.4</c:v>
                </c:pt>
                <c:pt idx="46">
                  <c:v>0.9</c:v>
                </c:pt>
                <c:pt idx="47">
                  <c:v>1.9</c:v>
                </c:pt>
                <c:pt idx="48">
                  <c:v>13.2</c:v>
                </c:pt>
                <c:pt idx="49">
                  <c:v>17.600000000000001</c:v>
                </c:pt>
                <c:pt idx="50">
                  <c:v>8.9</c:v>
                </c:pt>
                <c:pt idx="51">
                  <c:v>-3.6</c:v>
                </c:pt>
                <c:pt idx="52">
                  <c:v>8.1</c:v>
                </c:pt>
                <c:pt idx="53">
                  <c:v>7</c:v>
                </c:pt>
                <c:pt idx="54">
                  <c:v>0.5</c:v>
                </c:pt>
                <c:pt idx="55">
                  <c:v>4.0999999999999996</c:v>
                </c:pt>
                <c:pt idx="56">
                  <c:v>1</c:v>
                </c:pt>
                <c:pt idx="57">
                  <c:v>-1</c:v>
                </c:pt>
                <c:pt idx="58">
                  <c:v>-9</c:v>
                </c:pt>
                <c:pt idx="59">
                  <c:v>5</c:v>
                </c:pt>
                <c:pt idx="60">
                  <c:v>12.9</c:v>
                </c:pt>
                <c:pt idx="61">
                  <c:v>8.1</c:v>
                </c:pt>
                <c:pt idx="62">
                  <c:v>10.4</c:v>
                </c:pt>
                <c:pt idx="63">
                  <c:v>-1.5</c:v>
                </c:pt>
                <c:pt idx="64">
                  <c:v>-3.5</c:v>
                </c:pt>
                <c:pt idx="65">
                  <c:v>16.5</c:v>
                </c:pt>
                <c:pt idx="66">
                  <c:v>5.0999999999999996</c:v>
                </c:pt>
                <c:pt idx="67">
                  <c:v>9</c:v>
                </c:pt>
                <c:pt idx="68">
                  <c:v>7.5</c:v>
                </c:pt>
                <c:pt idx="69">
                  <c:v>3.2</c:v>
                </c:pt>
                <c:pt idx="70">
                  <c:v>7.1</c:v>
                </c:pt>
                <c:pt idx="71">
                  <c:v>14.4</c:v>
                </c:pt>
                <c:pt idx="72">
                  <c:v>16.2</c:v>
                </c:pt>
                <c:pt idx="73">
                  <c:v>3.1</c:v>
                </c:pt>
                <c:pt idx="74">
                  <c:v>9.1</c:v>
                </c:pt>
                <c:pt idx="75">
                  <c:v>25</c:v>
                </c:pt>
                <c:pt idx="76">
                  <c:v>7.6</c:v>
                </c:pt>
                <c:pt idx="77">
                  <c:v>11.1</c:v>
                </c:pt>
                <c:pt idx="78">
                  <c:v>12.4</c:v>
                </c:pt>
                <c:pt idx="79">
                  <c:v>3.1</c:v>
                </c:pt>
                <c:pt idx="80">
                  <c:v>5.9</c:v>
                </c:pt>
                <c:pt idx="81">
                  <c:v>18.600000000000001</c:v>
                </c:pt>
                <c:pt idx="82">
                  <c:v>9</c:v>
                </c:pt>
                <c:pt idx="83">
                  <c:v>8.1</c:v>
                </c:pt>
                <c:pt idx="84">
                  <c:v>-4.2</c:v>
                </c:pt>
                <c:pt idx="85">
                  <c:v>-5.9</c:v>
                </c:pt>
                <c:pt idx="86">
                  <c:v>-5</c:v>
                </c:pt>
                <c:pt idx="87">
                  <c:v>-8.1999999999999993</c:v>
                </c:pt>
                <c:pt idx="88">
                  <c:v>-9.6999999999999993</c:v>
                </c:pt>
                <c:pt idx="89">
                  <c:v>-6.7</c:v>
                </c:pt>
                <c:pt idx="90">
                  <c:v>1.4</c:v>
                </c:pt>
                <c:pt idx="91">
                  <c:v>-10.199999999999999</c:v>
                </c:pt>
                <c:pt idx="92">
                  <c:v>-6.7</c:v>
                </c:pt>
                <c:pt idx="93">
                  <c:v>-5.0999999999999996</c:v>
                </c:pt>
                <c:pt idx="94">
                  <c:v>0.8</c:v>
                </c:pt>
                <c:pt idx="95">
                  <c:v>-11.3</c:v>
                </c:pt>
                <c:pt idx="96">
                  <c:v>-20</c:v>
                </c:pt>
                <c:pt idx="97">
                  <c:v>-19.2</c:v>
                </c:pt>
                <c:pt idx="98">
                  <c:v>-11.2</c:v>
                </c:pt>
                <c:pt idx="99">
                  <c:v>-4.5999999999999996</c:v>
                </c:pt>
                <c:pt idx="100">
                  <c:v>-15.2</c:v>
                </c:pt>
                <c:pt idx="101">
                  <c:v>-9.4</c:v>
                </c:pt>
                <c:pt idx="102">
                  <c:v>-0.4</c:v>
                </c:pt>
                <c:pt idx="103">
                  <c:v>-1.5</c:v>
                </c:pt>
                <c:pt idx="104">
                  <c:v>7.6</c:v>
                </c:pt>
                <c:pt idx="105">
                  <c:v>2.5</c:v>
                </c:pt>
                <c:pt idx="106">
                  <c:v>13.4</c:v>
                </c:pt>
                <c:pt idx="107">
                  <c:v>18.7</c:v>
                </c:pt>
                <c:pt idx="108">
                  <c:v>24.7</c:v>
                </c:pt>
                <c:pt idx="109">
                  <c:v>16.5</c:v>
                </c:pt>
                <c:pt idx="110">
                  <c:v>17.5</c:v>
                </c:pt>
                <c:pt idx="111">
                  <c:v>15.6</c:v>
                </c:pt>
                <c:pt idx="112">
                  <c:v>21.3</c:v>
                </c:pt>
                <c:pt idx="113">
                  <c:v>11.1</c:v>
                </c:pt>
                <c:pt idx="114">
                  <c:v>27</c:v>
                </c:pt>
                <c:pt idx="115">
                  <c:v>15.8</c:v>
                </c:pt>
                <c:pt idx="116">
                  <c:v>25.5</c:v>
                </c:pt>
                <c:pt idx="117">
                  <c:v>25.3</c:v>
                </c:pt>
                <c:pt idx="118">
                  <c:v>18.8</c:v>
                </c:pt>
                <c:pt idx="119">
                  <c:v>31.3</c:v>
                </c:pt>
                <c:pt idx="120">
                  <c:v>27.8</c:v>
                </c:pt>
                <c:pt idx="121">
                  <c:v>30.2</c:v>
                </c:pt>
                <c:pt idx="122">
                  <c:v>19.399999999999999</c:v>
                </c:pt>
                <c:pt idx="123">
                  <c:v>23.2</c:v>
                </c:pt>
                <c:pt idx="124">
                  <c:v>28.2</c:v>
                </c:pt>
                <c:pt idx="125">
                  <c:v>33.1</c:v>
                </c:pt>
                <c:pt idx="126">
                  <c:v>20.3</c:v>
                </c:pt>
                <c:pt idx="127">
                  <c:v>26.3</c:v>
                </c:pt>
                <c:pt idx="128">
                  <c:v>16.8</c:v>
                </c:pt>
                <c:pt idx="129">
                  <c:v>23.7</c:v>
                </c:pt>
                <c:pt idx="130">
                  <c:v>12.1</c:v>
                </c:pt>
                <c:pt idx="131">
                  <c:v>-5.5</c:v>
                </c:pt>
                <c:pt idx="132">
                  <c:v>5</c:v>
                </c:pt>
                <c:pt idx="133">
                  <c:v>11.9</c:v>
                </c:pt>
                <c:pt idx="134">
                  <c:v>4</c:v>
                </c:pt>
                <c:pt idx="135">
                  <c:v>6.5</c:v>
                </c:pt>
                <c:pt idx="136">
                  <c:v>-1.8</c:v>
                </c:pt>
                <c:pt idx="137">
                  <c:v>-5.8</c:v>
                </c:pt>
                <c:pt idx="138">
                  <c:v>-0.8</c:v>
                </c:pt>
                <c:pt idx="139">
                  <c:v>4.8</c:v>
                </c:pt>
                <c:pt idx="140">
                  <c:v>7.4</c:v>
                </c:pt>
                <c:pt idx="141">
                  <c:v>8.6</c:v>
                </c:pt>
                <c:pt idx="142">
                  <c:v>-2.8</c:v>
                </c:pt>
                <c:pt idx="143">
                  <c:v>0.7</c:v>
                </c:pt>
                <c:pt idx="144">
                  <c:v>1.2</c:v>
                </c:pt>
                <c:pt idx="145">
                  <c:v>3</c:v>
                </c:pt>
                <c:pt idx="146">
                  <c:v>-66.2</c:v>
                </c:pt>
                <c:pt idx="147">
                  <c:v>-63.4</c:v>
                </c:pt>
                <c:pt idx="148">
                  <c:v>-34.6</c:v>
                </c:pt>
                <c:pt idx="149">
                  <c:v>2.7</c:v>
                </c:pt>
                <c:pt idx="150">
                  <c:v>5.9</c:v>
                </c:pt>
                <c:pt idx="151">
                  <c:v>#N/A</c:v>
                </c:pt>
                <c:pt idx="152">
                  <c:v>#N/A</c:v>
                </c:pt>
                <c:pt idx="153">
                  <c:v>#N/A</c:v>
                </c:pt>
                <c:pt idx="154">
                  <c:v>#N/A</c:v>
                </c:pt>
                <c:pt idx="155">
                  <c:v>#N/A</c:v>
                </c:pt>
              </c:numCache>
            </c:numRef>
          </c:val>
          <c:smooth val="0"/>
          <c:extLst>
            <c:ext xmlns:c16="http://schemas.microsoft.com/office/drawing/2014/chart" uri="{C3380CC4-5D6E-409C-BE32-E72D297353CC}">
              <c16:uniqueId val="{00000004-8E36-421F-87E0-DDD1D605835F}"/>
            </c:ext>
          </c:extLst>
        </c:ser>
        <c:ser>
          <c:idx val="0"/>
          <c:order val="1"/>
          <c:tx>
            <c:strRef>
              <c:f>Data3!$F$1</c:f>
              <c:strCache>
                <c:ptCount val="1"/>
                <c:pt idx="0">
                  <c:v>Service sector company outlook</c:v>
                </c:pt>
              </c:strCache>
            </c:strRef>
          </c:tx>
          <c:spPr>
            <a:ln w="28575"/>
          </c:spPr>
          <c:marker>
            <c:symbol val="none"/>
          </c:marker>
          <c:dLbls>
            <c:dLbl>
              <c:idx val="15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36-421F-87E0-DDD1D605835F}"/>
                </c:ext>
              </c:extLst>
            </c:dLbl>
            <c:spPr>
              <a:noFill/>
              <a:ln>
                <a:noFill/>
              </a:ln>
              <a:effectLst/>
            </c:spPr>
            <c:txPr>
              <a:bodyPr/>
              <a:lstStyle/>
              <a:p>
                <a:pPr>
                  <a:defRPr sz="1200" baseline="0">
                    <a:solidFill>
                      <a:schemeClr val="accent5"/>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Data3!$A$2:$A$157</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Data3!$F$2:$F$157</c:f>
              <c:numCache>
                <c:formatCode>0.0</c:formatCode>
                <c:ptCount val="156"/>
                <c:pt idx="0">
                  <c:v>0.6</c:v>
                </c:pt>
                <c:pt idx="1">
                  <c:v>1.2</c:v>
                </c:pt>
                <c:pt idx="2">
                  <c:v>-8.1999999999999993</c:v>
                </c:pt>
                <c:pt idx="3">
                  <c:v>-8.6999999999999993</c:v>
                </c:pt>
                <c:pt idx="4">
                  <c:v>2.5</c:v>
                </c:pt>
                <c:pt idx="5">
                  <c:v>-10.4</c:v>
                </c:pt>
                <c:pt idx="6">
                  <c:v>-7.4</c:v>
                </c:pt>
                <c:pt idx="7">
                  <c:v>-6.5</c:v>
                </c:pt>
                <c:pt idx="8">
                  <c:v>-21.5</c:v>
                </c:pt>
                <c:pt idx="9">
                  <c:v>-29.7</c:v>
                </c:pt>
                <c:pt idx="10">
                  <c:v>-36.799999999999997</c:v>
                </c:pt>
                <c:pt idx="11">
                  <c:v>-35.799999999999997</c:v>
                </c:pt>
                <c:pt idx="12">
                  <c:v>-25.2</c:v>
                </c:pt>
                <c:pt idx="13">
                  <c:v>-28.3</c:v>
                </c:pt>
                <c:pt idx="14">
                  <c:v>-15.9</c:v>
                </c:pt>
                <c:pt idx="15">
                  <c:v>1.3</c:v>
                </c:pt>
                <c:pt idx="16">
                  <c:v>1.9</c:v>
                </c:pt>
                <c:pt idx="17">
                  <c:v>2.2000000000000002</c:v>
                </c:pt>
                <c:pt idx="18">
                  <c:v>-2.7</c:v>
                </c:pt>
                <c:pt idx="19">
                  <c:v>-0.8</c:v>
                </c:pt>
                <c:pt idx="20">
                  <c:v>-6.8</c:v>
                </c:pt>
                <c:pt idx="21">
                  <c:v>4</c:v>
                </c:pt>
                <c:pt idx="22">
                  <c:v>4</c:v>
                </c:pt>
                <c:pt idx="23">
                  <c:v>6.7</c:v>
                </c:pt>
                <c:pt idx="24">
                  <c:v>3.5</c:v>
                </c:pt>
                <c:pt idx="25">
                  <c:v>4.8</c:v>
                </c:pt>
                <c:pt idx="26">
                  <c:v>9.5</c:v>
                </c:pt>
                <c:pt idx="27">
                  <c:v>15.6</c:v>
                </c:pt>
                <c:pt idx="28">
                  <c:v>17.100000000000001</c:v>
                </c:pt>
                <c:pt idx="29">
                  <c:v>14.4</c:v>
                </c:pt>
                <c:pt idx="30">
                  <c:v>2.2999999999999998</c:v>
                </c:pt>
                <c:pt idx="31">
                  <c:v>3.9</c:v>
                </c:pt>
                <c:pt idx="32">
                  <c:v>10.3</c:v>
                </c:pt>
                <c:pt idx="33">
                  <c:v>10.1</c:v>
                </c:pt>
                <c:pt idx="34">
                  <c:v>13.9</c:v>
                </c:pt>
                <c:pt idx="35">
                  <c:v>13.6</c:v>
                </c:pt>
                <c:pt idx="36">
                  <c:v>9.6</c:v>
                </c:pt>
                <c:pt idx="37">
                  <c:v>13.3</c:v>
                </c:pt>
                <c:pt idx="38">
                  <c:v>16.8</c:v>
                </c:pt>
                <c:pt idx="39">
                  <c:v>8.8000000000000007</c:v>
                </c:pt>
                <c:pt idx="40">
                  <c:v>4.0999999999999996</c:v>
                </c:pt>
                <c:pt idx="41">
                  <c:v>-4</c:v>
                </c:pt>
                <c:pt idx="42">
                  <c:v>1.1000000000000001</c:v>
                </c:pt>
                <c:pt idx="43">
                  <c:v>-3.9</c:v>
                </c:pt>
                <c:pt idx="44">
                  <c:v>-1.2</c:v>
                </c:pt>
                <c:pt idx="45">
                  <c:v>5.8</c:v>
                </c:pt>
                <c:pt idx="46">
                  <c:v>8.5</c:v>
                </c:pt>
                <c:pt idx="47">
                  <c:v>9</c:v>
                </c:pt>
                <c:pt idx="48">
                  <c:v>15.5</c:v>
                </c:pt>
                <c:pt idx="49">
                  <c:v>24.1</c:v>
                </c:pt>
                <c:pt idx="50">
                  <c:v>13.6</c:v>
                </c:pt>
                <c:pt idx="51">
                  <c:v>11.8</c:v>
                </c:pt>
                <c:pt idx="52">
                  <c:v>11.3</c:v>
                </c:pt>
                <c:pt idx="53">
                  <c:v>3.2</c:v>
                </c:pt>
                <c:pt idx="54">
                  <c:v>-0.8</c:v>
                </c:pt>
                <c:pt idx="55">
                  <c:v>5.4</c:v>
                </c:pt>
                <c:pt idx="56">
                  <c:v>8.6999999999999993</c:v>
                </c:pt>
                <c:pt idx="57">
                  <c:v>7.3</c:v>
                </c:pt>
                <c:pt idx="58">
                  <c:v>3.9</c:v>
                </c:pt>
                <c:pt idx="59">
                  <c:v>7.5</c:v>
                </c:pt>
                <c:pt idx="60">
                  <c:v>6.4</c:v>
                </c:pt>
                <c:pt idx="61">
                  <c:v>8.1999999999999993</c:v>
                </c:pt>
                <c:pt idx="62">
                  <c:v>9</c:v>
                </c:pt>
                <c:pt idx="63">
                  <c:v>5.0999999999999996</c:v>
                </c:pt>
                <c:pt idx="64">
                  <c:v>3.7</c:v>
                </c:pt>
                <c:pt idx="65">
                  <c:v>3.5</c:v>
                </c:pt>
                <c:pt idx="66">
                  <c:v>10</c:v>
                </c:pt>
                <c:pt idx="67">
                  <c:v>12</c:v>
                </c:pt>
                <c:pt idx="68">
                  <c:v>4.5</c:v>
                </c:pt>
                <c:pt idx="69">
                  <c:v>3.5</c:v>
                </c:pt>
                <c:pt idx="70">
                  <c:v>2.5</c:v>
                </c:pt>
                <c:pt idx="71">
                  <c:v>8.6</c:v>
                </c:pt>
                <c:pt idx="72">
                  <c:v>12.9</c:v>
                </c:pt>
                <c:pt idx="73">
                  <c:v>12</c:v>
                </c:pt>
                <c:pt idx="74">
                  <c:v>11.1</c:v>
                </c:pt>
                <c:pt idx="75">
                  <c:v>10.5</c:v>
                </c:pt>
                <c:pt idx="76">
                  <c:v>10.8</c:v>
                </c:pt>
                <c:pt idx="77">
                  <c:v>18.399999999999999</c:v>
                </c:pt>
                <c:pt idx="78">
                  <c:v>22.7</c:v>
                </c:pt>
                <c:pt idx="79">
                  <c:v>19.7</c:v>
                </c:pt>
                <c:pt idx="80">
                  <c:v>20.8</c:v>
                </c:pt>
                <c:pt idx="81">
                  <c:v>15.8</c:v>
                </c:pt>
                <c:pt idx="82">
                  <c:v>16.100000000000001</c:v>
                </c:pt>
                <c:pt idx="83">
                  <c:v>7</c:v>
                </c:pt>
                <c:pt idx="84">
                  <c:v>-1.5</c:v>
                </c:pt>
                <c:pt idx="85">
                  <c:v>3.4</c:v>
                </c:pt>
                <c:pt idx="86">
                  <c:v>-0.8</c:v>
                </c:pt>
                <c:pt idx="87">
                  <c:v>4</c:v>
                </c:pt>
                <c:pt idx="88">
                  <c:v>7.6</c:v>
                </c:pt>
                <c:pt idx="89">
                  <c:v>5.8</c:v>
                </c:pt>
                <c:pt idx="90">
                  <c:v>8.5</c:v>
                </c:pt>
                <c:pt idx="91">
                  <c:v>1.3</c:v>
                </c:pt>
                <c:pt idx="92">
                  <c:v>2.4</c:v>
                </c:pt>
                <c:pt idx="93">
                  <c:v>2.4</c:v>
                </c:pt>
                <c:pt idx="94">
                  <c:v>2.6</c:v>
                </c:pt>
                <c:pt idx="95">
                  <c:v>1.9</c:v>
                </c:pt>
                <c:pt idx="96">
                  <c:v>-7.3</c:v>
                </c:pt>
                <c:pt idx="97">
                  <c:v>-6.6</c:v>
                </c:pt>
                <c:pt idx="98">
                  <c:v>3.9</c:v>
                </c:pt>
                <c:pt idx="99">
                  <c:v>7.6</c:v>
                </c:pt>
                <c:pt idx="100">
                  <c:v>-1.8</c:v>
                </c:pt>
                <c:pt idx="101">
                  <c:v>0</c:v>
                </c:pt>
                <c:pt idx="102">
                  <c:v>2.4</c:v>
                </c:pt>
                <c:pt idx="103">
                  <c:v>3.7</c:v>
                </c:pt>
                <c:pt idx="104">
                  <c:v>2.2999999999999998</c:v>
                </c:pt>
                <c:pt idx="105">
                  <c:v>-0.4</c:v>
                </c:pt>
                <c:pt idx="106">
                  <c:v>15.1</c:v>
                </c:pt>
                <c:pt idx="107">
                  <c:v>20.100000000000001</c:v>
                </c:pt>
                <c:pt idx="108">
                  <c:v>17.399999999999999</c:v>
                </c:pt>
                <c:pt idx="109">
                  <c:v>12.8</c:v>
                </c:pt>
                <c:pt idx="110">
                  <c:v>10.199999999999999</c:v>
                </c:pt>
                <c:pt idx="111">
                  <c:v>10.9</c:v>
                </c:pt>
                <c:pt idx="112">
                  <c:v>7.6</c:v>
                </c:pt>
                <c:pt idx="113">
                  <c:v>15.3</c:v>
                </c:pt>
                <c:pt idx="114">
                  <c:v>9.1999999999999993</c:v>
                </c:pt>
                <c:pt idx="115">
                  <c:v>16.899999999999999</c:v>
                </c:pt>
                <c:pt idx="116">
                  <c:v>8.1</c:v>
                </c:pt>
                <c:pt idx="117">
                  <c:v>16.100000000000001</c:v>
                </c:pt>
                <c:pt idx="118">
                  <c:v>15</c:v>
                </c:pt>
                <c:pt idx="119">
                  <c:v>19</c:v>
                </c:pt>
                <c:pt idx="120">
                  <c:v>20.2</c:v>
                </c:pt>
                <c:pt idx="121">
                  <c:v>14.3</c:v>
                </c:pt>
                <c:pt idx="122">
                  <c:v>17.5</c:v>
                </c:pt>
                <c:pt idx="123">
                  <c:v>13.8</c:v>
                </c:pt>
                <c:pt idx="124">
                  <c:v>17</c:v>
                </c:pt>
                <c:pt idx="125">
                  <c:v>15.7</c:v>
                </c:pt>
                <c:pt idx="126">
                  <c:v>16</c:v>
                </c:pt>
                <c:pt idx="127">
                  <c:v>17.399999999999999</c:v>
                </c:pt>
                <c:pt idx="128">
                  <c:v>21.2</c:v>
                </c:pt>
                <c:pt idx="129">
                  <c:v>10.8</c:v>
                </c:pt>
                <c:pt idx="130">
                  <c:v>11.3</c:v>
                </c:pt>
                <c:pt idx="131">
                  <c:v>-3.3</c:v>
                </c:pt>
                <c:pt idx="132">
                  <c:v>1.1000000000000001</c:v>
                </c:pt>
                <c:pt idx="133">
                  <c:v>6.8</c:v>
                </c:pt>
                <c:pt idx="134">
                  <c:v>-1</c:v>
                </c:pt>
                <c:pt idx="135">
                  <c:v>5.4</c:v>
                </c:pt>
                <c:pt idx="136">
                  <c:v>-2.1</c:v>
                </c:pt>
                <c:pt idx="137">
                  <c:v>4.5999999999999996</c:v>
                </c:pt>
                <c:pt idx="138">
                  <c:v>4.3</c:v>
                </c:pt>
                <c:pt idx="139">
                  <c:v>-2.2000000000000002</c:v>
                </c:pt>
                <c:pt idx="140">
                  <c:v>4.4000000000000004</c:v>
                </c:pt>
                <c:pt idx="141">
                  <c:v>10.9</c:v>
                </c:pt>
                <c:pt idx="142">
                  <c:v>10.6</c:v>
                </c:pt>
                <c:pt idx="143">
                  <c:v>11.1</c:v>
                </c:pt>
                <c:pt idx="144">
                  <c:v>11.8</c:v>
                </c:pt>
                <c:pt idx="145">
                  <c:v>5.3</c:v>
                </c:pt>
                <c:pt idx="146">
                  <c:v>-81.3</c:v>
                </c:pt>
                <c:pt idx="147">
                  <c:v>-71.8</c:v>
                </c:pt>
                <c:pt idx="148">
                  <c:v>-30.2</c:v>
                </c:pt>
                <c:pt idx="149">
                  <c:v>2.2000000000000002</c:v>
                </c:pt>
                <c:pt idx="150">
                  <c:v>-15.8</c:v>
                </c:pt>
                <c:pt idx="151">
                  <c:v>#N/A</c:v>
                </c:pt>
                <c:pt idx="152">
                  <c:v>#N/A</c:v>
                </c:pt>
                <c:pt idx="153">
                  <c:v>#N/A</c:v>
                </c:pt>
                <c:pt idx="154">
                  <c:v>#N/A</c:v>
                </c:pt>
                <c:pt idx="155">
                  <c:v>#N/A</c:v>
                </c:pt>
              </c:numCache>
            </c:numRef>
          </c:val>
          <c:smooth val="0"/>
          <c:extLst>
            <c:ext xmlns:c16="http://schemas.microsoft.com/office/drawing/2014/chart" uri="{C3380CC4-5D6E-409C-BE32-E72D297353CC}">
              <c16:uniqueId val="{00000006-8E36-421F-87E0-DDD1D605835F}"/>
            </c:ext>
          </c:extLst>
        </c:ser>
        <c:ser>
          <c:idx val="1"/>
          <c:order val="2"/>
          <c:tx>
            <c:strRef>
              <c:f>Data3!$G$1</c:f>
              <c:strCache>
                <c:ptCount val="1"/>
                <c:pt idx="0">
                  <c:v>Retail company outlook</c:v>
                </c:pt>
              </c:strCache>
            </c:strRef>
          </c:tx>
          <c:spPr>
            <a:ln w="28575">
              <a:solidFill>
                <a:schemeClr val="accent6"/>
              </a:solidFill>
            </a:ln>
          </c:spPr>
          <c:marker>
            <c:symbol val="none"/>
          </c:marker>
          <c:dLbls>
            <c:dLbl>
              <c:idx val="15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36-421F-87E0-DDD1D605835F}"/>
                </c:ext>
              </c:extLst>
            </c:dLbl>
            <c:spPr>
              <a:noFill/>
              <a:ln>
                <a:noFill/>
              </a:ln>
              <a:effectLst/>
            </c:spPr>
            <c:txPr>
              <a:bodyPr/>
              <a:lstStyle/>
              <a:p>
                <a:pPr>
                  <a:defRPr sz="1200" baseline="0">
                    <a:solidFill>
                      <a:schemeClr val="accent6"/>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Data3!$A$2:$A$157</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Data3!$G$2:$G$157</c:f>
              <c:numCache>
                <c:formatCode>0.0</c:formatCode>
                <c:ptCount val="156"/>
                <c:pt idx="0">
                  <c:v>-16</c:v>
                </c:pt>
                <c:pt idx="1">
                  <c:v>-7.4</c:v>
                </c:pt>
                <c:pt idx="2">
                  <c:v>-13.2</c:v>
                </c:pt>
                <c:pt idx="3">
                  <c:v>-15.7</c:v>
                </c:pt>
                <c:pt idx="4">
                  <c:v>-21.8</c:v>
                </c:pt>
                <c:pt idx="5">
                  <c:v>-21.1</c:v>
                </c:pt>
                <c:pt idx="6">
                  <c:v>-16.600000000000001</c:v>
                </c:pt>
                <c:pt idx="7">
                  <c:v>-16.8</c:v>
                </c:pt>
                <c:pt idx="8">
                  <c:v>-35.1</c:v>
                </c:pt>
                <c:pt idx="9">
                  <c:v>-51.9</c:v>
                </c:pt>
                <c:pt idx="10">
                  <c:v>-53.2</c:v>
                </c:pt>
                <c:pt idx="11">
                  <c:v>-44.5</c:v>
                </c:pt>
                <c:pt idx="12">
                  <c:v>-22.8</c:v>
                </c:pt>
                <c:pt idx="13">
                  <c:v>-39.9</c:v>
                </c:pt>
                <c:pt idx="14">
                  <c:v>-36.700000000000003</c:v>
                </c:pt>
                <c:pt idx="15">
                  <c:v>-9.6</c:v>
                </c:pt>
                <c:pt idx="16">
                  <c:v>-4.4000000000000004</c:v>
                </c:pt>
                <c:pt idx="17">
                  <c:v>-4.5</c:v>
                </c:pt>
                <c:pt idx="18">
                  <c:v>-4.5</c:v>
                </c:pt>
                <c:pt idx="19">
                  <c:v>9.5</c:v>
                </c:pt>
                <c:pt idx="20">
                  <c:v>-21.8</c:v>
                </c:pt>
                <c:pt idx="21">
                  <c:v>-15.7</c:v>
                </c:pt>
                <c:pt idx="22">
                  <c:v>-9.9</c:v>
                </c:pt>
                <c:pt idx="23">
                  <c:v>-6.9</c:v>
                </c:pt>
                <c:pt idx="24">
                  <c:v>-2.6</c:v>
                </c:pt>
                <c:pt idx="25">
                  <c:v>-2.9</c:v>
                </c:pt>
                <c:pt idx="26">
                  <c:v>0.4</c:v>
                </c:pt>
                <c:pt idx="27">
                  <c:v>29.9</c:v>
                </c:pt>
                <c:pt idx="28">
                  <c:v>14.2</c:v>
                </c:pt>
                <c:pt idx="29">
                  <c:v>23.8</c:v>
                </c:pt>
                <c:pt idx="30">
                  <c:v>-3.3</c:v>
                </c:pt>
                <c:pt idx="31">
                  <c:v>-1.5</c:v>
                </c:pt>
                <c:pt idx="32">
                  <c:v>0.6</c:v>
                </c:pt>
                <c:pt idx="33">
                  <c:v>8.5</c:v>
                </c:pt>
                <c:pt idx="34">
                  <c:v>11.9</c:v>
                </c:pt>
                <c:pt idx="35">
                  <c:v>14.7</c:v>
                </c:pt>
                <c:pt idx="36">
                  <c:v>10.5</c:v>
                </c:pt>
                <c:pt idx="37">
                  <c:v>10.8</c:v>
                </c:pt>
                <c:pt idx="38">
                  <c:v>22.7</c:v>
                </c:pt>
                <c:pt idx="39">
                  <c:v>11</c:v>
                </c:pt>
                <c:pt idx="40">
                  <c:v>7.6</c:v>
                </c:pt>
                <c:pt idx="41">
                  <c:v>4.9000000000000004</c:v>
                </c:pt>
                <c:pt idx="42">
                  <c:v>-3.9</c:v>
                </c:pt>
                <c:pt idx="43">
                  <c:v>1.3</c:v>
                </c:pt>
                <c:pt idx="44">
                  <c:v>9.3000000000000007</c:v>
                </c:pt>
                <c:pt idx="45">
                  <c:v>16.3</c:v>
                </c:pt>
                <c:pt idx="46">
                  <c:v>10</c:v>
                </c:pt>
                <c:pt idx="47">
                  <c:v>20.3</c:v>
                </c:pt>
                <c:pt idx="48">
                  <c:v>20.6</c:v>
                </c:pt>
                <c:pt idx="49">
                  <c:v>28.5</c:v>
                </c:pt>
                <c:pt idx="50">
                  <c:v>28</c:v>
                </c:pt>
                <c:pt idx="51">
                  <c:v>15.9</c:v>
                </c:pt>
                <c:pt idx="52">
                  <c:v>11.9</c:v>
                </c:pt>
                <c:pt idx="53">
                  <c:v>-1.4</c:v>
                </c:pt>
                <c:pt idx="54">
                  <c:v>-14</c:v>
                </c:pt>
                <c:pt idx="55">
                  <c:v>9</c:v>
                </c:pt>
                <c:pt idx="56">
                  <c:v>13.8</c:v>
                </c:pt>
                <c:pt idx="57">
                  <c:v>4</c:v>
                </c:pt>
                <c:pt idx="58">
                  <c:v>-4.5999999999999996</c:v>
                </c:pt>
                <c:pt idx="59">
                  <c:v>1</c:v>
                </c:pt>
                <c:pt idx="60">
                  <c:v>10.9</c:v>
                </c:pt>
                <c:pt idx="61">
                  <c:v>29.1</c:v>
                </c:pt>
                <c:pt idx="62">
                  <c:v>14.5</c:v>
                </c:pt>
                <c:pt idx="63">
                  <c:v>0.9</c:v>
                </c:pt>
                <c:pt idx="64">
                  <c:v>11.8</c:v>
                </c:pt>
                <c:pt idx="65">
                  <c:v>5.4</c:v>
                </c:pt>
                <c:pt idx="66">
                  <c:v>22.3</c:v>
                </c:pt>
                <c:pt idx="67">
                  <c:v>33.200000000000003</c:v>
                </c:pt>
                <c:pt idx="68">
                  <c:v>11.5</c:v>
                </c:pt>
                <c:pt idx="69">
                  <c:v>11</c:v>
                </c:pt>
                <c:pt idx="70">
                  <c:v>13.5</c:v>
                </c:pt>
                <c:pt idx="71">
                  <c:v>23.3</c:v>
                </c:pt>
                <c:pt idx="72">
                  <c:v>20.3</c:v>
                </c:pt>
                <c:pt idx="73">
                  <c:v>16</c:v>
                </c:pt>
                <c:pt idx="74">
                  <c:v>17.8</c:v>
                </c:pt>
                <c:pt idx="75">
                  <c:v>15.9</c:v>
                </c:pt>
                <c:pt idx="76">
                  <c:v>14.7</c:v>
                </c:pt>
                <c:pt idx="77">
                  <c:v>33.4</c:v>
                </c:pt>
                <c:pt idx="78">
                  <c:v>28</c:v>
                </c:pt>
                <c:pt idx="79">
                  <c:v>23.7</c:v>
                </c:pt>
                <c:pt idx="80">
                  <c:v>25.9</c:v>
                </c:pt>
                <c:pt idx="81">
                  <c:v>25.7</c:v>
                </c:pt>
                <c:pt idx="82">
                  <c:v>21.8</c:v>
                </c:pt>
                <c:pt idx="83">
                  <c:v>6.3</c:v>
                </c:pt>
                <c:pt idx="84">
                  <c:v>-4.5999999999999996</c:v>
                </c:pt>
                <c:pt idx="85">
                  <c:v>2.2999999999999998</c:v>
                </c:pt>
                <c:pt idx="86">
                  <c:v>-12.2</c:v>
                </c:pt>
                <c:pt idx="87">
                  <c:v>12</c:v>
                </c:pt>
                <c:pt idx="88">
                  <c:v>8</c:v>
                </c:pt>
                <c:pt idx="89">
                  <c:v>8.6999999999999993</c:v>
                </c:pt>
                <c:pt idx="90">
                  <c:v>11.4</c:v>
                </c:pt>
                <c:pt idx="91">
                  <c:v>4.5999999999999996</c:v>
                </c:pt>
                <c:pt idx="92">
                  <c:v>-6.6</c:v>
                </c:pt>
                <c:pt idx="93">
                  <c:v>13.5</c:v>
                </c:pt>
                <c:pt idx="94">
                  <c:v>-2.8</c:v>
                </c:pt>
                <c:pt idx="95">
                  <c:v>-3.9</c:v>
                </c:pt>
                <c:pt idx="96">
                  <c:v>5.5</c:v>
                </c:pt>
                <c:pt idx="97">
                  <c:v>-3</c:v>
                </c:pt>
                <c:pt idx="98">
                  <c:v>9.1</c:v>
                </c:pt>
                <c:pt idx="99">
                  <c:v>6.2</c:v>
                </c:pt>
                <c:pt idx="100">
                  <c:v>0.9</c:v>
                </c:pt>
                <c:pt idx="101">
                  <c:v>4.0999999999999996</c:v>
                </c:pt>
                <c:pt idx="102">
                  <c:v>12.6</c:v>
                </c:pt>
                <c:pt idx="103">
                  <c:v>-11</c:v>
                </c:pt>
                <c:pt idx="104">
                  <c:v>-0.6</c:v>
                </c:pt>
                <c:pt idx="105">
                  <c:v>-9.4</c:v>
                </c:pt>
                <c:pt idx="106">
                  <c:v>8.8000000000000007</c:v>
                </c:pt>
                <c:pt idx="107">
                  <c:v>19.600000000000001</c:v>
                </c:pt>
                <c:pt idx="108">
                  <c:v>15.1</c:v>
                </c:pt>
                <c:pt idx="109">
                  <c:v>12.6</c:v>
                </c:pt>
                <c:pt idx="110">
                  <c:v>-0.6</c:v>
                </c:pt>
                <c:pt idx="111">
                  <c:v>11</c:v>
                </c:pt>
                <c:pt idx="112">
                  <c:v>1.9</c:v>
                </c:pt>
                <c:pt idx="113">
                  <c:v>13.9</c:v>
                </c:pt>
                <c:pt idx="114">
                  <c:v>0.6</c:v>
                </c:pt>
                <c:pt idx="115">
                  <c:v>11.5</c:v>
                </c:pt>
                <c:pt idx="116">
                  <c:v>20.399999999999999</c:v>
                </c:pt>
                <c:pt idx="117">
                  <c:v>17.7</c:v>
                </c:pt>
                <c:pt idx="118">
                  <c:v>21.8</c:v>
                </c:pt>
                <c:pt idx="119">
                  <c:v>22.5</c:v>
                </c:pt>
                <c:pt idx="120">
                  <c:v>11.6</c:v>
                </c:pt>
                <c:pt idx="121">
                  <c:v>0.8</c:v>
                </c:pt>
                <c:pt idx="122">
                  <c:v>6.8</c:v>
                </c:pt>
                <c:pt idx="123">
                  <c:v>2.2000000000000002</c:v>
                </c:pt>
                <c:pt idx="124">
                  <c:v>14.4</c:v>
                </c:pt>
                <c:pt idx="125">
                  <c:v>6.3</c:v>
                </c:pt>
                <c:pt idx="126">
                  <c:v>2.5</c:v>
                </c:pt>
                <c:pt idx="127">
                  <c:v>8.8000000000000007</c:v>
                </c:pt>
                <c:pt idx="128">
                  <c:v>20</c:v>
                </c:pt>
                <c:pt idx="129">
                  <c:v>-1.4</c:v>
                </c:pt>
                <c:pt idx="130">
                  <c:v>0.2</c:v>
                </c:pt>
                <c:pt idx="131">
                  <c:v>-19.8</c:v>
                </c:pt>
                <c:pt idx="132">
                  <c:v>-11.7</c:v>
                </c:pt>
                <c:pt idx="133">
                  <c:v>-1.3</c:v>
                </c:pt>
                <c:pt idx="134">
                  <c:v>-10.6</c:v>
                </c:pt>
                <c:pt idx="135">
                  <c:v>-3.7</c:v>
                </c:pt>
                <c:pt idx="136">
                  <c:v>-19.600000000000001</c:v>
                </c:pt>
                <c:pt idx="137">
                  <c:v>-9.9</c:v>
                </c:pt>
                <c:pt idx="138">
                  <c:v>-7.4</c:v>
                </c:pt>
                <c:pt idx="139">
                  <c:v>-12.6</c:v>
                </c:pt>
                <c:pt idx="140">
                  <c:v>-1.1000000000000001</c:v>
                </c:pt>
                <c:pt idx="141">
                  <c:v>10.5</c:v>
                </c:pt>
                <c:pt idx="142">
                  <c:v>4</c:v>
                </c:pt>
                <c:pt idx="143">
                  <c:v>14.4</c:v>
                </c:pt>
                <c:pt idx="144">
                  <c:v>-0.8</c:v>
                </c:pt>
                <c:pt idx="145">
                  <c:v>-11.3</c:v>
                </c:pt>
                <c:pt idx="146">
                  <c:v>-84.4</c:v>
                </c:pt>
                <c:pt idx="147">
                  <c:v>-84.6</c:v>
                </c:pt>
                <c:pt idx="148">
                  <c:v>-12.8</c:v>
                </c:pt>
                <c:pt idx="149">
                  <c:v>16.5</c:v>
                </c:pt>
                <c:pt idx="150">
                  <c:v>-6.8</c:v>
                </c:pt>
                <c:pt idx="151">
                  <c:v>#N/A</c:v>
                </c:pt>
                <c:pt idx="152">
                  <c:v>#N/A</c:v>
                </c:pt>
                <c:pt idx="153">
                  <c:v>#N/A</c:v>
                </c:pt>
                <c:pt idx="154">
                  <c:v>#N/A</c:v>
                </c:pt>
                <c:pt idx="155">
                  <c:v>#N/A</c:v>
                </c:pt>
              </c:numCache>
            </c:numRef>
          </c:val>
          <c:smooth val="0"/>
          <c:extLst>
            <c:ext xmlns:c16="http://schemas.microsoft.com/office/drawing/2014/chart" uri="{C3380CC4-5D6E-409C-BE32-E72D297353CC}">
              <c16:uniqueId val="{00000008-8E36-421F-87E0-DDD1D605835F}"/>
            </c:ext>
          </c:extLst>
        </c:ser>
        <c:dLbls>
          <c:showLegendKey val="0"/>
          <c:showVal val="0"/>
          <c:showCatName val="0"/>
          <c:showSerName val="0"/>
          <c:showPercent val="0"/>
          <c:showBubbleSize val="0"/>
        </c:dLbls>
        <c:smooth val="0"/>
        <c:axId val="247432248"/>
        <c:axId val="247430288"/>
      </c:lineChart>
      <c:catAx>
        <c:axId val="247432248"/>
        <c:scaling>
          <c:orientation val="minMax"/>
        </c:scaling>
        <c:delete val="0"/>
        <c:axPos val="b"/>
        <c:numFmt formatCode="General" sourceLinked="0"/>
        <c:majorTickMark val="out"/>
        <c:minorTickMark val="none"/>
        <c:tickLblPos val="low"/>
        <c:spPr>
          <a:noFill/>
          <a:ln w="12700" cap="flat" cmpd="sng" algn="ctr">
            <a:solidFill>
              <a:schemeClr val="tx1"/>
            </a:solidFill>
            <a:prstDash val="solid"/>
            <a:round/>
            <a:headEnd type="none" w="med" len="med"/>
            <a:tailEnd type="none" w="med" len="med"/>
          </a:ln>
          <a:extLst>
            <a:ext uri="{909E8E84-426E-40DD-AFC4-6F175D3DCCD1}">
              <a14:hiddenFill xmlns:a14="http://schemas.microsoft.com/office/drawing/2010/main">
                <a:noFill/>
              </a14:hiddenFill>
            </a:ext>
          </a:extLst>
        </c:spPr>
        <c:txPr>
          <a:bodyPr/>
          <a:lstStyle/>
          <a:p>
            <a:pPr>
              <a:defRPr sz="1200" baseline="0"/>
            </a:pPr>
            <a:endParaRPr lang="en-US"/>
          </a:p>
        </c:txPr>
        <c:crossAx val="247430288"/>
        <c:crosses val="autoZero"/>
        <c:auto val="1"/>
        <c:lblAlgn val="ctr"/>
        <c:lblOffset val="100"/>
        <c:tickLblSkip val="6"/>
        <c:tickMarkSkip val="12"/>
        <c:noMultiLvlLbl val="0"/>
      </c:catAx>
      <c:valAx>
        <c:axId val="247430288"/>
        <c:scaling>
          <c:orientation val="minMax"/>
        </c:scaling>
        <c:delete val="0"/>
        <c:axPos val="l"/>
        <c:numFmt formatCode="General" sourceLinked="0"/>
        <c:majorTickMark val="out"/>
        <c:minorTickMark val="none"/>
        <c:tickLblPos val="nextTo"/>
        <c:spPr>
          <a:noFill/>
          <a:ln w="12700" cap="flat" cmpd="sng" algn="ctr">
            <a:solidFill>
              <a:schemeClr val="tx1"/>
            </a:solidFill>
            <a:prstDash val="solid"/>
            <a:round/>
            <a:headEnd type="none" w="med" len="med"/>
            <a:tailEnd type="none" w="med" len="med"/>
          </a:ln>
          <a:extLst>
            <a:ext uri="{909E8E84-426E-40DD-AFC4-6F175D3DCCD1}">
              <a14:hiddenFill xmlns:a14="http://schemas.microsoft.com/office/drawing/2010/main">
                <a:noFill/>
              </a14:hiddenFill>
            </a:ext>
          </a:extLst>
        </c:spPr>
        <c:txPr>
          <a:bodyPr/>
          <a:lstStyle/>
          <a:p>
            <a:pPr>
              <a:defRPr sz="1200"/>
            </a:pPr>
            <a:endParaRPr lang="en-US"/>
          </a:p>
        </c:txPr>
        <c:crossAx val="247432248"/>
        <c:crosses val="autoZero"/>
        <c:crossBetween val="between"/>
      </c:valAx>
      <c:spPr>
        <a:noFill/>
        <a:ln w="25400">
          <a:noFill/>
        </a:ln>
      </c:spPr>
    </c:plotArea>
    <c:legend>
      <c:legendPos val="r"/>
      <c:legendEntry>
        <c:idx val="0"/>
        <c:delete val="1"/>
      </c:legendEntry>
      <c:legendEntry>
        <c:idx val="1"/>
        <c:delete val="1"/>
      </c:legendEntry>
      <c:legendEntry>
        <c:idx val="2"/>
        <c:delete val="1"/>
      </c:legendEntry>
      <c:layout>
        <c:manualLayout>
          <c:xMode val="edge"/>
          <c:yMode val="edge"/>
          <c:x val="0.52388370230092551"/>
          <c:y val="0.47264928141292278"/>
          <c:w val="0.33806781001689856"/>
          <c:h val="0.15564669866181835"/>
        </c:manualLayout>
      </c:layout>
      <c:overlay val="0"/>
      <c:txPr>
        <a:bodyPr/>
        <a:lstStyle/>
        <a:p>
          <a:pPr>
            <a:defRPr sz="1200" baseline="0"/>
          </a:pPr>
          <a:endParaRPr lang="en-US"/>
        </a:p>
      </c:txPr>
    </c:legend>
    <c:plotVisOnly val="1"/>
    <c:dispBlanksAs val="gap"/>
    <c:showDLblsOverMax val="0"/>
  </c:chart>
  <c:spPr>
    <a:noFill/>
    <a:ln>
      <a:noFill/>
    </a:ln>
  </c:spPr>
  <c:txPr>
    <a:bodyPr/>
    <a:lstStyle/>
    <a:p>
      <a:pPr>
        <a:defRPr sz="1400">
          <a:latin typeface="Arial" panose="020B0604020202020204" pitchFamily="34" charset="0"/>
          <a:cs typeface="Arial" panose="020B06040202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6463288667746E-2"/>
          <c:y val="0.15104071115198192"/>
          <c:w val="0.90742383759459899"/>
          <c:h val="0.68365216391746653"/>
        </c:manualLayout>
      </c:layout>
      <c:lineChart>
        <c:grouping val="standard"/>
        <c:varyColors val="0"/>
        <c:ser>
          <c:idx val="3"/>
          <c:order val="3"/>
          <c:tx>
            <c:strRef>
              <c:f>d.headline!$F$1</c:f>
              <c:strCache>
                <c:ptCount val="1"/>
                <c:pt idx="0">
                  <c:v>TMOS average</c:v>
                </c:pt>
              </c:strCache>
            </c:strRef>
          </c:tx>
          <c:spPr>
            <a:ln w="28575">
              <a:solidFill>
                <a:srgbClr val="C00000">
                  <a:alpha val="50000"/>
                </a:srgbClr>
              </a:solidFill>
              <a:prstDash val="sysDot"/>
            </a:ln>
          </c:spPr>
          <c:marker>
            <c:symbol val="none"/>
          </c:marker>
          <c:cat>
            <c:strRef>
              <c:f>d.headline!$A$7:$A$162</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d.headline!$F$7:$F$162</c:f>
              <c:numCache>
                <c:formatCode>#,##0.0</c:formatCode>
                <c:ptCount val="156"/>
                <c:pt idx="18">
                  <c:v>9.8000000000000007</c:v>
                </c:pt>
                <c:pt idx="19">
                  <c:v>9.8000000000000007</c:v>
                </c:pt>
                <c:pt idx="20">
                  <c:v>9.8000000000000007</c:v>
                </c:pt>
                <c:pt idx="21">
                  <c:v>9.8000000000000007</c:v>
                </c:pt>
                <c:pt idx="22">
                  <c:v>9.8000000000000007</c:v>
                </c:pt>
                <c:pt idx="23">
                  <c:v>9.8000000000000007</c:v>
                </c:pt>
                <c:pt idx="24">
                  <c:v>9.8000000000000007</c:v>
                </c:pt>
                <c:pt idx="25">
                  <c:v>9.8000000000000007</c:v>
                </c:pt>
                <c:pt idx="26">
                  <c:v>9.8000000000000007</c:v>
                </c:pt>
                <c:pt idx="27">
                  <c:v>9.8000000000000007</c:v>
                </c:pt>
                <c:pt idx="28">
                  <c:v>9.8000000000000007</c:v>
                </c:pt>
                <c:pt idx="29">
                  <c:v>9.8000000000000007</c:v>
                </c:pt>
                <c:pt idx="30">
                  <c:v>9.8000000000000007</c:v>
                </c:pt>
                <c:pt idx="31">
                  <c:v>9.8000000000000007</c:v>
                </c:pt>
                <c:pt idx="32">
                  <c:v>9.8000000000000007</c:v>
                </c:pt>
                <c:pt idx="33">
                  <c:v>9.8000000000000007</c:v>
                </c:pt>
                <c:pt idx="34">
                  <c:v>9.8000000000000007</c:v>
                </c:pt>
                <c:pt idx="35">
                  <c:v>9.8000000000000007</c:v>
                </c:pt>
                <c:pt idx="36">
                  <c:v>9.8000000000000007</c:v>
                </c:pt>
                <c:pt idx="37">
                  <c:v>9.8000000000000007</c:v>
                </c:pt>
                <c:pt idx="38">
                  <c:v>9.8000000000000007</c:v>
                </c:pt>
                <c:pt idx="39">
                  <c:v>9.8000000000000007</c:v>
                </c:pt>
                <c:pt idx="40">
                  <c:v>9.8000000000000007</c:v>
                </c:pt>
                <c:pt idx="41">
                  <c:v>9.8000000000000007</c:v>
                </c:pt>
                <c:pt idx="42">
                  <c:v>9.8000000000000007</c:v>
                </c:pt>
                <c:pt idx="43">
                  <c:v>9.8000000000000007</c:v>
                </c:pt>
                <c:pt idx="44">
                  <c:v>9.8000000000000007</c:v>
                </c:pt>
                <c:pt idx="45">
                  <c:v>9.8000000000000007</c:v>
                </c:pt>
                <c:pt idx="46">
                  <c:v>9.8000000000000007</c:v>
                </c:pt>
                <c:pt idx="47">
                  <c:v>9.8000000000000007</c:v>
                </c:pt>
                <c:pt idx="48">
                  <c:v>9.8000000000000007</c:v>
                </c:pt>
                <c:pt idx="49">
                  <c:v>9.8000000000000007</c:v>
                </c:pt>
                <c:pt idx="50">
                  <c:v>9.8000000000000007</c:v>
                </c:pt>
                <c:pt idx="51">
                  <c:v>9.8000000000000007</c:v>
                </c:pt>
                <c:pt idx="52">
                  <c:v>9.8000000000000007</c:v>
                </c:pt>
                <c:pt idx="53">
                  <c:v>9.8000000000000007</c:v>
                </c:pt>
                <c:pt idx="54">
                  <c:v>9.8000000000000007</c:v>
                </c:pt>
                <c:pt idx="55">
                  <c:v>9.8000000000000007</c:v>
                </c:pt>
                <c:pt idx="56">
                  <c:v>9.8000000000000007</c:v>
                </c:pt>
                <c:pt idx="57">
                  <c:v>9.8000000000000007</c:v>
                </c:pt>
                <c:pt idx="58">
                  <c:v>9.8000000000000007</c:v>
                </c:pt>
                <c:pt idx="59">
                  <c:v>9.8000000000000007</c:v>
                </c:pt>
                <c:pt idx="60">
                  <c:v>9.8000000000000007</c:v>
                </c:pt>
                <c:pt idx="61">
                  <c:v>9.8000000000000007</c:v>
                </c:pt>
                <c:pt idx="62">
                  <c:v>9.8000000000000007</c:v>
                </c:pt>
                <c:pt idx="63">
                  <c:v>9.8000000000000007</c:v>
                </c:pt>
                <c:pt idx="64">
                  <c:v>9.8000000000000007</c:v>
                </c:pt>
                <c:pt idx="65">
                  <c:v>9.8000000000000007</c:v>
                </c:pt>
                <c:pt idx="66">
                  <c:v>9.8000000000000007</c:v>
                </c:pt>
                <c:pt idx="67">
                  <c:v>9.8000000000000007</c:v>
                </c:pt>
                <c:pt idx="68">
                  <c:v>9.8000000000000007</c:v>
                </c:pt>
                <c:pt idx="69">
                  <c:v>9.8000000000000007</c:v>
                </c:pt>
                <c:pt idx="70">
                  <c:v>9.8000000000000007</c:v>
                </c:pt>
                <c:pt idx="71">
                  <c:v>9.8000000000000007</c:v>
                </c:pt>
                <c:pt idx="72">
                  <c:v>9.8000000000000007</c:v>
                </c:pt>
                <c:pt idx="73">
                  <c:v>9.8000000000000007</c:v>
                </c:pt>
                <c:pt idx="74">
                  <c:v>9.8000000000000007</c:v>
                </c:pt>
                <c:pt idx="75">
                  <c:v>9.8000000000000007</c:v>
                </c:pt>
                <c:pt idx="76">
                  <c:v>9.8000000000000007</c:v>
                </c:pt>
                <c:pt idx="77">
                  <c:v>9.8000000000000007</c:v>
                </c:pt>
                <c:pt idx="78">
                  <c:v>9.8000000000000007</c:v>
                </c:pt>
                <c:pt idx="79">
                  <c:v>9.8000000000000007</c:v>
                </c:pt>
                <c:pt idx="80">
                  <c:v>9.8000000000000007</c:v>
                </c:pt>
                <c:pt idx="81">
                  <c:v>9.8000000000000007</c:v>
                </c:pt>
                <c:pt idx="82">
                  <c:v>9.8000000000000007</c:v>
                </c:pt>
                <c:pt idx="83">
                  <c:v>9.8000000000000007</c:v>
                </c:pt>
                <c:pt idx="84">
                  <c:v>9.8000000000000007</c:v>
                </c:pt>
                <c:pt idx="85">
                  <c:v>9.8000000000000007</c:v>
                </c:pt>
                <c:pt idx="86">
                  <c:v>9.8000000000000007</c:v>
                </c:pt>
                <c:pt idx="87">
                  <c:v>9.8000000000000007</c:v>
                </c:pt>
                <c:pt idx="88">
                  <c:v>9.8000000000000007</c:v>
                </c:pt>
                <c:pt idx="89">
                  <c:v>9.8000000000000007</c:v>
                </c:pt>
                <c:pt idx="90">
                  <c:v>9.8000000000000007</c:v>
                </c:pt>
                <c:pt idx="91">
                  <c:v>9.8000000000000007</c:v>
                </c:pt>
                <c:pt idx="92">
                  <c:v>9.8000000000000007</c:v>
                </c:pt>
                <c:pt idx="93">
                  <c:v>9.8000000000000007</c:v>
                </c:pt>
                <c:pt idx="94">
                  <c:v>9.8000000000000007</c:v>
                </c:pt>
                <c:pt idx="95">
                  <c:v>9.8000000000000007</c:v>
                </c:pt>
                <c:pt idx="96">
                  <c:v>9.8000000000000007</c:v>
                </c:pt>
                <c:pt idx="97">
                  <c:v>9.8000000000000007</c:v>
                </c:pt>
                <c:pt idx="98">
                  <c:v>9.8000000000000007</c:v>
                </c:pt>
                <c:pt idx="99">
                  <c:v>9.8000000000000007</c:v>
                </c:pt>
                <c:pt idx="100">
                  <c:v>9.8000000000000007</c:v>
                </c:pt>
                <c:pt idx="101">
                  <c:v>9.8000000000000007</c:v>
                </c:pt>
                <c:pt idx="102">
                  <c:v>9.8000000000000007</c:v>
                </c:pt>
                <c:pt idx="103">
                  <c:v>9.8000000000000007</c:v>
                </c:pt>
                <c:pt idx="104">
                  <c:v>9.8000000000000007</c:v>
                </c:pt>
                <c:pt idx="105">
                  <c:v>9.8000000000000007</c:v>
                </c:pt>
                <c:pt idx="106">
                  <c:v>9.8000000000000007</c:v>
                </c:pt>
                <c:pt idx="107">
                  <c:v>9.8000000000000007</c:v>
                </c:pt>
                <c:pt idx="108">
                  <c:v>9.8000000000000007</c:v>
                </c:pt>
                <c:pt idx="109">
                  <c:v>9.8000000000000007</c:v>
                </c:pt>
                <c:pt idx="110">
                  <c:v>9.8000000000000007</c:v>
                </c:pt>
                <c:pt idx="111">
                  <c:v>9.8000000000000007</c:v>
                </c:pt>
                <c:pt idx="112">
                  <c:v>9.8000000000000007</c:v>
                </c:pt>
                <c:pt idx="113">
                  <c:v>9.8000000000000007</c:v>
                </c:pt>
                <c:pt idx="114">
                  <c:v>9.8000000000000007</c:v>
                </c:pt>
                <c:pt idx="115">
                  <c:v>9.8000000000000007</c:v>
                </c:pt>
                <c:pt idx="116">
                  <c:v>9.8000000000000007</c:v>
                </c:pt>
                <c:pt idx="117">
                  <c:v>9.8000000000000007</c:v>
                </c:pt>
                <c:pt idx="118">
                  <c:v>9.8000000000000007</c:v>
                </c:pt>
                <c:pt idx="119">
                  <c:v>9.8000000000000007</c:v>
                </c:pt>
                <c:pt idx="120">
                  <c:v>9.8000000000000007</c:v>
                </c:pt>
                <c:pt idx="121">
                  <c:v>9.8000000000000007</c:v>
                </c:pt>
                <c:pt idx="122">
                  <c:v>9.8000000000000007</c:v>
                </c:pt>
                <c:pt idx="123">
                  <c:v>9.8000000000000007</c:v>
                </c:pt>
                <c:pt idx="124">
                  <c:v>9.8000000000000007</c:v>
                </c:pt>
                <c:pt idx="125">
                  <c:v>9.8000000000000007</c:v>
                </c:pt>
                <c:pt idx="126">
                  <c:v>9.8000000000000007</c:v>
                </c:pt>
                <c:pt idx="127">
                  <c:v>9.8000000000000007</c:v>
                </c:pt>
                <c:pt idx="128">
                  <c:v>9.8000000000000007</c:v>
                </c:pt>
                <c:pt idx="129">
                  <c:v>9.8000000000000007</c:v>
                </c:pt>
                <c:pt idx="130">
                  <c:v>9.8000000000000007</c:v>
                </c:pt>
                <c:pt idx="131">
                  <c:v>9.8000000000000007</c:v>
                </c:pt>
                <c:pt idx="132">
                  <c:v>9.8000000000000007</c:v>
                </c:pt>
                <c:pt idx="133">
                  <c:v>9.8000000000000007</c:v>
                </c:pt>
                <c:pt idx="134">
                  <c:v>9.8000000000000007</c:v>
                </c:pt>
                <c:pt idx="135">
                  <c:v>9.8000000000000007</c:v>
                </c:pt>
                <c:pt idx="136">
                  <c:v>9.8000000000000007</c:v>
                </c:pt>
                <c:pt idx="137">
                  <c:v>9.8000000000000007</c:v>
                </c:pt>
                <c:pt idx="138">
                  <c:v>9.8000000000000007</c:v>
                </c:pt>
                <c:pt idx="139">
                  <c:v>9.8000000000000007</c:v>
                </c:pt>
                <c:pt idx="140">
                  <c:v>9.8000000000000007</c:v>
                </c:pt>
                <c:pt idx="141">
                  <c:v>9.8000000000000007</c:v>
                </c:pt>
                <c:pt idx="142">
                  <c:v>9.8000000000000007</c:v>
                </c:pt>
                <c:pt idx="143">
                  <c:v>9.8000000000000007</c:v>
                </c:pt>
                <c:pt idx="144">
                  <c:v>9.8000000000000007</c:v>
                </c:pt>
                <c:pt idx="145">
                  <c:v>9.8000000000000007</c:v>
                </c:pt>
              </c:numCache>
            </c:numRef>
          </c:val>
          <c:smooth val="0"/>
          <c:extLst>
            <c:ext xmlns:c16="http://schemas.microsoft.com/office/drawing/2014/chart" uri="{C3380CC4-5D6E-409C-BE32-E72D297353CC}">
              <c16:uniqueId val="{00000000-D2BB-42CD-BDC8-9E564747AE83}"/>
            </c:ext>
          </c:extLst>
        </c:ser>
        <c:ser>
          <c:idx val="4"/>
          <c:order val="4"/>
          <c:tx>
            <c:strRef>
              <c:f>d.headline!$G$1</c:f>
              <c:strCache>
                <c:ptCount val="1"/>
                <c:pt idx="0">
                  <c:v>TSSOS average</c:v>
                </c:pt>
              </c:strCache>
            </c:strRef>
          </c:tx>
          <c:spPr>
            <a:ln w="28575">
              <a:solidFill>
                <a:schemeClr val="accent6">
                  <a:alpha val="50000"/>
                </a:schemeClr>
              </a:solidFill>
              <a:prstDash val="sysDot"/>
            </a:ln>
          </c:spPr>
          <c:marker>
            <c:symbol val="none"/>
          </c:marker>
          <c:cat>
            <c:strRef>
              <c:f>d.headline!$A$7:$A$162</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d.headline!$G$7:$G$162</c:f>
              <c:numCache>
                <c:formatCode>#,##0.0</c:formatCode>
                <c:ptCount val="156"/>
                <c:pt idx="18">
                  <c:v>13.2</c:v>
                </c:pt>
                <c:pt idx="19">
                  <c:v>13.2</c:v>
                </c:pt>
                <c:pt idx="20">
                  <c:v>13.2</c:v>
                </c:pt>
                <c:pt idx="21">
                  <c:v>13.2</c:v>
                </c:pt>
                <c:pt idx="22">
                  <c:v>13.2</c:v>
                </c:pt>
                <c:pt idx="23">
                  <c:v>13.2</c:v>
                </c:pt>
                <c:pt idx="24">
                  <c:v>13.2</c:v>
                </c:pt>
                <c:pt idx="25">
                  <c:v>13.2</c:v>
                </c:pt>
                <c:pt idx="26">
                  <c:v>13.2</c:v>
                </c:pt>
                <c:pt idx="27">
                  <c:v>13.2</c:v>
                </c:pt>
                <c:pt idx="28">
                  <c:v>13.2</c:v>
                </c:pt>
                <c:pt idx="29">
                  <c:v>13.2</c:v>
                </c:pt>
                <c:pt idx="30">
                  <c:v>13.2</c:v>
                </c:pt>
                <c:pt idx="31">
                  <c:v>13.2</c:v>
                </c:pt>
                <c:pt idx="32">
                  <c:v>13.2</c:v>
                </c:pt>
                <c:pt idx="33">
                  <c:v>13.2</c:v>
                </c:pt>
                <c:pt idx="34">
                  <c:v>13.2</c:v>
                </c:pt>
                <c:pt idx="35">
                  <c:v>13.2</c:v>
                </c:pt>
                <c:pt idx="36">
                  <c:v>13.2</c:v>
                </c:pt>
                <c:pt idx="37">
                  <c:v>13.2</c:v>
                </c:pt>
                <c:pt idx="38">
                  <c:v>13.2</c:v>
                </c:pt>
                <c:pt idx="39">
                  <c:v>13.2</c:v>
                </c:pt>
                <c:pt idx="40">
                  <c:v>13.2</c:v>
                </c:pt>
                <c:pt idx="41">
                  <c:v>13.2</c:v>
                </c:pt>
                <c:pt idx="42">
                  <c:v>13.2</c:v>
                </c:pt>
                <c:pt idx="43">
                  <c:v>13.2</c:v>
                </c:pt>
                <c:pt idx="44">
                  <c:v>13.2</c:v>
                </c:pt>
                <c:pt idx="45">
                  <c:v>13.2</c:v>
                </c:pt>
                <c:pt idx="46">
                  <c:v>13.2</c:v>
                </c:pt>
                <c:pt idx="47">
                  <c:v>13.2</c:v>
                </c:pt>
                <c:pt idx="48">
                  <c:v>13.2</c:v>
                </c:pt>
                <c:pt idx="49">
                  <c:v>13.2</c:v>
                </c:pt>
                <c:pt idx="50">
                  <c:v>13.2</c:v>
                </c:pt>
                <c:pt idx="51">
                  <c:v>13.2</c:v>
                </c:pt>
                <c:pt idx="52">
                  <c:v>13.2</c:v>
                </c:pt>
                <c:pt idx="53">
                  <c:v>13.2</c:v>
                </c:pt>
                <c:pt idx="54">
                  <c:v>13.2</c:v>
                </c:pt>
                <c:pt idx="55">
                  <c:v>13.2</c:v>
                </c:pt>
                <c:pt idx="56">
                  <c:v>13.2</c:v>
                </c:pt>
                <c:pt idx="57">
                  <c:v>13.2</c:v>
                </c:pt>
                <c:pt idx="58">
                  <c:v>13.2</c:v>
                </c:pt>
                <c:pt idx="59">
                  <c:v>13.2</c:v>
                </c:pt>
                <c:pt idx="60">
                  <c:v>13.2</c:v>
                </c:pt>
                <c:pt idx="61">
                  <c:v>13.2</c:v>
                </c:pt>
                <c:pt idx="62">
                  <c:v>13.2</c:v>
                </c:pt>
                <c:pt idx="63">
                  <c:v>13.2</c:v>
                </c:pt>
                <c:pt idx="64">
                  <c:v>13.2</c:v>
                </c:pt>
                <c:pt idx="65">
                  <c:v>13.2</c:v>
                </c:pt>
                <c:pt idx="66">
                  <c:v>13.2</c:v>
                </c:pt>
                <c:pt idx="67">
                  <c:v>13.2</c:v>
                </c:pt>
                <c:pt idx="68">
                  <c:v>13.2</c:v>
                </c:pt>
                <c:pt idx="69">
                  <c:v>13.2</c:v>
                </c:pt>
                <c:pt idx="70">
                  <c:v>13.2</c:v>
                </c:pt>
                <c:pt idx="71">
                  <c:v>13.2</c:v>
                </c:pt>
                <c:pt idx="72">
                  <c:v>13.2</c:v>
                </c:pt>
                <c:pt idx="73">
                  <c:v>13.2</c:v>
                </c:pt>
                <c:pt idx="74">
                  <c:v>13.2</c:v>
                </c:pt>
                <c:pt idx="75">
                  <c:v>13.2</c:v>
                </c:pt>
                <c:pt idx="76">
                  <c:v>13.2</c:v>
                </c:pt>
                <c:pt idx="77">
                  <c:v>13.2</c:v>
                </c:pt>
                <c:pt idx="78">
                  <c:v>13.2</c:v>
                </c:pt>
                <c:pt idx="79">
                  <c:v>13.2</c:v>
                </c:pt>
                <c:pt idx="80">
                  <c:v>13.2</c:v>
                </c:pt>
                <c:pt idx="81">
                  <c:v>13.2</c:v>
                </c:pt>
                <c:pt idx="82">
                  <c:v>13.2</c:v>
                </c:pt>
                <c:pt idx="83">
                  <c:v>13.2</c:v>
                </c:pt>
                <c:pt idx="84">
                  <c:v>13.2</c:v>
                </c:pt>
                <c:pt idx="85">
                  <c:v>13.2</c:v>
                </c:pt>
                <c:pt idx="86">
                  <c:v>13.2</c:v>
                </c:pt>
                <c:pt idx="87">
                  <c:v>13.2</c:v>
                </c:pt>
                <c:pt idx="88">
                  <c:v>13.2</c:v>
                </c:pt>
                <c:pt idx="89">
                  <c:v>13.2</c:v>
                </c:pt>
                <c:pt idx="90">
                  <c:v>13.2</c:v>
                </c:pt>
                <c:pt idx="91">
                  <c:v>13.2</c:v>
                </c:pt>
                <c:pt idx="92">
                  <c:v>13.2</c:v>
                </c:pt>
                <c:pt idx="93">
                  <c:v>13.2</c:v>
                </c:pt>
                <c:pt idx="94">
                  <c:v>13.2</c:v>
                </c:pt>
                <c:pt idx="95">
                  <c:v>13.2</c:v>
                </c:pt>
                <c:pt idx="96">
                  <c:v>13.2</c:v>
                </c:pt>
                <c:pt idx="97">
                  <c:v>13.2</c:v>
                </c:pt>
                <c:pt idx="98">
                  <c:v>13.2</c:v>
                </c:pt>
                <c:pt idx="99">
                  <c:v>13.2</c:v>
                </c:pt>
                <c:pt idx="100">
                  <c:v>13.2</c:v>
                </c:pt>
                <c:pt idx="101">
                  <c:v>13.2</c:v>
                </c:pt>
                <c:pt idx="102">
                  <c:v>13.2</c:v>
                </c:pt>
                <c:pt idx="103">
                  <c:v>13.2</c:v>
                </c:pt>
                <c:pt idx="104">
                  <c:v>13.2</c:v>
                </c:pt>
                <c:pt idx="105">
                  <c:v>13.2</c:v>
                </c:pt>
                <c:pt idx="106">
                  <c:v>13.2</c:v>
                </c:pt>
                <c:pt idx="107">
                  <c:v>13.2</c:v>
                </c:pt>
                <c:pt idx="108">
                  <c:v>13.2</c:v>
                </c:pt>
                <c:pt idx="109">
                  <c:v>13.2</c:v>
                </c:pt>
                <c:pt idx="110">
                  <c:v>13.2</c:v>
                </c:pt>
                <c:pt idx="111">
                  <c:v>13.2</c:v>
                </c:pt>
                <c:pt idx="112">
                  <c:v>13.2</c:v>
                </c:pt>
                <c:pt idx="113">
                  <c:v>13.2</c:v>
                </c:pt>
                <c:pt idx="114">
                  <c:v>13.2</c:v>
                </c:pt>
                <c:pt idx="115">
                  <c:v>13.2</c:v>
                </c:pt>
                <c:pt idx="116">
                  <c:v>13.2</c:v>
                </c:pt>
                <c:pt idx="117">
                  <c:v>13.2</c:v>
                </c:pt>
                <c:pt idx="118">
                  <c:v>13.2</c:v>
                </c:pt>
                <c:pt idx="119">
                  <c:v>13.2</c:v>
                </c:pt>
                <c:pt idx="120">
                  <c:v>13.2</c:v>
                </c:pt>
                <c:pt idx="121">
                  <c:v>13.2</c:v>
                </c:pt>
                <c:pt idx="122">
                  <c:v>13.2</c:v>
                </c:pt>
                <c:pt idx="123">
                  <c:v>13.2</c:v>
                </c:pt>
                <c:pt idx="124">
                  <c:v>13.2</c:v>
                </c:pt>
                <c:pt idx="125">
                  <c:v>13.2</c:v>
                </c:pt>
                <c:pt idx="126">
                  <c:v>13.2</c:v>
                </c:pt>
                <c:pt idx="127">
                  <c:v>13.2</c:v>
                </c:pt>
                <c:pt idx="128">
                  <c:v>13.2</c:v>
                </c:pt>
                <c:pt idx="129">
                  <c:v>13.2</c:v>
                </c:pt>
                <c:pt idx="130">
                  <c:v>13.2</c:v>
                </c:pt>
                <c:pt idx="131">
                  <c:v>13.2</c:v>
                </c:pt>
                <c:pt idx="132">
                  <c:v>13.2</c:v>
                </c:pt>
                <c:pt idx="133">
                  <c:v>13.2</c:v>
                </c:pt>
                <c:pt idx="134">
                  <c:v>13.2</c:v>
                </c:pt>
                <c:pt idx="135">
                  <c:v>13.2</c:v>
                </c:pt>
                <c:pt idx="136">
                  <c:v>13.2</c:v>
                </c:pt>
                <c:pt idx="137">
                  <c:v>13.2</c:v>
                </c:pt>
                <c:pt idx="138">
                  <c:v>13.2</c:v>
                </c:pt>
                <c:pt idx="139">
                  <c:v>13.2</c:v>
                </c:pt>
                <c:pt idx="140">
                  <c:v>13.2</c:v>
                </c:pt>
                <c:pt idx="141">
                  <c:v>13.2</c:v>
                </c:pt>
                <c:pt idx="142">
                  <c:v>13.2</c:v>
                </c:pt>
                <c:pt idx="143">
                  <c:v>13.2</c:v>
                </c:pt>
                <c:pt idx="144">
                  <c:v>13.2</c:v>
                </c:pt>
                <c:pt idx="145">
                  <c:v>13.2</c:v>
                </c:pt>
              </c:numCache>
            </c:numRef>
          </c:val>
          <c:smooth val="0"/>
          <c:extLst>
            <c:ext xmlns:c16="http://schemas.microsoft.com/office/drawing/2014/chart" uri="{C3380CC4-5D6E-409C-BE32-E72D297353CC}">
              <c16:uniqueId val="{00000001-D2BB-42CD-BDC8-9E564747AE83}"/>
            </c:ext>
          </c:extLst>
        </c:ser>
        <c:ser>
          <c:idx val="5"/>
          <c:order val="5"/>
          <c:tx>
            <c:strRef>
              <c:f>d.headline!$H$1</c:f>
              <c:strCache>
                <c:ptCount val="1"/>
                <c:pt idx="0">
                  <c:v>TROS average</c:v>
                </c:pt>
              </c:strCache>
            </c:strRef>
          </c:tx>
          <c:spPr>
            <a:ln w="28575">
              <a:solidFill>
                <a:schemeClr val="accent5">
                  <a:alpha val="50000"/>
                </a:schemeClr>
              </a:solidFill>
              <a:prstDash val="sysDot"/>
            </a:ln>
          </c:spPr>
          <c:marker>
            <c:symbol val="none"/>
          </c:marker>
          <c:cat>
            <c:strRef>
              <c:f>d.headline!$A$7:$A$162</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d.headline!$H$7:$H$162</c:f>
              <c:numCache>
                <c:formatCode>#,##0.0</c:formatCode>
                <c:ptCount val="156"/>
                <c:pt idx="18">
                  <c:v>8.9</c:v>
                </c:pt>
                <c:pt idx="19">
                  <c:v>8.9</c:v>
                </c:pt>
                <c:pt idx="20">
                  <c:v>8.9</c:v>
                </c:pt>
                <c:pt idx="21">
                  <c:v>8.9</c:v>
                </c:pt>
                <c:pt idx="22">
                  <c:v>8.9</c:v>
                </c:pt>
                <c:pt idx="23">
                  <c:v>8.9</c:v>
                </c:pt>
                <c:pt idx="24">
                  <c:v>8.9</c:v>
                </c:pt>
                <c:pt idx="25">
                  <c:v>8.9</c:v>
                </c:pt>
                <c:pt idx="26">
                  <c:v>8.9</c:v>
                </c:pt>
                <c:pt idx="27">
                  <c:v>8.9</c:v>
                </c:pt>
                <c:pt idx="28">
                  <c:v>8.9</c:v>
                </c:pt>
                <c:pt idx="29">
                  <c:v>8.9</c:v>
                </c:pt>
                <c:pt idx="30">
                  <c:v>8.9</c:v>
                </c:pt>
                <c:pt idx="31">
                  <c:v>8.9</c:v>
                </c:pt>
                <c:pt idx="32">
                  <c:v>8.9</c:v>
                </c:pt>
                <c:pt idx="33">
                  <c:v>8.9</c:v>
                </c:pt>
                <c:pt idx="34">
                  <c:v>8.9</c:v>
                </c:pt>
                <c:pt idx="35">
                  <c:v>8.9</c:v>
                </c:pt>
                <c:pt idx="36">
                  <c:v>8.9</c:v>
                </c:pt>
                <c:pt idx="37">
                  <c:v>8.9</c:v>
                </c:pt>
                <c:pt idx="38">
                  <c:v>8.9</c:v>
                </c:pt>
                <c:pt idx="39">
                  <c:v>8.9</c:v>
                </c:pt>
                <c:pt idx="40">
                  <c:v>8.9</c:v>
                </c:pt>
                <c:pt idx="41">
                  <c:v>8.9</c:v>
                </c:pt>
                <c:pt idx="42">
                  <c:v>8.9</c:v>
                </c:pt>
                <c:pt idx="43">
                  <c:v>8.9</c:v>
                </c:pt>
                <c:pt idx="44">
                  <c:v>8.9</c:v>
                </c:pt>
                <c:pt idx="45">
                  <c:v>8.9</c:v>
                </c:pt>
                <c:pt idx="46">
                  <c:v>8.9</c:v>
                </c:pt>
                <c:pt idx="47">
                  <c:v>8.9</c:v>
                </c:pt>
                <c:pt idx="48">
                  <c:v>8.9</c:v>
                </c:pt>
                <c:pt idx="49">
                  <c:v>8.9</c:v>
                </c:pt>
                <c:pt idx="50">
                  <c:v>8.9</c:v>
                </c:pt>
                <c:pt idx="51">
                  <c:v>8.9</c:v>
                </c:pt>
                <c:pt idx="52">
                  <c:v>8.9</c:v>
                </c:pt>
                <c:pt idx="53">
                  <c:v>8.9</c:v>
                </c:pt>
                <c:pt idx="54">
                  <c:v>8.9</c:v>
                </c:pt>
                <c:pt idx="55">
                  <c:v>8.9</c:v>
                </c:pt>
                <c:pt idx="56">
                  <c:v>8.9</c:v>
                </c:pt>
                <c:pt idx="57">
                  <c:v>8.9</c:v>
                </c:pt>
                <c:pt idx="58">
                  <c:v>8.9</c:v>
                </c:pt>
                <c:pt idx="59">
                  <c:v>8.9</c:v>
                </c:pt>
                <c:pt idx="60">
                  <c:v>8.9</c:v>
                </c:pt>
                <c:pt idx="61">
                  <c:v>8.9</c:v>
                </c:pt>
                <c:pt idx="62">
                  <c:v>8.9</c:v>
                </c:pt>
                <c:pt idx="63">
                  <c:v>8.9</c:v>
                </c:pt>
                <c:pt idx="64">
                  <c:v>8.9</c:v>
                </c:pt>
                <c:pt idx="65">
                  <c:v>8.9</c:v>
                </c:pt>
                <c:pt idx="66">
                  <c:v>8.9</c:v>
                </c:pt>
                <c:pt idx="67">
                  <c:v>8.9</c:v>
                </c:pt>
                <c:pt idx="68">
                  <c:v>8.9</c:v>
                </c:pt>
                <c:pt idx="69">
                  <c:v>8.9</c:v>
                </c:pt>
                <c:pt idx="70">
                  <c:v>8.9</c:v>
                </c:pt>
                <c:pt idx="71">
                  <c:v>8.9</c:v>
                </c:pt>
                <c:pt idx="72">
                  <c:v>8.9</c:v>
                </c:pt>
                <c:pt idx="73">
                  <c:v>8.9</c:v>
                </c:pt>
                <c:pt idx="74">
                  <c:v>8.9</c:v>
                </c:pt>
                <c:pt idx="75">
                  <c:v>8.9</c:v>
                </c:pt>
                <c:pt idx="76">
                  <c:v>8.9</c:v>
                </c:pt>
                <c:pt idx="77">
                  <c:v>8.9</c:v>
                </c:pt>
                <c:pt idx="78">
                  <c:v>8.9</c:v>
                </c:pt>
                <c:pt idx="79">
                  <c:v>8.9</c:v>
                </c:pt>
                <c:pt idx="80">
                  <c:v>8.9</c:v>
                </c:pt>
                <c:pt idx="81">
                  <c:v>8.9</c:v>
                </c:pt>
                <c:pt idx="82">
                  <c:v>8.9</c:v>
                </c:pt>
                <c:pt idx="83">
                  <c:v>8.9</c:v>
                </c:pt>
                <c:pt idx="84">
                  <c:v>8.9</c:v>
                </c:pt>
                <c:pt idx="85">
                  <c:v>8.9</c:v>
                </c:pt>
                <c:pt idx="86">
                  <c:v>8.9</c:v>
                </c:pt>
                <c:pt idx="87">
                  <c:v>8.9</c:v>
                </c:pt>
                <c:pt idx="88">
                  <c:v>8.9</c:v>
                </c:pt>
                <c:pt idx="89">
                  <c:v>8.9</c:v>
                </c:pt>
                <c:pt idx="90">
                  <c:v>8.9</c:v>
                </c:pt>
                <c:pt idx="91">
                  <c:v>8.9</c:v>
                </c:pt>
                <c:pt idx="92">
                  <c:v>8.9</c:v>
                </c:pt>
                <c:pt idx="93">
                  <c:v>8.9</c:v>
                </c:pt>
                <c:pt idx="94">
                  <c:v>8.9</c:v>
                </c:pt>
                <c:pt idx="95">
                  <c:v>8.9</c:v>
                </c:pt>
                <c:pt idx="96">
                  <c:v>8.9</c:v>
                </c:pt>
                <c:pt idx="97">
                  <c:v>8.9</c:v>
                </c:pt>
                <c:pt idx="98">
                  <c:v>8.9</c:v>
                </c:pt>
                <c:pt idx="99">
                  <c:v>8.9</c:v>
                </c:pt>
                <c:pt idx="100">
                  <c:v>8.9</c:v>
                </c:pt>
                <c:pt idx="101">
                  <c:v>8.9</c:v>
                </c:pt>
                <c:pt idx="102">
                  <c:v>8.9</c:v>
                </c:pt>
                <c:pt idx="103">
                  <c:v>8.9</c:v>
                </c:pt>
                <c:pt idx="104">
                  <c:v>8.9</c:v>
                </c:pt>
                <c:pt idx="105">
                  <c:v>8.9</c:v>
                </c:pt>
                <c:pt idx="106">
                  <c:v>8.9</c:v>
                </c:pt>
                <c:pt idx="107">
                  <c:v>8.9</c:v>
                </c:pt>
                <c:pt idx="108">
                  <c:v>8.9</c:v>
                </c:pt>
                <c:pt idx="109">
                  <c:v>8.9</c:v>
                </c:pt>
                <c:pt idx="110">
                  <c:v>8.9</c:v>
                </c:pt>
                <c:pt idx="111">
                  <c:v>8.9</c:v>
                </c:pt>
                <c:pt idx="112">
                  <c:v>8.9</c:v>
                </c:pt>
                <c:pt idx="113">
                  <c:v>8.9</c:v>
                </c:pt>
                <c:pt idx="114">
                  <c:v>8.9</c:v>
                </c:pt>
                <c:pt idx="115">
                  <c:v>8.9</c:v>
                </c:pt>
                <c:pt idx="116">
                  <c:v>8.9</c:v>
                </c:pt>
                <c:pt idx="117">
                  <c:v>8.9</c:v>
                </c:pt>
                <c:pt idx="118">
                  <c:v>8.9</c:v>
                </c:pt>
                <c:pt idx="119">
                  <c:v>8.9</c:v>
                </c:pt>
                <c:pt idx="120">
                  <c:v>8.9</c:v>
                </c:pt>
                <c:pt idx="121">
                  <c:v>8.9</c:v>
                </c:pt>
                <c:pt idx="122">
                  <c:v>8.9</c:v>
                </c:pt>
                <c:pt idx="123">
                  <c:v>8.9</c:v>
                </c:pt>
                <c:pt idx="124">
                  <c:v>8.9</c:v>
                </c:pt>
                <c:pt idx="125">
                  <c:v>8.9</c:v>
                </c:pt>
                <c:pt idx="126">
                  <c:v>8.9</c:v>
                </c:pt>
                <c:pt idx="127">
                  <c:v>8.9</c:v>
                </c:pt>
                <c:pt idx="128">
                  <c:v>8.9</c:v>
                </c:pt>
                <c:pt idx="129">
                  <c:v>8.9</c:v>
                </c:pt>
                <c:pt idx="130">
                  <c:v>8.9</c:v>
                </c:pt>
                <c:pt idx="131">
                  <c:v>8.9</c:v>
                </c:pt>
                <c:pt idx="132">
                  <c:v>8.9</c:v>
                </c:pt>
                <c:pt idx="133">
                  <c:v>8.9</c:v>
                </c:pt>
                <c:pt idx="134">
                  <c:v>8.9</c:v>
                </c:pt>
                <c:pt idx="135">
                  <c:v>8.9</c:v>
                </c:pt>
                <c:pt idx="136">
                  <c:v>8.9</c:v>
                </c:pt>
                <c:pt idx="137">
                  <c:v>8.9</c:v>
                </c:pt>
                <c:pt idx="138">
                  <c:v>8.9</c:v>
                </c:pt>
                <c:pt idx="139">
                  <c:v>8.9</c:v>
                </c:pt>
                <c:pt idx="140">
                  <c:v>8.9</c:v>
                </c:pt>
                <c:pt idx="141">
                  <c:v>8.9</c:v>
                </c:pt>
                <c:pt idx="142">
                  <c:v>8.9</c:v>
                </c:pt>
                <c:pt idx="143">
                  <c:v>8.9</c:v>
                </c:pt>
                <c:pt idx="144">
                  <c:v>8.9</c:v>
                </c:pt>
                <c:pt idx="145">
                  <c:v>8.9</c:v>
                </c:pt>
              </c:numCache>
            </c:numRef>
          </c:val>
          <c:smooth val="0"/>
          <c:extLst>
            <c:ext xmlns:c16="http://schemas.microsoft.com/office/drawing/2014/chart" uri="{C3380CC4-5D6E-409C-BE32-E72D297353CC}">
              <c16:uniqueId val="{00000002-D2BB-42CD-BDC8-9E564747AE83}"/>
            </c:ext>
          </c:extLst>
        </c:ser>
        <c:ser>
          <c:idx val="2"/>
          <c:order val="0"/>
          <c:tx>
            <c:strRef>
              <c:f>d.headline!$C$1</c:f>
              <c:strCache>
                <c:ptCount val="1"/>
                <c:pt idx="0">
                  <c:v>Manufacturing production</c:v>
                </c:pt>
              </c:strCache>
            </c:strRef>
          </c:tx>
          <c:spPr>
            <a:ln w="38100">
              <a:solidFill>
                <a:srgbClr val="C00000"/>
              </a:solidFill>
            </a:ln>
          </c:spPr>
          <c:marker>
            <c:symbol val="none"/>
          </c:marker>
          <c:dLbls>
            <c:dLbl>
              <c:idx val="15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BB-42CD-BDC8-9E564747AE83}"/>
                </c:ext>
              </c:extLst>
            </c:dLbl>
            <c:spPr>
              <a:noFill/>
              <a:ln>
                <a:noFill/>
              </a:ln>
              <a:effectLst/>
            </c:spPr>
            <c:txPr>
              <a:bodyPr wrap="square" lIns="38100" tIns="19050" rIns="38100" bIns="19050" anchor="ctr">
                <a:spAutoFit/>
              </a:bodyPr>
              <a:lstStyle/>
              <a:p>
                <a:pPr>
                  <a:defRPr>
                    <a:solidFill>
                      <a:srgbClr val="C0000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d.headline!$A$7:$A$162</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d.headline!$I$7:$I$162</c:f>
              <c:numCache>
                <c:formatCode>0.0</c:formatCode>
                <c:ptCount val="156"/>
                <c:pt idx="0">
                  <c:v>12.4</c:v>
                </c:pt>
                <c:pt idx="1">
                  <c:v>4.8</c:v>
                </c:pt>
                <c:pt idx="2">
                  <c:v>0.5</c:v>
                </c:pt>
                <c:pt idx="3">
                  <c:v>5.9</c:v>
                </c:pt>
                <c:pt idx="4">
                  <c:v>-1.9</c:v>
                </c:pt>
                <c:pt idx="5">
                  <c:v>-3.7</c:v>
                </c:pt>
                <c:pt idx="6">
                  <c:v>9.4</c:v>
                </c:pt>
                <c:pt idx="7">
                  <c:v>-1.2</c:v>
                </c:pt>
                <c:pt idx="8">
                  <c:v>-16.899999999999999</c:v>
                </c:pt>
                <c:pt idx="9">
                  <c:v>-10.3</c:v>
                </c:pt>
                <c:pt idx="10">
                  <c:v>-13.7</c:v>
                </c:pt>
                <c:pt idx="11">
                  <c:v>-17.899999999999999</c:v>
                </c:pt>
                <c:pt idx="12">
                  <c:v>-21</c:v>
                </c:pt>
                <c:pt idx="13">
                  <c:v>-37.799999999999997</c:v>
                </c:pt>
                <c:pt idx="14">
                  <c:v>-35</c:v>
                </c:pt>
                <c:pt idx="15">
                  <c:v>-15.5</c:v>
                </c:pt>
                <c:pt idx="16">
                  <c:v>-19.5</c:v>
                </c:pt>
                <c:pt idx="17">
                  <c:v>-10.7</c:v>
                </c:pt>
                <c:pt idx="18">
                  <c:v>-8</c:v>
                </c:pt>
                <c:pt idx="19">
                  <c:v>-12.3</c:v>
                </c:pt>
                <c:pt idx="20">
                  <c:v>-1.9</c:v>
                </c:pt>
                <c:pt idx="21">
                  <c:v>-8.6999999999999993</c:v>
                </c:pt>
                <c:pt idx="22">
                  <c:v>6.2</c:v>
                </c:pt>
                <c:pt idx="23">
                  <c:v>9.6999999999999993</c:v>
                </c:pt>
                <c:pt idx="24">
                  <c:v>13.6</c:v>
                </c:pt>
                <c:pt idx="25">
                  <c:v>5.4</c:v>
                </c:pt>
                <c:pt idx="26">
                  <c:v>11.5</c:v>
                </c:pt>
                <c:pt idx="27">
                  <c:v>25.7</c:v>
                </c:pt>
                <c:pt idx="28">
                  <c:v>21.1</c:v>
                </c:pt>
                <c:pt idx="29">
                  <c:v>4</c:v>
                </c:pt>
                <c:pt idx="30">
                  <c:v>6.5</c:v>
                </c:pt>
                <c:pt idx="31">
                  <c:v>4.9000000000000004</c:v>
                </c:pt>
                <c:pt idx="32">
                  <c:v>4.4000000000000004</c:v>
                </c:pt>
                <c:pt idx="33">
                  <c:v>5.5</c:v>
                </c:pt>
                <c:pt idx="34">
                  <c:v>19.600000000000001</c:v>
                </c:pt>
                <c:pt idx="35">
                  <c:v>18.3</c:v>
                </c:pt>
                <c:pt idx="36">
                  <c:v>0.8</c:v>
                </c:pt>
                <c:pt idx="37">
                  <c:v>10.199999999999999</c:v>
                </c:pt>
                <c:pt idx="38">
                  <c:v>23.4</c:v>
                </c:pt>
                <c:pt idx="39">
                  <c:v>10.4</c:v>
                </c:pt>
                <c:pt idx="40">
                  <c:v>14.1</c:v>
                </c:pt>
                <c:pt idx="41">
                  <c:v>5.8</c:v>
                </c:pt>
                <c:pt idx="42">
                  <c:v>9.5</c:v>
                </c:pt>
                <c:pt idx="43">
                  <c:v>1.8</c:v>
                </c:pt>
                <c:pt idx="44">
                  <c:v>4.3</c:v>
                </c:pt>
                <c:pt idx="45">
                  <c:v>4.5999999999999996</c:v>
                </c:pt>
                <c:pt idx="46">
                  <c:v>-3.7</c:v>
                </c:pt>
                <c:pt idx="47">
                  <c:v>1.8</c:v>
                </c:pt>
                <c:pt idx="48">
                  <c:v>9.8000000000000007</c:v>
                </c:pt>
                <c:pt idx="49">
                  <c:v>12.9</c:v>
                </c:pt>
                <c:pt idx="50">
                  <c:v>10.8</c:v>
                </c:pt>
                <c:pt idx="51">
                  <c:v>6.9</c:v>
                </c:pt>
                <c:pt idx="52">
                  <c:v>6.6</c:v>
                </c:pt>
                <c:pt idx="53">
                  <c:v>17.2</c:v>
                </c:pt>
                <c:pt idx="54">
                  <c:v>10.6</c:v>
                </c:pt>
                <c:pt idx="55">
                  <c:v>6.5</c:v>
                </c:pt>
                <c:pt idx="56">
                  <c:v>8.4</c:v>
                </c:pt>
                <c:pt idx="57">
                  <c:v>8.5</c:v>
                </c:pt>
                <c:pt idx="58">
                  <c:v>3.4</c:v>
                </c:pt>
                <c:pt idx="59">
                  <c:v>3</c:v>
                </c:pt>
                <c:pt idx="60">
                  <c:v>17.5</c:v>
                </c:pt>
                <c:pt idx="61">
                  <c:v>6.1</c:v>
                </c:pt>
                <c:pt idx="62">
                  <c:v>8.6</c:v>
                </c:pt>
                <c:pt idx="63">
                  <c:v>-2.4</c:v>
                </c:pt>
                <c:pt idx="64">
                  <c:v>10.8</c:v>
                </c:pt>
                <c:pt idx="65">
                  <c:v>18.399999999999999</c:v>
                </c:pt>
                <c:pt idx="66">
                  <c:v>9.5</c:v>
                </c:pt>
                <c:pt idx="67">
                  <c:v>6</c:v>
                </c:pt>
                <c:pt idx="68">
                  <c:v>8.6999999999999993</c:v>
                </c:pt>
                <c:pt idx="69">
                  <c:v>12.1</c:v>
                </c:pt>
                <c:pt idx="70">
                  <c:v>17.899999999999999</c:v>
                </c:pt>
                <c:pt idx="71">
                  <c:v>4.8</c:v>
                </c:pt>
                <c:pt idx="72">
                  <c:v>10.7</c:v>
                </c:pt>
                <c:pt idx="73">
                  <c:v>11.6</c:v>
                </c:pt>
                <c:pt idx="74">
                  <c:v>17.899999999999999</c:v>
                </c:pt>
                <c:pt idx="75">
                  <c:v>25.6</c:v>
                </c:pt>
                <c:pt idx="76">
                  <c:v>12.6</c:v>
                </c:pt>
                <c:pt idx="77">
                  <c:v>18.600000000000001</c:v>
                </c:pt>
                <c:pt idx="78">
                  <c:v>19.2</c:v>
                </c:pt>
                <c:pt idx="79">
                  <c:v>5.8</c:v>
                </c:pt>
                <c:pt idx="80">
                  <c:v>16.600000000000001</c:v>
                </c:pt>
                <c:pt idx="81">
                  <c:v>13.5</c:v>
                </c:pt>
                <c:pt idx="82">
                  <c:v>7.3</c:v>
                </c:pt>
                <c:pt idx="83">
                  <c:v>15.2</c:v>
                </c:pt>
                <c:pt idx="84">
                  <c:v>2.2000000000000002</c:v>
                </c:pt>
                <c:pt idx="85">
                  <c:v>0.5</c:v>
                </c:pt>
                <c:pt idx="86">
                  <c:v>-6.6</c:v>
                </c:pt>
                <c:pt idx="87">
                  <c:v>-5.7</c:v>
                </c:pt>
                <c:pt idx="88">
                  <c:v>-13.7</c:v>
                </c:pt>
                <c:pt idx="89">
                  <c:v>-5.4</c:v>
                </c:pt>
                <c:pt idx="90">
                  <c:v>-3.2</c:v>
                </c:pt>
                <c:pt idx="91">
                  <c:v>-2.9</c:v>
                </c:pt>
                <c:pt idx="92">
                  <c:v>-0.8</c:v>
                </c:pt>
                <c:pt idx="93">
                  <c:v>4.4000000000000004</c:v>
                </c:pt>
                <c:pt idx="94">
                  <c:v>6.5</c:v>
                </c:pt>
                <c:pt idx="95">
                  <c:v>12.5</c:v>
                </c:pt>
                <c:pt idx="96">
                  <c:v>-9</c:v>
                </c:pt>
                <c:pt idx="97">
                  <c:v>-8.9</c:v>
                </c:pt>
                <c:pt idx="98">
                  <c:v>2.8</c:v>
                </c:pt>
                <c:pt idx="99">
                  <c:v>6.1</c:v>
                </c:pt>
                <c:pt idx="100">
                  <c:v>-13.8</c:v>
                </c:pt>
                <c:pt idx="101">
                  <c:v>-5.4</c:v>
                </c:pt>
                <c:pt idx="102">
                  <c:v>0.4</c:v>
                </c:pt>
                <c:pt idx="103">
                  <c:v>4.0999999999999996</c:v>
                </c:pt>
                <c:pt idx="104">
                  <c:v>17.2</c:v>
                </c:pt>
                <c:pt idx="105">
                  <c:v>8</c:v>
                </c:pt>
                <c:pt idx="106">
                  <c:v>11.8</c:v>
                </c:pt>
                <c:pt idx="107">
                  <c:v>15.2</c:v>
                </c:pt>
                <c:pt idx="108">
                  <c:v>13</c:v>
                </c:pt>
                <c:pt idx="109">
                  <c:v>16.8</c:v>
                </c:pt>
                <c:pt idx="110">
                  <c:v>18.7</c:v>
                </c:pt>
                <c:pt idx="111">
                  <c:v>15.6</c:v>
                </c:pt>
                <c:pt idx="112">
                  <c:v>23.6</c:v>
                </c:pt>
                <c:pt idx="113">
                  <c:v>13.1</c:v>
                </c:pt>
                <c:pt idx="114">
                  <c:v>22.9</c:v>
                </c:pt>
                <c:pt idx="115">
                  <c:v>19.8</c:v>
                </c:pt>
                <c:pt idx="116">
                  <c:v>19.600000000000001</c:v>
                </c:pt>
                <c:pt idx="117">
                  <c:v>26.7</c:v>
                </c:pt>
                <c:pt idx="118">
                  <c:v>17.2</c:v>
                </c:pt>
                <c:pt idx="119">
                  <c:v>35.5</c:v>
                </c:pt>
                <c:pt idx="120">
                  <c:v>17.399999999999999</c:v>
                </c:pt>
                <c:pt idx="121">
                  <c:v>29.4</c:v>
                </c:pt>
                <c:pt idx="122">
                  <c:v>13.7</c:v>
                </c:pt>
                <c:pt idx="123">
                  <c:v>25</c:v>
                </c:pt>
                <c:pt idx="124">
                  <c:v>35.6</c:v>
                </c:pt>
                <c:pt idx="125">
                  <c:v>23.2</c:v>
                </c:pt>
                <c:pt idx="126">
                  <c:v>29.2</c:v>
                </c:pt>
                <c:pt idx="127">
                  <c:v>28.2</c:v>
                </c:pt>
                <c:pt idx="128">
                  <c:v>22.3</c:v>
                </c:pt>
                <c:pt idx="129">
                  <c:v>17.3</c:v>
                </c:pt>
                <c:pt idx="130">
                  <c:v>8.1</c:v>
                </c:pt>
                <c:pt idx="131">
                  <c:v>7.1</c:v>
                </c:pt>
                <c:pt idx="132">
                  <c:v>12.7</c:v>
                </c:pt>
                <c:pt idx="133">
                  <c:v>9.1</c:v>
                </c:pt>
                <c:pt idx="134">
                  <c:v>10.1</c:v>
                </c:pt>
                <c:pt idx="135">
                  <c:v>12.3</c:v>
                </c:pt>
                <c:pt idx="136">
                  <c:v>5.7</c:v>
                </c:pt>
                <c:pt idx="137">
                  <c:v>9.1999999999999993</c:v>
                </c:pt>
                <c:pt idx="138">
                  <c:v>9.4</c:v>
                </c:pt>
                <c:pt idx="139">
                  <c:v>18.2</c:v>
                </c:pt>
                <c:pt idx="140">
                  <c:v>13.9</c:v>
                </c:pt>
                <c:pt idx="141">
                  <c:v>4.4000000000000004</c:v>
                </c:pt>
                <c:pt idx="142">
                  <c:v>-2.5</c:v>
                </c:pt>
                <c:pt idx="143">
                  <c:v>3.9</c:v>
                </c:pt>
                <c:pt idx="144">
                  <c:v>10.3</c:v>
                </c:pt>
                <c:pt idx="145">
                  <c:v>16.399999999999999</c:v>
                </c:pt>
                <c:pt idx="146">
                  <c:v>-35.6</c:v>
                </c:pt>
                <c:pt idx="147">
                  <c:v>-55.6</c:v>
                </c:pt>
                <c:pt idx="148">
                  <c:v>-28</c:v>
                </c:pt>
                <c:pt idx="149">
                  <c:v>13.6</c:v>
                </c:pt>
                <c:pt idx="150">
                  <c:v>16.100000000000001</c:v>
                </c:pt>
                <c:pt idx="151">
                  <c:v>#N/A</c:v>
                </c:pt>
                <c:pt idx="152">
                  <c:v>#N/A</c:v>
                </c:pt>
                <c:pt idx="153">
                  <c:v>#N/A</c:v>
                </c:pt>
                <c:pt idx="154">
                  <c:v>#N/A</c:v>
                </c:pt>
                <c:pt idx="155">
                  <c:v>#N/A</c:v>
                </c:pt>
              </c:numCache>
            </c:numRef>
          </c:val>
          <c:smooth val="0"/>
          <c:extLst>
            <c:ext xmlns:c16="http://schemas.microsoft.com/office/drawing/2014/chart" uri="{C3380CC4-5D6E-409C-BE32-E72D297353CC}">
              <c16:uniqueId val="{00000004-D2BB-42CD-BDC8-9E564747AE83}"/>
            </c:ext>
          </c:extLst>
        </c:ser>
        <c:ser>
          <c:idx val="0"/>
          <c:order val="1"/>
          <c:tx>
            <c:strRef>
              <c:f>d.headline!$D$1</c:f>
              <c:strCache>
                <c:ptCount val="1"/>
                <c:pt idx="0">
                  <c:v>Service-sector revenue</c:v>
                </c:pt>
              </c:strCache>
            </c:strRef>
          </c:tx>
          <c:spPr>
            <a:ln w="38100">
              <a:solidFill>
                <a:schemeClr val="accent5"/>
              </a:solidFill>
            </a:ln>
          </c:spPr>
          <c:marker>
            <c:symbol val="none"/>
          </c:marker>
          <c:dLbls>
            <c:dLbl>
              <c:idx val="15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BB-42CD-BDC8-9E564747AE83}"/>
                </c:ext>
              </c:extLst>
            </c:dLbl>
            <c:spPr>
              <a:noFill/>
              <a:ln>
                <a:noFill/>
              </a:ln>
              <a:effectLst/>
            </c:spPr>
            <c:txPr>
              <a:bodyPr wrap="square" lIns="38100" tIns="19050" rIns="38100" bIns="19050" anchor="ctr">
                <a:spAutoFit/>
              </a:bodyPr>
              <a:lstStyle/>
              <a:p>
                <a:pPr>
                  <a:defRPr>
                    <a:solidFill>
                      <a:schemeClr val="accent5"/>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d.headline!$A$7:$A$162</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d.headline!$J$7:$J$162</c:f>
              <c:numCache>
                <c:formatCode>0.0</c:formatCode>
                <c:ptCount val="156"/>
                <c:pt idx="0">
                  <c:v>10.4</c:v>
                </c:pt>
                <c:pt idx="1">
                  <c:v>5.8</c:v>
                </c:pt>
                <c:pt idx="2">
                  <c:v>2.1</c:v>
                </c:pt>
                <c:pt idx="3">
                  <c:v>10.8</c:v>
                </c:pt>
                <c:pt idx="4">
                  <c:v>13.5</c:v>
                </c:pt>
                <c:pt idx="5">
                  <c:v>0</c:v>
                </c:pt>
                <c:pt idx="6">
                  <c:v>9.1</c:v>
                </c:pt>
                <c:pt idx="7">
                  <c:v>2.7</c:v>
                </c:pt>
                <c:pt idx="8">
                  <c:v>-9.6</c:v>
                </c:pt>
                <c:pt idx="9">
                  <c:v>-13.8</c:v>
                </c:pt>
                <c:pt idx="10">
                  <c:v>-17.7</c:v>
                </c:pt>
                <c:pt idx="11">
                  <c:v>-20.7</c:v>
                </c:pt>
                <c:pt idx="12">
                  <c:v>-16.5</c:v>
                </c:pt>
                <c:pt idx="13">
                  <c:v>-10.7</c:v>
                </c:pt>
                <c:pt idx="14">
                  <c:v>-14.9</c:v>
                </c:pt>
                <c:pt idx="15">
                  <c:v>-3.5</c:v>
                </c:pt>
                <c:pt idx="16">
                  <c:v>-1.9</c:v>
                </c:pt>
                <c:pt idx="17">
                  <c:v>3.8</c:v>
                </c:pt>
                <c:pt idx="18">
                  <c:v>-2</c:v>
                </c:pt>
                <c:pt idx="19">
                  <c:v>-9.4</c:v>
                </c:pt>
                <c:pt idx="20">
                  <c:v>-4.3</c:v>
                </c:pt>
                <c:pt idx="21">
                  <c:v>-1.2</c:v>
                </c:pt>
                <c:pt idx="22">
                  <c:v>-0.8</c:v>
                </c:pt>
                <c:pt idx="23">
                  <c:v>-0.4</c:v>
                </c:pt>
                <c:pt idx="24">
                  <c:v>11.1</c:v>
                </c:pt>
                <c:pt idx="25">
                  <c:v>11.5</c:v>
                </c:pt>
                <c:pt idx="26">
                  <c:v>12.9</c:v>
                </c:pt>
                <c:pt idx="27">
                  <c:v>13.1</c:v>
                </c:pt>
                <c:pt idx="28">
                  <c:v>5.5</c:v>
                </c:pt>
                <c:pt idx="29">
                  <c:v>19.5</c:v>
                </c:pt>
                <c:pt idx="30">
                  <c:v>6.5</c:v>
                </c:pt>
                <c:pt idx="31">
                  <c:v>8.3000000000000007</c:v>
                </c:pt>
                <c:pt idx="32">
                  <c:v>4.5999999999999996</c:v>
                </c:pt>
                <c:pt idx="33">
                  <c:v>21.8</c:v>
                </c:pt>
                <c:pt idx="34">
                  <c:v>16.5</c:v>
                </c:pt>
                <c:pt idx="35">
                  <c:v>12</c:v>
                </c:pt>
                <c:pt idx="36">
                  <c:v>6.7</c:v>
                </c:pt>
                <c:pt idx="37">
                  <c:v>2.6</c:v>
                </c:pt>
                <c:pt idx="38">
                  <c:v>22.1</c:v>
                </c:pt>
                <c:pt idx="39">
                  <c:v>14.2</c:v>
                </c:pt>
                <c:pt idx="40">
                  <c:v>4.0999999999999996</c:v>
                </c:pt>
                <c:pt idx="41">
                  <c:v>8.1</c:v>
                </c:pt>
                <c:pt idx="42">
                  <c:v>10</c:v>
                </c:pt>
                <c:pt idx="43">
                  <c:v>4.3</c:v>
                </c:pt>
                <c:pt idx="44">
                  <c:v>13.2</c:v>
                </c:pt>
                <c:pt idx="45">
                  <c:v>7.1</c:v>
                </c:pt>
                <c:pt idx="46">
                  <c:v>14.1</c:v>
                </c:pt>
                <c:pt idx="47">
                  <c:v>6.6</c:v>
                </c:pt>
                <c:pt idx="48">
                  <c:v>15.4</c:v>
                </c:pt>
                <c:pt idx="49">
                  <c:v>24.8</c:v>
                </c:pt>
                <c:pt idx="50">
                  <c:v>15.6</c:v>
                </c:pt>
                <c:pt idx="51">
                  <c:v>14.2</c:v>
                </c:pt>
                <c:pt idx="52">
                  <c:v>12.6</c:v>
                </c:pt>
                <c:pt idx="53">
                  <c:v>11.4</c:v>
                </c:pt>
                <c:pt idx="54">
                  <c:v>0.5</c:v>
                </c:pt>
                <c:pt idx="55">
                  <c:v>10.5</c:v>
                </c:pt>
                <c:pt idx="56">
                  <c:v>14.7</c:v>
                </c:pt>
                <c:pt idx="57">
                  <c:v>16.2</c:v>
                </c:pt>
                <c:pt idx="58">
                  <c:v>10.9</c:v>
                </c:pt>
                <c:pt idx="59">
                  <c:v>12.3</c:v>
                </c:pt>
                <c:pt idx="60">
                  <c:v>9.5</c:v>
                </c:pt>
                <c:pt idx="61">
                  <c:v>16.399999999999999</c:v>
                </c:pt>
                <c:pt idx="62">
                  <c:v>15.2</c:v>
                </c:pt>
                <c:pt idx="63">
                  <c:v>5.8</c:v>
                </c:pt>
                <c:pt idx="64">
                  <c:v>14.3</c:v>
                </c:pt>
                <c:pt idx="65">
                  <c:v>6.1</c:v>
                </c:pt>
                <c:pt idx="66">
                  <c:v>12.1</c:v>
                </c:pt>
                <c:pt idx="67">
                  <c:v>15</c:v>
                </c:pt>
                <c:pt idx="68">
                  <c:v>7.1</c:v>
                </c:pt>
                <c:pt idx="69">
                  <c:v>6.2</c:v>
                </c:pt>
                <c:pt idx="70">
                  <c:v>10.7</c:v>
                </c:pt>
                <c:pt idx="71">
                  <c:v>14.4</c:v>
                </c:pt>
                <c:pt idx="72">
                  <c:v>21</c:v>
                </c:pt>
                <c:pt idx="73">
                  <c:v>12.6</c:v>
                </c:pt>
                <c:pt idx="74">
                  <c:v>18.600000000000001</c:v>
                </c:pt>
                <c:pt idx="75">
                  <c:v>21.9</c:v>
                </c:pt>
                <c:pt idx="76">
                  <c:v>17.8</c:v>
                </c:pt>
                <c:pt idx="77">
                  <c:v>18.8</c:v>
                </c:pt>
                <c:pt idx="78">
                  <c:v>23.5</c:v>
                </c:pt>
                <c:pt idx="79">
                  <c:v>24.3</c:v>
                </c:pt>
                <c:pt idx="80">
                  <c:v>28.8</c:v>
                </c:pt>
                <c:pt idx="81">
                  <c:v>15.7</c:v>
                </c:pt>
                <c:pt idx="82">
                  <c:v>26.4</c:v>
                </c:pt>
                <c:pt idx="83">
                  <c:v>20.2</c:v>
                </c:pt>
                <c:pt idx="84">
                  <c:v>11.6</c:v>
                </c:pt>
                <c:pt idx="85">
                  <c:v>13.8</c:v>
                </c:pt>
                <c:pt idx="86">
                  <c:v>9.8000000000000007</c:v>
                </c:pt>
                <c:pt idx="87">
                  <c:v>15.4</c:v>
                </c:pt>
                <c:pt idx="88">
                  <c:v>4.4000000000000004</c:v>
                </c:pt>
                <c:pt idx="89">
                  <c:v>12.9</c:v>
                </c:pt>
                <c:pt idx="90">
                  <c:v>19.2</c:v>
                </c:pt>
                <c:pt idx="91">
                  <c:v>10.4</c:v>
                </c:pt>
                <c:pt idx="92">
                  <c:v>13</c:v>
                </c:pt>
                <c:pt idx="93">
                  <c:v>7.8</c:v>
                </c:pt>
                <c:pt idx="94">
                  <c:v>9.6999999999999993</c:v>
                </c:pt>
                <c:pt idx="95">
                  <c:v>14.2</c:v>
                </c:pt>
                <c:pt idx="96">
                  <c:v>9.5</c:v>
                </c:pt>
                <c:pt idx="97">
                  <c:v>10.7</c:v>
                </c:pt>
                <c:pt idx="98">
                  <c:v>5.9</c:v>
                </c:pt>
                <c:pt idx="99">
                  <c:v>12</c:v>
                </c:pt>
                <c:pt idx="100">
                  <c:v>6.7</c:v>
                </c:pt>
                <c:pt idx="101">
                  <c:v>16</c:v>
                </c:pt>
                <c:pt idx="102">
                  <c:v>10.6</c:v>
                </c:pt>
                <c:pt idx="103">
                  <c:v>7.5</c:v>
                </c:pt>
                <c:pt idx="104">
                  <c:v>13.4</c:v>
                </c:pt>
                <c:pt idx="105">
                  <c:v>10.3</c:v>
                </c:pt>
                <c:pt idx="106">
                  <c:v>13.6</c:v>
                </c:pt>
                <c:pt idx="107">
                  <c:v>20.7</c:v>
                </c:pt>
                <c:pt idx="108">
                  <c:v>16.2</c:v>
                </c:pt>
                <c:pt idx="109">
                  <c:v>14.6</c:v>
                </c:pt>
                <c:pt idx="110">
                  <c:v>15.1</c:v>
                </c:pt>
                <c:pt idx="111">
                  <c:v>13.5</c:v>
                </c:pt>
                <c:pt idx="112">
                  <c:v>17.399999999999999</c:v>
                </c:pt>
                <c:pt idx="113">
                  <c:v>15</c:v>
                </c:pt>
                <c:pt idx="114">
                  <c:v>15.9</c:v>
                </c:pt>
                <c:pt idx="115">
                  <c:v>15</c:v>
                </c:pt>
                <c:pt idx="116">
                  <c:v>15.7</c:v>
                </c:pt>
                <c:pt idx="117">
                  <c:v>19.399999999999999</c:v>
                </c:pt>
                <c:pt idx="118">
                  <c:v>24.9</c:v>
                </c:pt>
                <c:pt idx="119">
                  <c:v>25</c:v>
                </c:pt>
                <c:pt idx="120">
                  <c:v>13.2</c:v>
                </c:pt>
                <c:pt idx="121">
                  <c:v>14.2</c:v>
                </c:pt>
                <c:pt idx="122">
                  <c:v>20.6</c:v>
                </c:pt>
                <c:pt idx="123">
                  <c:v>15.5</c:v>
                </c:pt>
                <c:pt idx="124">
                  <c:v>23.7</c:v>
                </c:pt>
                <c:pt idx="125">
                  <c:v>18.3</c:v>
                </c:pt>
                <c:pt idx="126">
                  <c:v>24.8</c:v>
                </c:pt>
                <c:pt idx="127">
                  <c:v>21.8</c:v>
                </c:pt>
                <c:pt idx="128">
                  <c:v>26.9</c:v>
                </c:pt>
                <c:pt idx="129">
                  <c:v>18.600000000000001</c:v>
                </c:pt>
                <c:pt idx="130">
                  <c:v>20.9</c:v>
                </c:pt>
                <c:pt idx="131">
                  <c:v>9.1</c:v>
                </c:pt>
                <c:pt idx="132">
                  <c:v>13.7</c:v>
                </c:pt>
                <c:pt idx="133">
                  <c:v>18.600000000000001</c:v>
                </c:pt>
                <c:pt idx="134">
                  <c:v>12.3</c:v>
                </c:pt>
                <c:pt idx="135">
                  <c:v>14.4</c:v>
                </c:pt>
                <c:pt idx="136">
                  <c:v>3</c:v>
                </c:pt>
                <c:pt idx="137">
                  <c:v>13.3</c:v>
                </c:pt>
                <c:pt idx="138">
                  <c:v>21.3</c:v>
                </c:pt>
                <c:pt idx="139">
                  <c:v>8.1</c:v>
                </c:pt>
                <c:pt idx="140">
                  <c:v>13.3</c:v>
                </c:pt>
                <c:pt idx="141">
                  <c:v>16</c:v>
                </c:pt>
                <c:pt idx="142">
                  <c:v>12.6</c:v>
                </c:pt>
                <c:pt idx="143">
                  <c:v>18.3</c:v>
                </c:pt>
                <c:pt idx="144">
                  <c:v>19.2</c:v>
                </c:pt>
                <c:pt idx="145">
                  <c:v>14.4</c:v>
                </c:pt>
                <c:pt idx="146">
                  <c:v>-66.599999999999994</c:v>
                </c:pt>
                <c:pt idx="147">
                  <c:v>-65.3</c:v>
                </c:pt>
                <c:pt idx="148">
                  <c:v>-28.1</c:v>
                </c:pt>
                <c:pt idx="149">
                  <c:v>5.7</c:v>
                </c:pt>
                <c:pt idx="150">
                  <c:v>-8.5</c:v>
                </c:pt>
                <c:pt idx="151">
                  <c:v>#N/A</c:v>
                </c:pt>
                <c:pt idx="152">
                  <c:v>#N/A</c:v>
                </c:pt>
                <c:pt idx="153">
                  <c:v>#N/A</c:v>
                </c:pt>
                <c:pt idx="154">
                  <c:v>#N/A</c:v>
                </c:pt>
                <c:pt idx="155">
                  <c:v>#N/A</c:v>
                </c:pt>
              </c:numCache>
            </c:numRef>
          </c:val>
          <c:smooth val="0"/>
          <c:extLst>
            <c:ext xmlns:c16="http://schemas.microsoft.com/office/drawing/2014/chart" uri="{C3380CC4-5D6E-409C-BE32-E72D297353CC}">
              <c16:uniqueId val="{00000006-D2BB-42CD-BDC8-9E564747AE83}"/>
            </c:ext>
          </c:extLst>
        </c:ser>
        <c:ser>
          <c:idx val="1"/>
          <c:order val="2"/>
          <c:tx>
            <c:strRef>
              <c:f>d.headline!$E$1</c:f>
              <c:strCache>
                <c:ptCount val="1"/>
                <c:pt idx="0">
                  <c:v>Retail sales</c:v>
                </c:pt>
              </c:strCache>
            </c:strRef>
          </c:tx>
          <c:spPr>
            <a:ln w="38100">
              <a:solidFill>
                <a:schemeClr val="accent6"/>
              </a:solidFill>
            </a:ln>
          </c:spPr>
          <c:marker>
            <c:symbol val="none"/>
          </c:marker>
          <c:dLbls>
            <c:dLbl>
              <c:idx val="15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BB-42CD-BDC8-9E564747AE83}"/>
                </c:ext>
              </c:extLst>
            </c:dLbl>
            <c:spPr>
              <a:noFill/>
              <a:ln>
                <a:noFill/>
              </a:ln>
              <a:effectLst/>
            </c:spPr>
            <c:txPr>
              <a:bodyPr wrap="square" lIns="38100" tIns="19050" rIns="38100" bIns="19050" anchor="ctr">
                <a:spAutoFit/>
              </a:bodyPr>
              <a:lstStyle/>
              <a:p>
                <a:pPr>
                  <a:defRPr>
                    <a:solidFill>
                      <a:schemeClr val="accent6"/>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d.headline!$A$7:$A$162</c:f>
              <c:strCache>
                <c:ptCount val="151"/>
                <c:pt idx="6">
                  <c:v>2008</c:v>
                </c:pt>
                <c:pt idx="18">
                  <c:v>2009</c:v>
                </c:pt>
                <c:pt idx="30">
                  <c:v>2010</c:v>
                </c:pt>
                <c:pt idx="42">
                  <c:v>2011</c:v>
                </c:pt>
                <c:pt idx="54">
                  <c:v>2012</c:v>
                </c:pt>
                <c:pt idx="66">
                  <c:v>2013</c:v>
                </c:pt>
                <c:pt idx="78">
                  <c:v>2014</c:v>
                </c:pt>
                <c:pt idx="90">
                  <c:v>2015</c:v>
                </c:pt>
                <c:pt idx="102">
                  <c:v>2016</c:v>
                </c:pt>
                <c:pt idx="114">
                  <c:v>2017</c:v>
                </c:pt>
                <c:pt idx="126">
                  <c:v>2018</c:v>
                </c:pt>
                <c:pt idx="138">
                  <c:v>2019</c:v>
                </c:pt>
                <c:pt idx="150">
                  <c:v>2020</c:v>
                </c:pt>
              </c:strCache>
            </c:strRef>
          </c:cat>
          <c:val>
            <c:numRef>
              <c:f>d.headline!$K$7:$K$162</c:f>
              <c:numCache>
                <c:formatCode>0.0</c:formatCode>
                <c:ptCount val="156"/>
                <c:pt idx="0">
                  <c:v>5.6</c:v>
                </c:pt>
                <c:pt idx="1">
                  <c:v>5.5</c:v>
                </c:pt>
                <c:pt idx="2">
                  <c:v>-12.2</c:v>
                </c:pt>
                <c:pt idx="3">
                  <c:v>-5.3</c:v>
                </c:pt>
                <c:pt idx="4">
                  <c:v>-5.3</c:v>
                </c:pt>
                <c:pt idx="5">
                  <c:v>-9.6999999999999993</c:v>
                </c:pt>
                <c:pt idx="6">
                  <c:v>-4.4000000000000004</c:v>
                </c:pt>
                <c:pt idx="7">
                  <c:v>-24.5</c:v>
                </c:pt>
                <c:pt idx="8">
                  <c:v>-32.1</c:v>
                </c:pt>
                <c:pt idx="9">
                  <c:v>-38.9</c:v>
                </c:pt>
                <c:pt idx="10">
                  <c:v>-46.2</c:v>
                </c:pt>
                <c:pt idx="11">
                  <c:v>-47.7</c:v>
                </c:pt>
                <c:pt idx="12">
                  <c:v>-27.8</c:v>
                </c:pt>
                <c:pt idx="13">
                  <c:v>-15.8</c:v>
                </c:pt>
                <c:pt idx="14">
                  <c:v>-43.2</c:v>
                </c:pt>
                <c:pt idx="15">
                  <c:v>-15.3</c:v>
                </c:pt>
                <c:pt idx="16">
                  <c:v>0.6</c:v>
                </c:pt>
                <c:pt idx="17">
                  <c:v>2.7</c:v>
                </c:pt>
                <c:pt idx="18">
                  <c:v>-1.6</c:v>
                </c:pt>
                <c:pt idx="19">
                  <c:v>-13.4</c:v>
                </c:pt>
                <c:pt idx="20">
                  <c:v>-31.2</c:v>
                </c:pt>
                <c:pt idx="21">
                  <c:v>-15.7</c:v>
                </c:pt>
                <c:pt idx="22">
                  <c:v>-6.9</c:v>
                </c:pt>
                <c:pt idx="23">
                  <c:v>-7.2</c:v>
                </c:pt>
                <c:pt idx="24">
                  <c:v>11.8</c:v>
                </c:pt>
                <c:pt idx="25">
                  <c:v>4</c:v>
                </c:pt>
                <c:pt idx="26">
                  <c:v>8.5</c:v>
                </c:pt>
                <c:pt idx="27">
                  <c:v>16.7</c:v>
                </c:pt>
                <c:pt idx="28">
                  <c:v>6</c:v>
                </c:pt>
                <c:pt idx="29">
                  <c:v>30.5</c:v>
                </c:pt>
                <c:pt idx="30">
                  <c:v>-7.3</c:v>
                </c:pt>
                <c:pt idx="31">
                  <c:v>-9.6</c:v>
                </c:pt>
                <c:pt idx="32">
                  <c:v>-5.6</c:v>
                </c:pt>
                <c:pt idx="33">
                  <c:v>18.899999999999999</c:v>
                </c:pt>
                <c:pt idx="34">
                  <c:v>12.1</c:v>
                </c:pt>
                <c:pt idx="35">
                  <c:v>12.6</c:v>
                </c:pt>
                <c:pt idx="36">
                  <c:v>-4.0999999999999996</c:v>
                </c:pt>
                <c:pt idx="37">
                  <c:v>-15</c:v>
                </c:pt>
                <c:pt idx="38">
                  <c:v>25.2</c:v>
                </c:pt>
                <c:pt idx="39">
                  <c:v>21</c:v>
                </c:pt>
                <c:pt idx="40">
                  <c:v>-1.1000000000000001</c:v>
                </c:pt>
                <c:pt idx="41">
                  <c:v>16</c:v>
                </c:pt>
                <c:pt idx="42">
                  <c:v>6.5</c:v>
                </c:pt>
                <c:pt idx="43">
                  <c:v>8.3000000000000007</c:v>
                </c:pt>
                <c:pt idx="44">
                  <c:v>15.7</c:v>
                </c:pt>
                <c:pt idx="45">
                  <c:v>13</c:v>
                </c:pt>
                <c:pt idx="46">
                  <c:v>13.3</c:v>
                </c:pt>
                <c:pt idx="47">
                  <c:v>8.8000000000000007</c:v>
                </c:pt>
                <c:pt idx="48">
                  <c:v>11.8</c:v>
                </c:pt>
                <c:pt idx="49">
                  <c:v>25.5</c:v>
                </c:pt>
                <c:pt idx="50">
                  <c:v>20.100000000000001</c:v>
                </c:pt>
                <c:pt idx="51">
                  <c:v>11.2</c:v>
                </c:pt>
                <c:pt idx="52">
                  <c:v>10.6</c:v>
                </c:pt>
                <c:pt idx="53">
                  <c:v>10.6</c:v>
                </c:pt>
                <c:pt idx="54">
                  <c:v>-8.1</c:v>
                </c:pt>
                <c:pt idx="55">
                  <c:v>14.8</c:v>
                </c:pt>
                <c:pt idx="56">
                  <c:v>17</c:v>
                </c:pt>
                <c:pt idx="57">
                  <c:v>10.8</c:v>
                </c:pt>
                <c:pt idx="58">
                  <c:v>1.4</c:v>
                </c:pt>
                <c:pt idx="59">
                  <c:v>1.1000000000000001</c:v>
                </c:pt>
                <c:pt idx="60">
                  <c:v>16.2</c:v>
                </c:pt>
                <c:pt idx="61">
                  <c:v>21.6</c:v>
                </c:pt>
                <c:pt idx="62">
                  <c:v>9.1</c:v>
                </c:pt>
                <c:pt idx="63">
                  <c:v>-5.3</c:v>
                </c:pt>
                <c:pt idx="64">
                  <c:v>15.5</c:v>
                </c:pt>
                <c:pt idx="65">
                  <c:v>-2</c:v>
                </c:pt>
                <c:pt idx="66">
                  <c:v>15.1</c:v>
                </c:pt>
                <c:pt idx="67">
                  <c:v>26.1</c:v>
                </c:pt>
                <c:pt idx="68">
                  <c:v>12.7</c:v>
                </c:pt>
                <c:pt idx="69">
                  <c:v>9.4</c:v>
                </c:pt>
                <c:pt idx="70">
                  <c:v>20.6</c:v>
                </c:pt>
                <c:pt idx="71">
                  <c:v>12</c:v>
                </c:pt>
                <c:pt idx="72">
                  <c:v>22.3</c:v>
                </c:pt>
                <c:pt idx="73">
                  <c:v>10.6</c:v>
                </c:pt>
                <c:pt idx="74">
                  <c:v>17.5</c:v>
                </c:pt>
                <c:pt idx="75">
                  <c:v>20.2</c:v>
                </c:pt>
                <c:pt idx="76">
                  <c:v>20.6</c:v>
                </c:pt>
                <c:pt idx="77">
                  <c:v>19.5</c:v>
                </c:pt>
                <c:pt idx="78">
                  <c:v>23.9</c:v>
                </c:pt>
                <c:pt idx="79">
                  <c:v>21.7</c:v>
                </c:pt>
                <c:pt idx="80">
                  <c:v>33.799999999999997</c:v>
                </c:pt>
                <c:pt idx="81">
                  <c:v>15.5</c:v>
                </c:pt>
                <c:pt idx="82">
                  <c:v>14.2</c:v>
                </c:pt>
                <c:pt idx="83">
                  <c:v>20</c:v>
                </c:pt>
                <c:pt idx="84">
                  <c:v>9.9</c:v>
                </c:pt>
                <c:pt idx="85">
                  <c:v>10.9</c:v>
                </c:pt>
                <c:pt idx="86">
                  <c:v>-7.4</c:v>
                </c:pt>
                <c:pt idx="87">
                  <c:v>23.4</c:v>
                </c:pt>
                <c:pt idx="88">
                  <c:v>-10.199999999999999</c:v>
                </c:pt>
                <c:pt idx="89">
                  <c:v>18.100000000000001</c:v>
                </c:pt>
                <c:pt idx="90">
                  <c:v>14.1</c:v>
                </c:pt>
                <c:pt idx="91">
                  <c:v>-4.3</c:v>
                </c:pt>
                <c:pt idx="92">
                  <c:v>5.4</c:v>
                </c:pt>
                <c:pt idx="93">
                  <c:v>9.5</c:v>
                </c:pt>
                <c:pt idx="94">
                  <c:v>3.8</c:v>
                </c:pt>
                <c:pt idx="95">
                  <c:v>12.2</c:v>
                </c:pt>
                <c:pt idx="96">
                  <c:v>11.8</c:v>
                </c:pt>
                <c:pt idx="97">
                  <c:v>-1.3</c:v>
                </c:pt>
                <c:pt idx="98">
                  <c:v>-3.3</c:v>
                </c:pt>
                <c:pt idx="99">
                  <c:v>10.8</c:v>
                </c:pt>
                <c:pt idx="100">
                  <c:v>-1</c:v>
                </c:pt>
                <c:pt idx="101">
                  <c:v>7.6</c:v>
                </c:pt>
                <c:pt idx="102">
                  <c:v>6.1</c:v>
                </c:pt>
                <c:pt idx="103">
                  <c:v>-6.3</c:v>
                </c:pt>
                <c:pt idx="104">
                  <c:v>-1.2</c:v>
                </c:pt>
                <c:pt idx="105">
                  <c:v>-8.1</c:v>
                </c:pt>
                <c:pt idx="106">
                  <c:v>12.1</c:v>
                </c:pt>
                <c:pt idx="107">
                  <c:v>18.5</c:v>
                </c:pt>
                <c:pt idx="108">
                  <c:v>8.1999999999999993</c:v>
                </c:pt>
                <c:pt idx="109">
                  <c:v>8.9</c:v>
                </c:pt>
                <c:pt idx="110">
                  <c:v>10.8</c:v>
                </c:pt>
                <c:pt idx="111">
                  <c:v>18.3</c:v>
                </c:pt>
                <c:pt idx="112">
                  <c:v>12.3</c:v>
                </c:pt>
                <c:pt idx="113">
                  <c:v>6.6</c:v>
                </c:pt>
                <c:pt idx="114">
                  <c:v>0.1</c:v>
                </c:pt>
                <c:pt idx="115">
                  <c:v>16.8</c:v>
                </c:pt>
                <c:pt idx="116">
                  <c:v>31.8</c:v>
                </c:pt>
                <c:pt idx="117">
                  <c:v>17.7</c:v>
                </c:pt>
                <c:pt idx="118">
                  <c:v>32</c:v>
                </c:pt>
                <c:pt idx="119">
                  <c:v>27</c:v>
                </c:pt>
                <c:pt idx="120">
                  <c:v>-2.4</c:v>
                </c:pt>
                <c:pt idx="121">
                  <c:v>-8.1999999999999993</c:v>
                </c:pt>
                <c:pt idx="122">
                  <c:v>16.399999999999999</c:v>
                </c:pt>
                <c:pt idx="123">
                  <c:v>-2.6</c:v>
                </c:pt>
                <c:pt idx="124">
                  <c:v>35.5</c:v>
                </c:pt>
                <c:pt idx="125">
                  <c:v>0.2</c:v>
                </c:pt>
                <c:pt idx="126">
                  <c:v>3.9</c:v>
                </c:pt>
                <c:pt idx="127">
                  <c:v>25.4</c:v>
                </c:pt>
                <c:pt idx="128">
                  <c:v>22.2</c:v>
                </c:pt>
                <c:pt idx="129">
                  <c:v>12.4</c:v>
                </c:pt>
                <c:pt idx="130">
                  <c:v>11</c:v>
                </c:pt>
                <c:pt idx="131">
                  <c:v>3.5</c:v>
                </c:pt>
                <c:pt idx="132">
                  <c:v>4.5999999999999996</c:v>
                </c:pt>
                <c:pt idx="133">
                  <c:v>7.5</c:v>
                </c:pt>
                <c:pt idx="134">
                  <c:v>-2.8</c:v>
                </c:pt>
                <c:pt idx="135">
                  <c:v>15.4</c:v>
                </c:pt>
                <c:pt idx="136">
                  <c:v>-8.4</c:v>
                </c:pt>
                <c:pt idx="137">
                  <c:v>-6</c:v>
                </c:pt>
                <c:pt idx="138">
                  <c:v>2.1</c:v>
                </c:pt>
                <c:pt idx="139">
                  <c:v>1.1000000000000001</c:v>
                </c:pt>
                <c:pt idx="140">
                  <c:v>9.1</c:v>
                </c:pt>
                <c:pt idx="141">
                  <c:v>8.9</c:v>
                </c:pt>
                <c:pt idx="142">
                  <c:v>7.3</c:v>
                </c:pt>
                <c:pt idx="143">
                  <c:v>14.7</c:v>
                </c:pt>
                <c:pt idx="144">
                  <c:v>5.3</c:v>
                </c:pt>
                <c:pt idx="145">
                  <c:v>-2.2999999999999998</c:v>
                </c:pt>
                <c:pt idx="146">
                  <c:v>-82.2</c:v>
                </c:pt>
                <c:pt idx="147">
                  <c:v>-78.2</c:v>
                </c:pt>
                <c:pt idx="148">
                  <c:v>-6.2</c:v>
                </c:pt>
                <c:pt idx="149">
                  <c:v>33</c:v>
                </c:pt>
                <c:pt idx="150">
                  <c:v>-26.7</c:v>
                </c:pt>
                <c:pt idx="151">
                  <c:v>#N/A</c:v>
                </c:pt>
                <c:pt idx="152">
                  <c:v>#N/A</c:v>
                </c:pt>
                <c:pt idx="153">
                  <c:v>#N/A</c:v>
                </c:pt>
                <c:pt idx="154">
                  <c:v>#N/A</c:v>
                </c:pt>
                <c:pt idx="155">
                  <c:v>#N/A</c:v>
                </c:pt>
              </c:numCache>
            </c:numRef>
          </c:val>
          <c:smooth val="0"/>
          <c:extLst>
            <c:ext xmlns:c16="http://schemas.microsoft.com/office/drawing/2014/chart" uri="{C3380CC4-5D6E-409C-BE32-E72D297353CC}">
              <c16:uniqueId val="{00000008-D2BB-42CD-BDC8-9E564747AE83}"/>
            </c:ext>
          </c:extLst>
        </c:ser>
        <c:dLbls>
          <c:showLegendKey val="0"/>
          <c:showVal val="0"/>
          <c:showCatName val="0"/>
          <c:showSerName val="0"/>
          <c:showPercent val="0"/>
          <c:showBubbleSize val="0"/>
        </c:dLbls>
        <c:smooth val="0"/>
        <c:axId val="247432248"/>
        <c:axId val="247430288"/>
      </c:lineChart>
      <c:catAx>
        <c:axId val="247432248"/>
        <c:scaling>
          <c:orientation val="minMax"/>
        </c:scaling>
        <c:delete val="0"/>
        <c:axPos val="b"/>
        <c:numFmt formatCode="General" sourceLinked="0"/>
        <c:majorTickMark val="out"/>
        <c:minorTickMark val="none"/>
        <c:tickLblPos val="low"/>
        <c:spPr>
          <a:noFill/>
          <a:ln w="12700" cap="flat" cmpd="sng" algn="ctr">
            <a:solidFill>
              <a:schemeClr val="tx1">
                <a:lumMod val="95000"/>
                <a:lumOff val="5000"/>
              </a:schemeClr>
            </a:solidFill>
            <a:prstDash val="solid"/>
            <a:round/>
            <a:headEnd type="none" w="med" len="med"/>
            <a:tailEnd type="none" w="med" len="med"/>
          </a:ln>
          <a:extLst>
            <a:ext uri="{909E8E84-426E-40DD-AFC4-6F175D3DCCD1}">
              <a14:hiddenFill xmlns:a14="http://schemas.microsoft.com/office/drawing/2010/main">
                <a:noFill/>
              </a14:hiddenFill>
            </a:ext>
          </a:extLst>
        </c:spPr>
        <c:crossAx val="247430288"/>
        <c:crosses val="autoZero"/>
        <c:auto val="1"/>
        <c:lblAlgn val="l"/>
        <c:lblOffset val="100"/>
        <c:tickLblSkip val="6"/>
        <c:tickMarkSkip val="12"/>
        <c:noMultiLvlLbl val="0"/>
      </c:catAx>
      <c:valAx>
        <c:axId val="247430288"/>
        <c:scaling>
          <c:orientation val="minMax"/>
        </c:scaling>
        <c:delete val="0"/>
        <c:axPos val="l"/>
        <c:numFmt formatCode="General" sourceLinked="0"/>
        <c:majorTickMark val="out"/>
        <c:minorTickMark val="none"/>
        <c:tickLblPos val="nextTo"/>
        <c:spPr>
          <a:noFill/>
          <a:ln w="12700" cap="flat" cmpd="sng" algn="ctr">
            <a:solidFill>
              <a:schemeClr val="tx1"/>
            </a:solidFill>
            <a:prstDash val="solid"/>
            <a:round/>
            <a:headEnd type="none" w="med" len="med"/>
            <a:tailEnd type="none" w="med" len="med"/>
          </a:ln>
          <a:extLst>
            <a:ext uri="{909E8E84-426E-40DD-AFC4-6F175D3DCCD1}">
              <a14:hiddenFill xmlns:a14="http://schemas.microsoft.com/office/drawing/2010/main">
                <a:noFill/>
              </a14:hiddenFill>
            </a:ext>
          </a:extLst>
        </c:spPr>
        <c:crossAx val="247432248"/>
        <c:crosses val="autoZero"/>
        <c:crossBetween val="between"/>
      </c:valAx>
      <c:spPr>
        <a:noFill/>
        <a:ln w="25400">
          <a:noFill/>
        </a:ln>
      </c:spPr>
    </c:plotArea>
    <c:legend>
      <c:legendPos val="r"/>
      <c:legendEntry>
        <c:idx val="0"/>
        <c:delete val="1"/>
      </c:legendEntry>
      <c:legendEntry>
        <c:idx val="1"/>
        <c:delete val="1"/>
      </c:legendEntry>
      <c:legendEntry>
        <c:idx val="2"/>
        <c:delete val="1"/>
      </c:legendEntry>
      <c:layout>
        <c:manualLayout>
          <c:xMode val="edge"/>
          <c:yMode val="edge"/>
          <c:x val="0.45286670040849741"/>
          <c:y val="0.60708623100944503"/>
          <c:w val="0.37920670146923713"/>
          <c:h val="0.14431741287813474"/>
        </c:manualLayout>
      </c:layout>
      <c:overlay val="0"/>
    </c:legend>
    <c:plotVisOnly val="1"/>
    <c:dispBlanksAs val="gap"/>
    <c:showDLblsOverMax val="0"/>
  </c:chart>
  <c:spPr>
    <a:noFill/>
    <a:ln>
      <a:noFill/>
    </a:ln>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53909607452923E-2"/>
          <c:y val="0.16805667067713359"/>
          <c:w val="0.93549495619459533"/>
          <c:h val="0.59396564065855417"/>
        </c:manualLayout>
      </c:layout>
      <c:lineChart>
        <c:grouping val="standard"/>
        <c:varyColors val="0"/>
        <c:ser>
          <c:idx val="2"/>
          <c:order val="0"/>
          <c:tx>
            <c:strRef>
              <c:f>'Data 3'!$B$1</c:f>
              <c:strCache>
                <c:ptCount val="1"/>
                <c:pt idx="0">
                  <c:v>TX payroll Annualized Growth Rates</c:v>
                </c:pt>
              </c:strCache>
            </c:strRef>
          </c:tx>
          <c:spPr>
            <a:ln w="28575" cap="rnd">
              <a:solidFill>
                <a:srgbClr val="002060"/>
              </a:solidFill>
              <a:prstDash val="sysDash"/>
              <a:round/>
            </a:ln>
            <a:effectLst/>
          </c:spPr>
          <c:marker>
            <c:symbol val="none"/>
          </c:marker>
          <c:dPt>
            <c:idx val="0"/>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2-68A1-458B-AFF7-C6FCAD61D08C}"/>
              </c:ext>
            </c:extLst>
          </c:dPt>
          <c:dPt>
            <c:idx val="1"/>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4-68A1-458B-AFF7-C6FCAD61D08C}"/>
              </c:ext>
            </c:extLst>
          </c:dPt>
          <c:dPt>
            <c:idx val="2"/>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6-68A1-458B-AFF7-C6FCAD61D08C}"/>
              </c:ext>
            </c:extLst>
          </c:dPt>
          <c:dPt>
            <c:idx val="3"/>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8-68A1-458B-AFF7-C6FCAD61D08C}"/>
              </c:ext>
            </c:extLst>
          </c:dPt>
          <c:dPt>
            <c:idx val="4"/>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A-68A1-458B-AFF7-C6FCAD61D08C}"/>
              </c:ext>
            </c:extLst>
          </c:dPt>
          <c:dPt>
            <c:idx val="5"/>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C-68A1-458B-AFF7-C6FCAD61D08C}"/>
              </c:ext>
            </c:extLst>
          </c:dPt>
          <c:dPt>
            <c:idx val="6"/>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0E-68A1-458B-AFF7-C6FCAD61D08C}"/>
              </c:ext>
            </c:extLst>
          </c:dPt>
          <c:dPt>
            <c:idx val="7"/>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10-68A1-458B-AFF7-C6FCAD61D08C}"/>
              </c:ext>
            </c:extLst>
          </c:dPt>
          <c:dPt>
            <c:idx val="8"/>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12-68A1-458B-AFF7-C6FCAD61D08C}"/>
              </c:ext>
            </c:extLst>
          </c:dPt>
          <c:dPt>
            <c:idx val="9"/>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14-68A1-458B-AFF7-C6FCAD61D08C}"/>
              </c:ext>
            </c:extLst>
          </c:dPt>
          <c:dPt>
            <c:idx val="10"/>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16-68A1-458B-AFF7-C6FCAD61D08C}"/>
              </c:ext>
            </c:extLst>
          </c:dPt>
          <c:dPt>
            <c:idx val="11"/>
            <c:marker>
              <c:symbol val="none"/>
            </c:marker>
            <c:bubble3D val="0"/>
            <c:spPr>
              <a:ln w="28575" cap="rnd">
                <a:solidFill>
                  <a:srgbClr val="002060"/>
                </a:solidFill>
                <a:prstDash val="solid"/>
                <a:round/>
              </a:ln>
              <a:effectLst/>
            </c:spPr>
            <c:extLst>
              <c:ext xmlns:c16="http://schemas.microsoft.com/office/drawing/2014/chart" uri="{C3380CC4-5D6E-409C-BE32-E72D297353CC}">
                <c16:uniqueId val="{00000018-68A1-458B-AFF7-C6FCAD61D08C}"/>
              </c:ext>
            </c:extLst>
          </c:dPt>
          <c:dLbls>
            <c:dLbl>
              <c:idx val="9"/>
              <c:layout>
                <c:manualLayout>
                  <c:x val="-3.2153109563303174E-2"/>
                  <c:y val="4.0270729726513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8A1-458B-AFF7-C6FCAD61D08C}"/>
                </c:ext>
              </c:extLst>
            </c:dLbl>
            <c:dLbl>
              <c:idx val="10"/>
              <c:layout>
                <c:manualLayout>
                  <c:x val="-2.6794257969419314E-2"/>
                  <c:y val="-2.6057530999508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8A1-458B-AFF7-C6FCAD61D08C}"/>
                </c:ext>
              </c:extLst>
            </c:dLbl>
            <c:dLbl>
              <c:idx val="11"/>
              <c:layout>
                <c:manualLayout>
                  <c:x val="-9.3735050761905702E-3"/>
                  <c:y val="-4.263959618101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8A1-458B-AFF7-C6FCAD61D08C}"/>
                </c:ext>
              </c:extLst>
            </c:dLbl>
            <c:dLbl>
              <c:idx val="17"/>
              <c:layout>
                <c:manualLayout>
                  <c:x val="-4.0172164612245296E-3"/>
                  <c:y val="-1.42131987270047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8A1-458B-AFF7-C6FCAD61D08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3'!$A$8:$A$25</c:f>
              <c:numCache>
                <c:formatCode>mmm\-yy</c:formatCode>
                <c:ptCount val="18"/>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numCache>
            </c:numRef>
          </c:cat>
          <c:val>
            <c:numRef>
              <c:f>'Data 3'!$B$8:$B$25</c:f>
              <c:numCache>
                <c:formatCode>0.0</c:formatCode>
                <c:ptCount val="18"/>
                <c:pt idx="0">
                  <c:v>4.0503582620221801</c:v>
                </c:pt>
                <c:pt idx="1">
                  <c:v>2.4045740845777486</c:v>
                </c:pt>
                <c:pt idx="2">
                  <c:v>0.84029996309451516</c:v>
                </c:pt>
                <c:pt idx="3">
                  <c:v>1.433713515413193</c:v>
                </c:pt>
                <c:pt idx="4">
                  <c:v>3.2898697434576407</c:v>
                </c:pt>
                <c:pt idx="5">
                  <c:v>-0.14112991792435414</c:v>
                </c:pt>
                <c:pt idx="6">
                  <c:v>-0.46138094924099704</c:v>
                </c:pt>
                <c:pt idx="7">
                  <c:v>8.0617973249498718</c:v>
                </c:pt>
                <c:pt idx="8">
                  <c:v>-4.0963293154735574</c:v>
                </c:pt>
                <c:pt idx="9">
                  <c:v>-70.986307927901464</c:v>
                </c:pt>
                <c:pt idx="10">
                  <c:v>41.213440015263899</c:v>
                </c:pt>
                <c:pt idx="11">
                  <c:v>19.754075265075709</c:v>
                </c:pt>
                <c:pt idx="12">
                  <c:v>0</c:v>
                </c:pt>
                <c:pt idx="13">
                  <c:v>0.25960166163703224</c:v>
                </c:pt>
                <c:pt idx="14">
                  <c:v>6.1426925553201395</c:v>
                </c:pt>
                <c:pt idx="15">
                  <c:v>-6.7707585840362299</c:v>
                </c:pt>
                <c:pt idx="16">
                  <c:v>5.5987288321926343</c:v>
                </c:pt>
                <c:pt idx="17">
                  <c:v>4.1306550249755603</c:v>
                </c:pt>
              </c:numCache>
            </c:numRef>
          </c:val>
          <c:smooth val="0"/>
          <c:extLst>
            <c:ext xmlns:c16="http://schemas.microsoft.com/office/drawing/2014/chart" uri="{C3380CC4-5D6E-409C-BE32-E72D297353CC}">
              <c16:uniqueId val="{0000001A-68A1-458B-AFF7-C6FCAD61D08C}"/>
            </c:ext>
          </c:extLst>
        </c:ser>
        <c:dLbls>
          <c:showLegendKey val="0"/>
          <c:showVal val="0"/>
          <c:showCatName val="0"/>
          <c:showSerName val="0"/>
          <c:showPercent val="0"/>
          <c:showBubbleSize val="0"/>
        </c:dLbls>
        <c:smooth val="0"/>
        <c:axId val="1557105408"/>
        <c:axId val="1557096672"/>
      </c:lineChart>
      <c:dateAx>
        <c:axId val="1557105408"/>
        <c:scaling>
          <c:orientation val="minMax"/>
        </c:scaling>
        <c:delete val="0"/>
        <c:axPos val="b"/>
        <c:numFmt formatCode="mmm\-yy"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7096672"/>
        <c:crosses val="autoZero"/>
        <c:auto val="1"/>
        <c:lblOffset val="100"/>
        <c:baseTimeUnit val="months"/>
      </c:dateAx>
      <c:valAx>
        <c:axId val="1557096672"/>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7105408"/>
        <c:crosses val="autoZero"/>
        <c:crossBetween val="between"/>
      </c:valAx>
      <c:spPr>
        <a:solidFill>
          <a:sysClr val="window" lastClr="FFFFFF"/>
        </a:solidFill>
        <a:ln>
          <a:noFill/>
        </a:ln>
        <a:effectLst/>
      </c:spPr>
    </c:plotArea>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8471553909766E-2"/>
          <c:y val="0.19318300157148799"/>
          <c:w val="0.87313886462882084"/>
          <c:h val="0.49957373902944285"/>
        </c:manualLayout>
      </c:layout>
      <c:lineChart>
        <c:grouping val="standard"/>
        <c:varyColors val="0"/>
        <c:ser>
          <c:idx val="2"/>
          <c:order val="0"/>
          <c:tx>
            <c:strRef>
              <c:f>'Data 3'!$C$1</c:f>
              <c:strCache>
                <c:ptCount val="1"/>
                <c:pt idx="0">
                  <c:v>TX payroll Year-over-Year Growth Rates</c:v>
                </c:pt>
              </c:strCache>
            </c:strRef>
          </c:tx>
          <c:spPr>
            <a:ln>
              <a:solidFill>
                <a:srgbClr val="002060"/>
              </a:solidFill>
              <a:prstDash val="dash"/>
            </a:ln>
          </c:spPr>
          <c:marker>
            <c:symbol val="none"/>
          </c:marker>
          <c:dPt>
            <c:idx val="0"/>
            <c:bubble3D val="0"/>
            <c:spPr>
              <a:ln>
                <a:solidFill>
                  <a:srgbClr val="002060"/>
                </a:solidFill>
                <a:prstDash val="solid"/>
              </a:ln>
            </c:spPr>
            <c:extLst>
              <c:ext xmlns:c16="http://schemas.microsoft.com/office/drawing/2014/chart" uri="{C3380CC4-5D6E-409C-BE32-E72D297353CC}">
                <c16:uniqueId val="{00000013-06DB-4D9F-83BA-B242A72B8B3C}"/>
              </c:ext>
            </c:extLst>
          </c:dPt>
          <c:dPt>
            <c:idx val="1"/>
            <c:bubble3D val="0"/>
            <c:spPr>
              <a:ln>
                <a:solidFill>
                  <a:srgbClr val="002060"/>
                </a:solidFill>
                <a:prstDash val="solid"/>
              </a:ln>
            </c:spPr>
            <c:extLst>
              <c:ext xmlns:c16="http://schemas.microsoft.com/office/drawing/2014/chart" uri="{C3380CC4-5D6E-409C-BE32-E72D297353CC}">
                <c16:uniqueId val="{00000001-06DB-4D9F-83BA-B242A72B8B3C}"/>
              </c:ext>
            </c:extLst>
          </c:dPt>
          <c:dPt>
            <c:idx val="2"/>
            <c:bubble3D val="0"/>
            <c:spPr>
              <a:ln>
                <a:solidFill>
                  <a:srgbClr val="002060"/>
                </a:solidFill>
                <a:prstDash val="solid"/>
              </a:ln>
            </c:spPr>
            <c:extLst>
              <c:ext xmlns:c16="http://schemas.microsoft.com/office/drawing/2014/chart" uri="{C3380CC4-5D6E-409C-BE32-E72D297353CC}">
                <c16:uniqueId val="{00000003-06DB-4D9F-83BA-B242A72B8B3C}"/>
              </c:ext>
            </c:extLst>
          </c:dPt>
          <c:dPt>
            <c:idx val="3"/>
            <c:bubble3D val="0"/>
            <c:spPr>
              <a:ln>
                <a:solidFill>
                  <a:srgbClr val="002060"/>
                </a:solidFill>
                <a:prstDash val="solid"/>
              </a:ln>
            </c:spPr>
            <c:extLst>
              <c:ext xmlns:c16="http://schemas.microsoft.com/office/drawing/2014/chart" uri="{C3380CC4-5D6E-409C-BE32-E72D297353CC}">
                <c16:uniqueId val="{00000005-06DB-4D9F-83BA-B242A72B8B3C}"/>
              </c:ext>
            </c:extLst>
          </c:dPt>
          <c:dPt>
            <c:idx val="4"/>
            <c:bubble3D val="0"/>
            <c:spPr>
              <a:ln>
                <a:solidFill>
                  <a:srgbClr val="002060"/>
                </a:solidFill>
                <a:prstDash val="solid"/>
              </a:ln>
            </c:spPr>
            <c:extLst>
              <c:ext xmlns:c16="http://schemas.microsoft.com/office/drawing/2014/chart" uri="{C3380CC4-5D6E-409C-BE32-E72D297353CC}">
                <c16:uniqueId val="{00000007-06DB-4D9F-83BA-B242A72B8B3C}"/>
              </c:ext>
            </c:extLst>
          </c:dPt>
          <c:dPt>
            <c:idx val="5"/>
            <c:bubble3D val="0"/>
            <c:spPr>
              <a:ln>
                <a:solidFill>
                  <a:srgbClr val="002060"/>
                </a:solidFill>
                <a:prstDash val="solid"/>
              </a:ln>
            </c:spPr>
            <c:extLst>
              <c:ext xmlns:c16="http://schemas.microsoft.com/office/drawing/2014/chart" uri="{C3380CC4-5D6E-409C-BE32-E72D297353CC}">
                <c16:uniqueId val="{00000009-06DB-4D9F-83BA-B242A72B8B3C}"/>
              </c:ext>
            </c:extLst>
          </c:dPt>
          <c:dPt>
            <c:idx val="6"/>
            <c:bubble3D val="0"/>
            <c:spPr>
              <a:ln>
                <a:solidFill>
                  <a:srgbClr val="002060"/>
                </a:solidFill>
                <a:prstDash val="solid"/>
              </a:ln>
            </c:spPr>
            <c:extLst>
              <c:ext xmlns:c16="http://schemas.microsoft.com/office/drawing/2014/chart" uri="{C3380CC4-5D6E-409C-BE32-E72D297353CC}">
                <c16:uniqueId val="{0000000B-06DB-4D9F-83BA-B242A72B8B3C}"/>
              </c:ext>
            </c:extLst>
          </c:dPt>
          <c:dLbls>
            <c:dLbl>
              <c:idx val="12"/>
              <c:layout>
                <c:manualLayout>
                  <c:x val="0"/>
                  <c:y val="5.5467853580615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6DB-4D9F-83BA-B242A72B8B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'[8]UR Forecast calculator'!$A$69:$A$81</c:f>
              <c:numCache>
                <c:formatCode>General</c:formatCode>
                <c:ptCount val="13"/>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pt idx="12">
                  <c:v>44166</c:v>
                </c:pt>
              </c:numCache>
            </c:numRef>
          </c:cat>
          <c:val>
            <c:numRef>
              <c:f>'Data 3'!$C$13:$C$25</c:f>
              <c:numCache>
                <c:formatCode>0.0</c:formatCode>
                <c:ptCount val="13"/>
                <c:pt idx="0">
                  <c:v>1.8328518074521183</c:v>
                </c:pt>
                <c:pt idx="1">
                  <c:v>1.5785721205943792</c:v>
                </c:pt>
                <c:pt idx="2">
                  <c:v>2.0256055261487882</c:v>
                </c:pt>
                <c:pt idx="3">
                  <c:v>1.6693355268740939</c:v>
                </c:pt>
                <c:pt idx="4">
                  <c:v>-8.4542483846574257</c:v>
                </c:pt>
                <c:pt idx="5">
                  <c:v>-5.9213496834273798</c:v>
                </c:pt>
                <c:pt idx="6">
                  <c:v>-4.5906338649675309</c:v>
                </c:pt>
                <c:pt idx="7">
                  <c:v>-4.9057964125859392</c:v>
                </c:pt>
                <c:pt idx="8">
                  <c:v>-5.0733990071263557</c:v>
                </c:pt>
                <c:pt idx="9">
                  <c:v>-4.6671459980720975</c:v>
                </c:pt>
                <c:pt idx="10">
                  <c:v>-5.3348602818442554</c:v>
                </c:pt>
                <c:pt idx="11">
                  <c:v>-5.160302461505184</c:v>
                </c:pt>
                <c:pt idx="12">
                  <c:v>-4.8286661024970918</c:v>
                </c:pt>
              </c:numCache>
            </c:numRef>
          </c:val>
          <c:smooth val="0"/>
          <c:extLst>
            <c:ext xmlns:c16="http://schemas.microsoft.com/office/drawing/2014/chart" uri="{C3380CC4-5D6E-409C-BE32-E72D297353CC}">
              <c16:uniqueId val="{0000000D-06DB-4D9F-83BA-B242A72B8B3C}"/>
            </c:ext>
          </c:extLst>
        </c:ser>
        <c:dLbls>
          <c:showLegendKey val="0"/>
          <c:showVal val="0"/>
          <c:showCatName val="0"/>
          <c:showSerName val="0"/>
          <c:showPercent val="0"/>
          <c:showBubbleSize val="0"/>
        </c:dLbls>
        <c:smooth val="0"/>
        <c:axId val="1557105408"/>
        <c:axId val="1557096672"/>
      </c:lineChart>
      <c:dateAx>
        <c:axId val="1557105408"/>
        <c:scaling>
          <c:orientation val="minMax"/>
        </c:scaling>
        <c:delete val="0"/>
        <c:axPos val="b"/>
        <c:numFmt formatCode="[$-409]mmm\-yy;@" sourceLinked="0"/>
        <c:majorTickMark val="out"/>
        <c:minorTickMark val="none"/>
        <c:tickLblPos val="low"/>
        <c:spPr>
          <a:noFill/>
          <a:ln w="12700"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57096672"/>
        <c:crosses val="autoZero"/>
        <c:auto val="0"/>
        <c:lblOffset val="100"/>
        <c:baseTimeUnit val="months"/>
      </c:dateAx>
      <c:valAx>
        <c:axId val="1557096672"/>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57105408"/>
        <c:crosses val="autoZero"/>
        <c:crossBetween val="between"/>
        <c:majorUnit val="5"/>
      </c:valAx>
    </c:plotArea>
    <c:plotVisOnly val="1"/>
    <c:dispBlanksAs val="gap"/>
    <c:showDLblsOverMax val="0"/>
  </c:chart>
  <c:spPr>
    <a:noFill/>
    <a:ln w="9525" cap="flat" cmpd="sng" algn="ctr">
      <a:noFill/>
      <a:round/>
    </a:ln>
    <a:effectLst/>
  </c:spPr>
  <c:txPr>
    <a:bodyPr/>
    <a:lstStyle/>
    <a:p>
      <a:pPr>
        <a:defRPr sz="1400"/>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tabColor rgb="FF00B050"/>
  </sheetPr>
  <sheetViews>
    <sheetView workbookViewId="0"/>
  </sheetViews>
  <pageMargins left="0.25" right="0.75" top="0.25" bottom="1"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25" right="0.25" top="0.25" bottom="2.2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00B050"/>
  </sheetPr>
  <sheetViews>
    <sheetView workbookViewId="0"/>
  </sheetViews>
  <pageMargins left="0.7" right="0.7" top="0.75" bottom="0.75" header="0.3" footer="0.3"/>
  <pageSetup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00B050"/>
  </sheetPr>
  <sheetViews>
    <sheetView workbookViewId="0"/>
  </sheetViews>
  <pageMargins left="0.7" right="0.7" top="0.75" bottom="0.75" header="0.3" footer="0.3"/>
  <pageSetup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rgb="FF00B050"/>
  </sheetPr>
  <sheetViews>
    <sheetView workbookViewId="0"/>
  </sheetViews>
  <pageMargins left="0.25" right="0.75" top="0.25" bottom="1"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rgb="FF00B050"/>
  </sheetPr>
  <sheetViews>
    <sheetView workbookViewId="0"/>
  </sheetViews>
  <pageMargins left="0.25" right="0.75" top="0.25" bottom="1"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tabColor rgb="FF00B050"/>
  </sheetPr>
  <sheetViews>
    <sheetView tabSelected="1" workbookViewId="0"/>
  </sheetViews>
  <pageMargins left="0.7" right="0.7" top="0.75" bottom="0.75" header="0.3" footer="0.3"/>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13544550" cy="977265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039225" cy="652462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0.01055</cdr:x>
      <cdr:y>0.07281</cdr:y>
    </cdr:from>
    <cdr:to>
      <cdr:x>0.26134</cdr:x>
      <cdr:y>0.11761</cdr:y>
    </cdr:to>
    <cdr:sp macro="" textlink="">
      <cdr:nvSpPr>
        <cdr:cNvPr id="2" name="TextBox 1"/>
        <cdr:cNvSpPr txBox="1"/>
      </cdr:nvSpPr>
      <cdr:spPr>
        <a:xfrm xmlns:a="http://schemas.openxmlformats.org/drawingml/2006/main">
          <a:off x="95250" y="474365"/>
          <a:ext cx="2264558" cy="291877"/>
        </a:xfrm>
        <a:prstGeom xmlns:a="http://schemas.openxmlformats.org/drawingml/2006/main" prst="rect">
          <a:avLst/>
        </a:prstGeom>
      </cdr:spPr>
      <cdr:txBody>
        <a:bodyPr xmlns:a="http://schemas.openxmlformats.org/drawingml/2006/main" wrap="square" lIns="91440" tIns="45720" rIns="91440" bIns="4572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latin typeface="Arial" panose="020B0604020202020204" pitchFamily="34" charset="0"/>
              <a:cs typeface="Arial" panose="020B0604020202020204" pitchFamily="34" charset="0"/>
            </a:rPr>
            <a:t>Diffusion index</a:t>
          </a:r>
        </a:p>
      </cdr:txBody>
    </cdr:sp>
  </cdr:relSizeAnchor>
  <cdr:relSizeAnchor xmlns:cdr="http://schemas.openxmlformats.org/drawingml/2006/chartDrawing">
    <cdr:from>
      <cdr:x>0.00256</cdr:x>
      <cdr:y>0</cdr:y>
    </cdr:from>
    <cdr:to>
      <cdr:x>0.99513</cdr:x>
      <cdr:y>0.11033</cdr:y>
    </cdr:to>
    <cdr:sp macro="" textlink="">
      <cdr:nvSpPr>
        <cdr:cNvPr id="7" name="TextBox 1"/>
        <cdr:cNvSpPr txBox="1"/>
      </cdr:nvSpPr>
      <cdr:spPr>
        <a:xfrm xmlns:a="http://schemas.openxmlformats.org/drawingml/2006/main">
          <a:off x="22218" y="0"/>
          <a:ext cx="8603349" cy="694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ysClr val="windowText" lastClr="000000"/>
            </a:solidFill>
            <a:effectLst/>
            <a:uLnTx/>
            <a:uFillTx/>
            <a:latin typeface="+mn-lt"/>
            <a:ea typeface="+mn-ea"/>
            <a:cs typeface="+mn-cs"/>
          </a:endParaRPr>
        </a:p>
      </cdr:txBody>
    </cdr:sp>
  </cdr:relSizeAnchor>
  <cdr:relSizeAnchor xmlns:cdr="http://schemas.openxmlformats.org/drawingml/2006/chartDrawing">
    <cdr:from>
      <cdr:x>0.00318</cdr:x>
      <cdr:y>0.8819</cdr:y>
    </cdr:from>
    <cdr:to>
      <cdr:x>1</cdr:x>
      <cdr:y>1</cdr:y>
    </cdr:to>
    <cdr:sp macro="" textlink="">
      <cdr:nvSpPr>
        <cdr:cNvPr id="4" name="TextBox 3"/>
        <cdr:cNvSpPr txBox="1"/>
      </cdr:nvSpPr>
      <cdr:spPr>
        <a:xfrm xmlns:a="http://schemas.openxmlformats.org/drawingml/2006/main">
          <a:off x="28755" y="5743756"/>
          <a:ext cx="9000226" cy="769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Data are seasonally adjusted and are through July 2020. Dotted lines are nonrecession averages (July 2009 to Feb. 2020).                                                                                                                                                                                         SOURCE: Federal Reserve Bank of Dallas Texas Business Outlook Surveys (TBOS). </a:t>
          </a:r>
        </a:p>
      </cdr:txBody>
    </cdr:sp>
  </cdr:relSizeAnchor>
  <cdr:relSizeAnchor xmlns:cdr="http://schemas.openxmlformats.org/drawingml/2006/chartDrawing">
    <cdr:from>
      <cdr:x>0.00774</cdr:x>
      <cdr:y>0</cdr:y>
    </cdr:from>
    <cdr:to>
      <cdr:x>0.95548</cdr:x>
      <cdr:y>0.09026</cdr:y>
    </cdr:to>
    <cdr:sp macro="" textlink="">
      <cdr:nvSpPr>
        <cdr:cNvPr id="6" name="TextBox 1"/>
        <cdr:cNvSpPr txBox="1"/>
      </cdr:nvSpPr>
      <cdr:spPr>
        <a:xfrm xmlns:a="http://schemas.openxmlformats.org/drawingml/2006/main">
          <a:off x="69850" y="0"/>
          <a:ext cx="8557848" cy="5880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5"/>
              </a:solidFill>
              <a:latin typeface="Arial" panose="020B0604020202020204" pitchFamily="34" charset="0"/>
              <a:cs typeface="Arial" panose="020B0604020202020204" pitchFamily="34" charset="0"/>
            </a:rPr>
            <a:t>Chart 3</a:t>
          </a:r>
          <a:br>
            <a:rPr lang="en-US" sz="1400" b="1">
              <a:solidFill>
                <a:schemeClr val="accent5"/>
              </a:solidFill>
              <a:latin typeface="Arial" panose="020B0604020202020204" pitchFamily="34" charset="0"/>
              <a:cs typeface="Arial" panose="020B0604020202020204" pitchFamily="34" charset="0"/>
            </a:rPr>
          </a:br>
          <a:r>
            <a:rPr lang="en-US" sz="1400" b="1">
              <a:solidFill>
                <a:schemeClr val="accent5"/>
              </a:solidFill>
              <a:latin typeface="Arial" panose="020B0604020202020204" pitchFamily="34" charset="0"/>
              <a:cs typeface="Arial" panose="020B0604020202020204" pitchFamily="34" charset="0"/>
            </a:rPr>
            <a:t>TBOS</a:t>
          </a:r>
          <a:r>
            <a:rPr lang="en-US" sz="1400" b="1" baseline="0">
              <a:solidFill>
                <a:schemeClr val="accent5"/>
              </a:solidFill>
              <a:latin typeface="Arial" panose="020B0604020202020204" pitchFamily="34" charset="0"/>
              <a:cs typeface="Arial" panose="020B0604020202020204" pitchFamily="34" charset="0"/>
            </a:rPr>
            <a:t> Outlook Indexes Show Improvement in Manufacturing, Weakening in Services and Retail</a:t>
          </a:r>
        </a:p>
      </cdr:txBody>
    </cdr:sp>
  </cdr:relSizeAnchor>
  <cdr:relSizeAnchor xmlns:cdr="http://schemas.openxmlformats.org/drawingml/2006/chartDrawing">
    <cdr:from>
      <cdr:x>0.6083</cdr:x>
      <cdr:y>0.95332</cdr:y>
    </cdr:from>
    <cdr:to>
      <cdr:x>1</cdr:x>
      <cdr:y>1</cdr:y>
    </cdr:to>
    <cdr:sp macro="" textlink="">
      <cdr:nvSpPr>
        <cdr:cNvPr id="8" name="TextBox 1"/>
        <cdr:cNvSpPr txBox="1"/>
      </cdr:nvSpPr>
      <cdr:spPr>
        <a:xfrm xmlns:a="http://schemas.openxmlformats.org/drawingml/2006/main">
          <a:off x="5492325" y="6208914"/>
          <a:ext cx="3536656" cy="304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chemeClr val="bg2">
                  <a:lumMod val="25000"/>
                </a:schemeClr>
              </a:solidFill>
              <a:latin typeface="Arial" panose="020B0604020202020204" pitchFamily="34" charset="0"/>
              <a:cs typeface="Arial" panose="020B0604020202020204" pitchFamily="34" charset="0"/>
            </a:rPr>
            <a:t>Federal</a:t>
          </a:r>
          <a:r>
            <a:rPr lang="en-US" sz="1100" baseline="0">
              <a:solidFill>
                <a:schemeClr val="bg2">
                  <a:lumMod val="25000"/>
                </a:schemeClr>
              </a:solidFill>
              <a:latin typeface="Arial" panose="020B0604020202020204" pitchFamily="34" charset="0"/>
              <a:cs typeface="Arial" panose="020B0604020202020204" pitchFamily="34" charset="0"/>
            </a:rPr>
            <a:t> Reserve Bank of Dallas</a:t>
          </a:r>
          <a:endParaRPr lang="en-US" sz="1100">
            <a:solidFill>
              <a:schemeClr val="bg2">
                <a:lumMod val="25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022080" cy="650748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0.08548</cdr:y>
    </cdr:from>
    <cdr:to>
      <cdr:x>0.25079</cdr:x>
      <cdr:y>0.13028</cdr:y>
    </cdr:to>
    <cdr:sp macro="" textlink="">
      <cdr:nvSpPr>
        <cdr:cNvPr id="2" name="TextBox 1"/>
        <cdr:cNvSpPr txBox="1"/>
      </cdr:nvSpPr>
      <cdr:spPr>
        <a:xfrm xmlns:a="http://schemas.openxmlformats.org/drawingml/2006/main">
          <a:off x="0" y="557738"/>
          <a:ext cx="2266947" cy="292303"/>
        </a:xfrm>
        <a:prstGeom xmlns:a="http://schemas.openxmlformats.org/drawingml/2006/main" prst="rect">
          <a:avLst/>
        </a:prstGeom>
      </cdr:spPr>
      <cdr:txBody>
        <a:bodyPr xmlns:a="http://schemas.openxmlformats.org/drawingml/2006/main" wrap="square" lIns="91440" tIns="45720" rIns="91440" bIns="4572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latin typeface="Arial" panose="020B0604020202020204" pitchFamily="34" charset="0"/>
              <a:cs typeface="Arial" panose="020B0604020202020204" pitchFamily="34" charset="0"/>
            </a:rPr>
            <a:t>Diffusion index</a:t>
          </a:r>
        </a:p>
      </cdr:txBody>
    </cdr:sp>
  </cdr:relSizeAnchor>
  <cdr:relSizeAnchor xmlns:cdr="http://schemas.openxmlformats.org/drawingml/2006/chartDrawing">
    <cdr:from>
      <cdr:x>0</cdr:x>
      <cdr:y>0.84088</cdr:y>
    </cdr:from>
    <cdr:to>
      <cdr:x>1</cdr:x>
      <cdr:y>0.95182</cdr:y>
    </cdr:to>
    <cdr:sp macro="" textlink="[11]d!$A$4">
      <cdr:nvSpPr>
        <cdr:cNvPr id="3" name="TextBox 1"/>
        <cdr:cNvSpPr txBox="1"/>
      </cdr:nvSpPr>
      <cdr:spPr>
        <a:xfrm xmlns:a="http://schemas.openxmlformats.org/drawingml/2006/main">
          <a:off x="0" y="5486401"/>
          <a:ext cx="9039225" cy="723899"/>
        </a:xfrm>
        <a:prstGeom xmlns:a="http://schemas.openxmlformats.org/drawingml/2006/main" prst="rect">
          <a:avLst/>
        </a:prstGeom>
      </cdr:spPr>
      <cdr:txBody>
        <a:bodyPr xmlns:a="http://schemas.openxmlformats.org/drawingml/2006/main" wrap="square" lIns="91440" tIns="45720" rIns="91440" bIns="4572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F6FE5ED-A21F-4407-98BD-00D3E08736FA}" type="TxLink">
            <a:rPr lang="en-US" sz="1200" b="0" i="0" u="none" strike="noStrike" baseline="0">
              <a:solidFill>
                <a:sysClr val="windowText" lastClr="000000"/>
              </a:solidFill>
              <a:latin typeface="Arial" panose="020B0604020202020204" pitchFamily="34" charset="0"/>
              <a:cs typeface="Arial" panose="020B0604020202020204" pitchFamily="34" charset="0"/>
            </a:rPr>
            <a:pPr algn="l"/>
            <a:t>NOTE: Data are seasonally adjusted and are through July 2020. Dotted lines are non-recession averages (Jul. 2009 to Feb. 2020).                                  SOURCE: Federal Reserve Bank of Dallas' Texas Business Outlook Surveys.</a:t>
          </a:fld>
          <a:endParaRPr lang="en-US" sz="16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0.00715</cdr:x>
      <cdr:y>0.00743</cdr:y>
    </cdr:from>
    <cdr:to>
      <cdr:x>0.96336</cdr:x>
      <cdr:y>0.09777</cdr:y>
    </cdr:to>
    <cdr:sp macro="" textlink="">
      <cdr:nvSpPr>
        <cdr:cNvPr id="4" name="TextBox 3"/>
        <cdr:cNvSpPr txBox="1"/>
      </cdr:nvSpPr>
      <cdr:spPr>
        <a:xfrm xmlns:a="http://schemas.openxmlformats.org/drawingml/2006/main">
          <a:off x="64630" y="48478"/>
          <a:ext cx="8643398" cy="589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5"/>
              </a:solidFill>
              <a:latin typeface="Arial" panose="020B0604020202020204" pitchFamily="34" charset="0"/>
              <a:cs typeface="Arial" panose="020B0604020202020204" pitchFamily="34" charset="0"/>
            </a:rPr>
            <a:t>Chart 3</a:t>
          </a:r>
          <a:br>
            <a:rPr lang="en-US" sz="1400" b="1">
              <a:solidFill>
                <a:schemeClr val="accent5"/>
              </a:solidFill>
              <a:latin typeface="Arial" panose="020B0604020202020204" pitchFamily="34" charset="0"/>
              <a:cs typeface="Arial" panose="020B0604020202020204" pitchFamily="34" charset="0"/>
            </a:rPr>
          </a:br>
          <a:r>
            <a:rPr lang="en-US" sz="1400" b="1">
              <a:solidFill>
                <a:schemeClr val="accent5"/>
              </a:solidFill>
              <a:latin typeface="Arial" panose="020B0604020202020204" pitchFamily="34" charset="0"/>
              <a:cs typeface="Arial" panose="020B0604020202020204" pitchFamily="34" charset="0"/>
            </a:rPr>
            <a:t>TBOS</a:t>
          </a:r>
          <a:r>
            <a:rPr lang="en-US" sz="1400" b="1" baseline="0">
              <a:solidFill>
                <a:schemeClr val="accent5"/>
              </a:solidFill>
              <a:latin typeface="Arial" panose="020B0604020202020204" pitchFamily="34" charset="0"/>
              <a:cs typeface="Arial" panose="020B0604020202020204" pitchFamily="34" charset="0"/>
            </a:rPr>
            <a:t> Headlines Indexes Show Improvement in Manufacturing, Weakening in Services and Retail</a:t>
          </a:r>
        </a:p>
      </cdr:txBody>
    </cdr:sp>
  </cdr:relSizeAnchor>
  <cdr:relSizeAnchor xmlns:cdr="http://schemas.openxmlformats.org/drawingml/2006/chartDrawing">
    <cdr:from>
      <cdr:x>0.59852</cdr:x>
      <cdr:y>0.95036</cdr:y>
    </cdr:from>
    <cdr:to>
      <cdr:x>0.99052</cdr:x>
      <cdr:y>0.99708</cdr:y>
    </cdr:to>
    <cdr:sp macro="" textlink="">
      <cdr:nvSpPr>
        <cdr:cNvPr id="5" name="TextBox 4"/>
        <cdr:cNvSpPr txBox="1"/>
      </cdr:nvSpPr>
      <cdr:spPr>
        <a:xfrm xmlns:a="http://schemas.openxmlformats.org/drawingml/2006/main">
          <a:off x="5410200" y="6200775"/>
          <a:ext cx="35433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solidFill>
                <a:schemeClr val="bg2">
                  <a:lumMod val="25000"/>
                </a:schemeClr>
              </a:solidFill>
              <a:latin typeface="Arial" panose="020B0604020202020204" pitchFamily="34" charset="0"/>
              <a:cs typeface="Arial" panose="020B0604020202020204" pitchFamily="34" charset="0"/>
            </a:rPr>
            <a:t>Federal</a:t>
          </a:r>
          <a:r>
            <a:rPr lang="en-US" sz="1100" baseline="0">
              <a:solidFill>
                <a:schemeClr val="bg2">
                  <a:lumMod val="25000"/>
                </a:schemeClr>
              </a:solidFill>
              <a:latin typeface="Arial" panose="020B0604020202020204" pitchFamily="34" charset="0"/>
              <a:cs typeface="Arial" panose="020B0604020202020204" pitchFamily="34" charset="0"/>
            </a:rPr>
            <a:t> Reserve Bank of Dallas</a:t>
          </a:r>
          <a:endParaRPr lang="en-US" sz="1100">
            <a:solidFill>
              <a:schemeClr val="bg2">
                <a:lumMod val="25000"/>
              </a:schemeClr>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2992100" cy="942975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0.86566</cdr:y>
    </cdr:from>
    <cdr:to>
      <cdr:x>1</cdr:x>
      <cdr:y>0.99242</cdr:y>
    </cdr:to>
    <cdr:sp macro="" textlink="">
      <cdr:nvSpPr>
        <cdr:cNvPr id="2" name="TextBox 1"/>
        <cdr:cNvSpPr txBox="1"/>
      </cdr:nvSpPr>
      <cdr:spPr>
        <a:xfrm xmlns:a="http://schemas.openxmlformats.org/drawingml/2006/main">
          <a:off x="0" y="5441950"/>
          <a:ext cx="8661400" cy="7968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Forecast scenario estimates of Texas payroll employment </a:t>
          </a:r>
          <a:r>
            <a:rPr lang="en-US" sz="1100" baseline="0">
              <a:latin typeface="Arial" panose="020B0604020202020204" pitchFamily="34" charset="0"/>
              <a:cs typeface="Arial" panose="020B0604020202020204" pitchFamily="34" charset="0"/>
            </a:rPr>
            <a:t>from July</a:t>
          </a:r>
          <a:r>
            <a:rPr lang="en-US" sz="1100">
              <a:latin typeface="Arial" panose="020B0604020202020204" pitchFamily="34" charset="0"/>
              <a:cs typeface="Arial" panose="020B0604020202020204" pitchFamily="34" charset="0"/>
            </a:rPr>
            <a:t> to December 2020 are</a:t>
          </a:r>
          <a:r>
            <a:rPr lang="en-US" sz="1100" baseline="0">
              <a:latin typeface="Arial" panose="020B0604020202020204" pitchFamily="34" charset="0"/>
              <a:cs typeface="Arial" panose="020B0604020202020204" pitchFamily="34" charset="0"/>
            </a:rPr>
            <a:t> based on U.S. gross domestic product growth estimates for the second half of 2020, as well as direct COVID-19 impacts in March and April, and West Texas Intermediate crude oil prices following the futures contract curve as of July 17. Data are seasonally adjusted.</a:t>
          </a:r>
        </a:p>
        <a:p xmlns:a="http://schemas.openxmlformats.org/drawingml/2006/main">
          <a:r>
            <a:rPr lang="en-US" sz="1100" baseline="0">
              <a:latin typeface="Arial" panose="020B0604020202020204" pitchFamily="34" charset="0"/>
              <a:cs typeface="Arial" panose="020B0604020202020204" pitchFamily="34" charset="0"/>
            </a:rPr>
            <a:t>SOURCE: Federal Reserve Bank of Dallas.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0.10225</cdr:y>
    </cdr:from>
    <cdr:to>
      <cdr:x>0.54505</cdr:x>
      <cdr:y>0.1544</cdr:y>
    </cdr:to>
    <cdr:sp macro="" textlink="">
      <cdr:nvSpPr>
        <cdr:cNvPr id="3" name="TextBox 2"/>
        <cdr:cNvSpPr txBox="1"/>
      </cdr:nvSpPr>
      <cdr:spPr>
        <a:xfrm xmlns:a="http://schemas.openxmlformats.org/drawingml/2006/main">
          <a:off x="0" y="643769"/>
          <a:ext cx="4724400" cy="328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effectLst/>
              <a:latin typeface="Arial" panose="020B0604020202020204" pitchFamily="34" charset="0"/>
              <a:ea typeface="+mn-ea"/>
              <a:cs typeface="Arial" panose="020B0604020202020204" pitchFamily="34" charset="0"/>
            </a:rPr>
            <a:t>Monthly payroll annualized change (</a:t>
          </a:r>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0.06504</cdr:x>
      <cdr:y>0.42224</cdr:y>
    </cdr:from>
    <cdr:to>
      <cdr:x>0.49485</cdr:x>
      <cdr:y>0.76162</cdr:y>
    </cdr:to>
    <cdr:graphicFrame macro="">
      <cdr:nvGraphicFramePr>
        <cdr:cNvPr id="4" name="Chart 1">
          <a:extLst xmlns:a="http://schemas.openxmlformats.org/drawingml/2006/main">
            <a:ext uri="{FF2B5EF4-FFF2-40B4-BE49-F238E27FC236}">
              <a16:creationId xmlns:a16="http://schemas.microsoft.com/office/drawing/2014/main" id="{FAB590E6-8333-4990-A7F0-63CFB620CF6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0.00948</cdr:y>
    </cdr:from>
    <cdr:to>
      <cdr:x>1</cdr:x>
      <cdr:y>0.10482</cdr:y>
    </cdr:to>
    <cdr:sp macro="" textlink="">
      <cdr:nvSpPr>
        <cdr:cNvPr id="11" name="TextBox 1"/>
        <cdr:cNvSpPr txBox="1"/>
      </cdr:nvSpPr>
      <cdr:spPr>
        <a:xfrm xmlns:a="http://schemas.openxmlformats.org/drawingml/2006/main">
          <a:off x="0" y="50800"/>
          <a:ext cx="9484179" cy="511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5"/>
              </a:solidFill>
              <a:latin typeface="Arial" panose="020B0604020202020204" pitchFamily="34" charset="0"/>
              <a:cs typeface="Arial" panose="020B0604020202020204" pitchFamily="34" charset="0"/>
            </a:rPr>
            <a:t>Chart</a:t>
          </a:r>
          <a:r>
            <a:rPr lang="en-US" sz="1400" b="1" baseline="0">
              <a:solidFill>
                <a:schemeClr val="accent5"/>
              </a:solidFill>
              <a:latin typeface="Arial" panose="020B0604020202020204" pitchFamily="34" charset="0"/>
              <a:cs typeface="Arial" panose="020B0604020202020204" pitchFamily="34" charset="0"/>
            </a:rPr>
            <a:t> 3</a:t>
          </a:r>
          <a:br>
            <a:rPr lang="en-US" sz="1400" b="1" baseline="0">
              <a:solidFill>
                <a:schemeClr val="accent5"/>
              </a:solidFill>
              <a:latin typeface="Arial" panose="020B0604020202020204" pitchFamily="34" charset="0"/>
              <a:cs typeface="Arial" panose="020B0604020202020204" pitchFamily="34" charset="0"/>
            </a:rPr>
          </a:br>
          <a:r>
            <a:rPr lang="en-US" sz="1400" b="1" baseline="0">
              <a:solidFill>
                <a:schemeClr val="accent5"/>
              </a:solidFill>
              <a:latin typeface="Arial" panose="020B0604020202020204" pitchFamily="34" charset="0"/>
              <a:cs typeface="Arial" panose="020B0604020202020204" pitchFamily="34" charset="0"/>
            </a:rPr>
            <a:t>Texas Employment Forecast to Decline 4.8 Percent in 2020</a:t>
          </a:r>
          <a:endParaRPr lang="en-US" sz="1400" b="1">
            <a:solidFill>
              <a:schemeClr val="accent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0.59151</cdr:x>
      <cdr:y>0.95159</cdr:y>
    </cdr:from>
    <cdr:to>
      <cdr:x>1</cdr:x>
      <cdr:y>1</cdr:y>
    </cdr:to>
    <cdr:sp macro="" textlink="">
      <cdr:nvSpPr>
        <cdr:cNvPr id="6" name="TextBox 1"/>
        <cdr:cNvSpPr txBox="1"/>
      </cdr:nvSpPr>
      <cdr:spPr>
        <a:xfrm xmlns:a="http://schemas.openxmlformats.org/drawingml/2006/main">
          <a:off x="5121241" y="5975902"/>
          <a:ext cx="3536656" cy="304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chemeClr val="bg2">
                  <a:lumMod val="25000"/>
                </a:schemeClr>
              </a:solidFill>
              <a:latin typeface="Arial" panose="020B0604020202020204" pitchFamily="34" charset="0"/>
              <a:cs typeface="Arial" panose="020B0604020202020204" pitchFamily="34" charset="0"/>
            </a:rPr>
            <a:t>Federal</a:t>
          </a:r>
          <a:r>
            <a:rPr lang="en-US" sz="1100" baseline="0">
              <a:solidFill>
                <a:schemeClr val="bg2">
                  <a:lumMod val="25000"/>
                </a:schemeClr>
              </a:solidFill>
              <a:latin typeface="Arial" panose="020B0604020202020204" pitchFamily="34" charset="0"/>
              <a:cs typeface="Arial" panose="020B0604020202020204" pitchFamily="34" charset="0"/>
            </a:rPr>
            <a:t> Reserve Bank of Dallas</a:t>
          </a:r>
          <a:endParaRPr lang="en-US" sz="1100">
            <a:solidFill>
              <a:schemeClr val="bg2">
                <a:lumMod val="25000"/>
              </a:schemeClr>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6808511" y="-11148639"/>
          <a:ext cx="0" cy="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 year over year</a:t>
          </a:r>
        </a:p>
      </cdr:txBody>
    </cdr:sp>
  </cdr:relSizeAnchor>
  <cdr:relSizeAnchor xmlns:cdr="http://schemas.openxmlformats.org/drawingml/2006/chartDrawing">
    <cdr:from>
      <cdr:x>0.74694</cdr:x>
      <cdr:y>0.36982</cdr:y>
    </cdr:from>
    <cdr:to>
      <cdr:x>1</cdr:x>
      <cdr:y>1</cdr:y>
    </cdr:to>
    <cdr:sp macro="" textlink="">
      <cdr:nvSpPr>
        <cdr:cNvPr id="2" name="TextBox 1"/>
        <cdr:cNvSpPr txBox="1"/>
      </cdr:nvSpPr>
      <cdr:spPr>
        <a:xfrm xmlns:a="http://schemas.openxmlformats.org/drawingml/2006/main">
          <a:off x="6739849" y="890910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0.03211</cdr:y>
    </cdr:from>
    <cdr:to>
      <cdr:x>0.72438</cdr:x>
      <cdr:y>0.16662</cdr:y>
    </cdr:to>
    <cdr:sp macro="" textlink="">
      <cdr:nvSpPr>
        <cdr:cNvPr id="4" name="TextBox 3"/>
        <cdr:cNvSpPr txBox="1"/>
      </cdr:nvSpPr>
      <cdr:spPr>
        <a:xfrm xmlns:a="http://schemas.openxmlformats.org/drawingml/2006/main">
          <a:off x="0" y="68500"/>
          <a:ext cx="2696691" cy="286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Percent, year over year</a:t>
          </a:r>
        </a:p>
      </cdr:txBody>
    </cdr:sp>
  </cdr:relSizeAnchor>
</c:userShapes>
</file>

<file path=xl/drawings/drawing2.xml><?xml version="1.0" encoding="utf-8"?>
<c:userShapes xmlns:c="http://schemas.openxmlformats.org/drawingml/2006/chart">
  <cdr:relSizeAnchor xmlns:cdr="http://schemas.openxmlformats.org/drawingml/2006/chartDrawing">
    <cdr:from>
      <cdr:x>0.00097</cdr:x>
      <cdr:y>0.08497</cdr:y>
    </cdr:from>
    <cdr:to>
      <cdr:x>0.36006</cdr:x>
      <cdr:y>0.16462</cdr:y>
    </cdr:to>
    <cdr:sp macro="" textlink="">
      <cdr:nvSpPr>
        <cdr:cNvPr id="4" name="TextBox 3"/>
        <cdr:cNvSpPr txBox="1"/>
      </cdr:nvSpPr>
      <cdr:spPr>
        <a:xfrm xmlns:a="http://schemas.openxmlformats.org/drawingml/2006/main">
          <a:off x="8758" y="553588"/>
          <a:ext cx="3242441" cy="518928"/>
        </a:xfrm>
        <a:prstGeom xmlns:a="http://schemas.openxmlformats.org/drawingml/2006/main" prst="rect">
          <a:avLst/>
        </a:prstGeom>
      </cdr:spPr>
      <cdr:txBody>
        <a:bodyPr xmlns:a="http://schemas.openxmlformats.org/drawingml/2006/main" vertOverflow="clip" wrap="square" lIns="91440" tIns="45720" rIns="91440" bIns="45720" rtlCol="0" anchor="b" anchorCtr="0"/>
        <a:lstStyle xmlns:a="http://schemas.openxmlformats.org/drawingml/2006/main"/>
        <a:p xmlns:a="http://schemas.openxmlformats.org/drawingml/2006/main">
          <a:pPr algn="l"/>
          <a:r>
            <a:rPr lang="en-US" sz="1200">
              <a:latin typeface="Arial" panose="020B0604020202020204" pitchFamily="34" charset="0"/>
              <a:cs typeface="Arial" panose="020B0604020202020204" pitchFamily="34" charset="0"/>
            </a:rPr>
            <a:t>Monthly</a:t>
          </a:r>
          <a:r>
            <a:rPr lang="en-US" sz="1200" baseline="0">
              <a:latin typeface="Arial" panose="020B0604020202020204" pitchFamily="34" charset="0"/>
              <a:cs typeface="Arial" panose="020B0604020202020204" pitchFamily="34" charset="0"/>
            </a:rPr>
            <a:t> job growth (percent)</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0.00929</cdr:y>
    </cdr:from>
    <cdr:to>
      <cdr:x>0.96125</cdr:x>
      <cdr:y>0.08895</cdr:y>
    </cdr:to>
    <cdr:sp macro="" textlink="">
      <cdr:nvSpPr>
        <cdr:cNvPr id="3" name="TextBox 2"/>
        <cdr:cNvSpPr txBox="1"/>
      </cdr:nvSpPr>
      <cdr:spPr>
        <a:xfrm xmlns:a="http://schemas.openxmlformats.org/drawingml/2006/main">
          <a:off x="0" y="60613"/>
          <a:ext cx="8693727" cy="5195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5"/>
              </a:solidFill>
              <a:latin typeface="Arial" panose="020B0604020202020204" pitchFamily="34" charset="0"/>
              <a:cs typeface="Arial" panose="020B0604020202020204" pitchFamily="34" charset="0"/>
            </a:rPr>
            <a:t>Chart</a:t>
          </a:r>
          <a:r>
            <a:rPr lang="en-US" sz="1400" b="1" baseline="0">
              <a:solidFill>
                <a:schemeClr val="accent5"/>
              </a:solidFill>
              <a:latin typeface="Arial" panose="020B0604020202020204" pitchFamily="34" charset="0"/>
              <a:cs typeface="Arial" panose="020B0604020202020204" pitchFamily="34" charset="0"/>
            </a:rPr>
            <a:t> 1</a:t>
          </a:r>
          <a:br>
            <a:rPr lang="en-US" sz="1400" b="1" baseline="0">
              <a:solidFill>
                <a:schemeClr val="accent5"/>
              </a:solidFill>
              <a:latin typeface="Arial" panose="020B0604020202020204" pitchFamily="34" charset="0"/>
              <a:cs typeface="Arial" panose="020B0604020202020204" pitchFamily="34" charset="0"/>
            </a:rPr>
          </a:br>
          <a:r>
            <a:rPr lang="en-US" sz="1400" b="1" baseline="0">
              <a:solidFill>
                <a:schemeClr val="accent5"/>
              </a:solidFill>
              <a:latin typeface="Arial" panose="020B0604020202020204" pitchFamily="34" charset="0"/>
              <a:cs typeface="Arial" panose="020B0604020202020204" pitchFamily="34" charset="0"/>
            </a:rPr>
            <a:t>Texas Employment Achieves Broad-Based Growth After Earlier COVID-19 Drop</a:t>
          </a:r>
          <a:endParaRPr lang="en-US" sz="1400" b="1">
            <a:solidFill>
              <a:schemeClr val="accent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0.68771</cdr:x>
      <cdr:y>0.95362</cdr:y>
    </cdr:from>
    <cdr:to>
      <cdr:x>0.99208</cdr:x>
      <cdr:y>0.98866</cdr:y>
    </cdr:to>
    <cdr:sp macro="" textlink="">
      <cdr:nvSpPr>
        <cdr:cNvPr id="5" name="TextBox 4"/>
        <cdr:cNvSpPr txBox="1"/>
      </cdr:nvSpPr>
      <cdr:spPr>
        <a:xfrm xmlns:a="http://schemas.openxmlformats.org/drawingml/2006/main">
          <a:off x="6219825" y="6219825"/>
          <a:ext cx="27527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solidFill>
                <a:schemeClr val="bg2">
                  <a:lumMod val="25000"/>
                </a:schemeClr>
              </a:solidFill>
              <a:latin typeface="Arial" panose="020B0604020202020204" pitchFamily="34" charset="0"/>
              <a:cs typeface="Arial" panose="020B0604020202020204" pitchFamily="34" charset="0"/>
            </a:rPr>
            <a:t>Federal</a:t>
          </a:r>
          <a:r>
            <a:rPr lang="en-US" sz="1100" baseline="0">
              <a:solidFill>
                <a:schemeClr val="bg2">
                  <a:lumMod val="25000"/>
                </a:schemeClr>
              </a:solidFill>
              <a:latin typeface="Arial" panose="020B0604020202020204" pitchFamily="34" charset="0"/>
              <a:cs typeface="Arial" panose="020B0604020202020204" pitchFamily="34" charset="0"/>
            </a:rPr>
            <a:t> Reserve Bank of Dallas</a:t>
          </a:r>
          <a:endParaRPr lang="en-US" sz="1100">
            <a:solidFill>
              <a:schemeClr val="bg2">
                <a:lumMod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0.89784</cdr:y>
    </cdr:from>
    <cdr:to>
      <cdr:x>0.98736</cdr:x>
      <cdr:y>0.96938</cdr:y>
    </cdr:to>
    <cdr:sp macro="" textlink="">
      <cdr:nvSpPr>
        <cdr:cNvPr id="2" name="TextBox 1"/>
        <cdr:cNvSpPr txBox="1"/>
      </cdr:nvSpPr>
      <cdr:spPr>
        <a:xfrm xmlns:a="http://schemas.openxmlformats.org/drawingml/2006/main">
          <a:off x="0" y="5849529"/>
          <a:ext cx="8915565" cy="4660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Numbers</a:t>
          </a:r>
          <a:r>
            <a:rPr lang="en-US" sz="1100" baseline="0">
              <a:latin typeface="Arial" panose="020B0604020202020204" pitchFamily="34" charset="0"/>
              <a:cs typeface="Arial" panose="020B0604020202020204" pitchFamily="34" charset="0"/>
            </a:rPr>
            <a:t> in parenthesis refer to share of state employment in June 2020. Data are seasonally adjusted, nonannualized.</a:t>
          </a:r>
        </a:p>
        <a:p xmlns:a="http://schemas.openxmlformats.org/drawingml/2006/main">
          <a:r>
            <a:rPr lang="en-US" sz="1100" baseline="0">
              <a:latin typeface="Arial" panose="020B0604020202020204" pitchFamily="34" charset="0"/>
              <a:cs typeface="Arial" panose="020B0604020202020204" pitchFamily="34" charset="0"/>
            </a:rPr>
            <a:t>SOURCES: Bureau of Labor Statistics; Texas Workforce Commission.</a:t>
          </a:r>
          <a:endParaRPr lang="en-US" sz="11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81705" cy="5368636"/>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0.8401</cdr:y>
    </cdr:from>
    <cdr:to>
      <cdr:x>1</cdr:x>
      <cdr:y>0.99242</cdr:y>
    </cdr:to>
    <cdr:sp macro="" textlink="">
      <cdr:nvSpPr>
        <cdr:cNvPr id="2" name="TextBox 1"/>
        <cdr:cNvSpPr txBox="1"/>
      </cdr:nvSpPr>
      <cdr:spPr>
        <a:xfrm xmlns:a="http://schemas.openxmlformats.org/drawingml/2006/main">
          <a:off x="0" y="4503964"/>
          <a:ext cx="9484179" cy="8166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NOTE: Forecast scenario estimates Texas payroll employment </a:t>
          </a:r>
          <a:r>
            <a:rPr lang="en-US" sz="1200" baseline="0">
              <a:latin typeface="Arial" panose="020B0604020202020204" pitchFamily="34" charset="0"/>
              <a:cs typeface="Arial" panose="020B0604020202020204" pitchFamily="34" charset="0"/>
            </a:rPr>
            <a:t>from July</a:t>
          </a:r>
          <a:r>
            <a:rPr lang="en-US" sz="1200">
              <a:latin typeface="Arial" panose="020B0604020202020204" pitchFamily="34" charset="0"/>
              <a:cs typeface="Arial" panose="020B0604020202020204" pitchFamily="34" charset="0"/>
            </a:rPr>
            <a:t> to December 2020 are</a:t>
          </a:r>
          <a:r>
            <a:rPr lang="en-US" sz="1200" baseline="0">
              <a:latin typeface="Arial" panose="020B0604020202020204" pitchFamily="34" charset="0"/>
              <a:cs typeface="Arial" panose="020B0604020202020204" pitchFamily="34" charset="0"/>
            </a:rPr>
            <a:t> based on July estimates from the Texas Weekly Economic Index and US GDP growth of -32.7% Q2, +21.8% Q3, and +6.4% Q4, as well as direct COVID-19 impacts in March and April, and WTI prices following the futures contract curve as of 7/17.</a:t>
          </a:r>
          <a:br>
            <a:rPr lang="en-US" sz="1200" baseline="0">
              <a:latin typeface="Arial" panose="020B0604020202020204" pitchFamily="34" charset="0"/>
              <a:cs typeface="Arial" panose="020B0604020202020204" pitchFamily="34" charset="0"/>
            </a:rPr>
          </a:br>
          <a:r>
            <a:rPr lang="en-US" sz="1200" baseline="0">
              <a:latin typeface="Arial" panose="020B0604020202020204" pitchFamily="34" charset="0"/>
              <a:cs typeface="Arial" panose="020B0604020202020204" pitchFamily="34" charset="0"/>
            </a:rPr>
            <a:t>SOURCE: Federal Reserve Bank of Dallas.</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0.10251</cdr:y>
    </cdr:from>
    <cdr:to>
      <cdr:x>0.23996</cdr:x>
      <cdr:y>0.15022</cdr:y>
    </cdr:to>
    <cdr:sp macro="" textlink="">
      <cdr:nvSpPr>
        <cdr:cNvPr id="3" name="TextBox 2"/>
        <cdr:cNvSpPr txBox="1"/>
      </cdr:nvSpPr>
      <cdr:spPr>
        <a:xfrm xmlns:a="http://schemas.openxmlformats.org/drawingml/2006/main">
          <a:off x="0" y="549557"/>
          <a:ext cx="2275824" cy="2557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r>
            <a:rPr lang="en-US" sz="1200" baseline="0">
              <a:latin typeface="Arial" panose="020B0604020202020204" pitchFamily="34" charset="0"/>
              <a:cs typeface="Arial" panose="020B0604020202020204" pitchFamily="34" charset="0"/>
            </a:rPr>
            <a:t> SAAR</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0.06504</cdr:x>
      <cdr:y>0.42224</cdr:y>
    </cdr:from>
    <cdr:to>
      <cdr:x>0.49485</cdr:x>
      <cdr:y>0.69289</cdr:y>
    </cdr:to>
    <cdr:graphicFrame macro="">
      <cdr:nvGraphicFramePr>
        <cdr:cNvPr id="4" name="Chart 1">
          <a:extLst xmlns:a="http://schemas.openxmlformats.org/drawingml/2006/main">
            <a:ext uri="{FF2B5EF4-FFF2-40B4-BE49-F238E27FC236}">
              <a16:creationId xmlns:a16="http://schemas.microsoft.com/office/drawing/2014/main" id="{3E41DC18-8340-460D-A91D-B54AE30D8388}"/>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0.68108</cdr:x>
      <cdr:y>0.16444</cdr:y>
    </cdr:to>
    <cdr:sp macro="" textlink="">
      <cdr:nvSpPr>
        <cdr:cNvPr id="3" name="TextBox 2"/>
        <cdr:cNvSpPr txBox="1"/>
      </cdr:nvSpPr>
      <cdr:spPr>
        <a:xfrm xmlns:a="http://schemas.openxmlformats.org/drawingml/2006/main">
          <a:off x="0" y="0"/>
          <a:ext cx="2285999" cy="289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Percent, Y/Y</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0.00064</cdr:x>
      <cdr:y>0.8274</cdr:y>
    </cdr:from>
    <cdr:to>
      <cdr:x>0.99575</cdr:x>
      <cdr:y>1</cdr:y>
    </cdr:to>
    <cdr:sp macro="" textlink="">
      <cdr:nvSpPr>
        <cdr:cNvPr id="3" name="TextBox 2"/>
        <cdr:cNvSpPr txBox="1"/>
      </cdr:nvSpPr>
      <cdr:spPr>
        <a:xfrm xmlns:a="http://schemas.openxmlformats.org/drawingml/2006/main">
          <a:off x="5545" y="5201479"/>
          <a:ext cx="8621244" cy="1085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 Mobility and engagement </a:t>
          </a:r>
          <a:r>
            <a:rPr lang="en-US" sz="1100" baseline="0">
              <a:latin typeface="Arial" panose="020B0604020202020204" pitchFamily="34" charset="0"/>
              <a:cs typeface="Arial" panose="020B0604020202020204" pitchFamily="34" charset="0"/>
            </a:rPr>
            <a:t>index data through July 18. Mobility and engagement index values are 7-day average and are scaled such that the national index average over January-Febuary are subtracted out and divided by the national value in the week ending in April 11, the lowest national weekly value. Mobility and engagement index value can be interpreted as mobility and engagement relative to the national trough in mobility and engagement. Daily new active COVID-19 cases and fatalities are 7-day moving average and are through July 26.</a:t>
          </a:r>
        </a:p>
        <a:p xmlns:a="http://schemas.openxmlformats.org/drawingml/2006/main">
          <a:r>
            <a:rPr lang="en-US" sz="1100" baseline="0">
              <a:latin typeface="Arial" panose="020B0604020202020204" pitchFamily="34" charset="0"/>
              <a:cs typeface="Arial" panose="020B0604020202020204" pitchFamily="34" charset="0"/>
            </a:rPr>
            <a:t>SOURCE: Texas Department of State Health Services; SafeGraph; Federal Reserve Bank of Dallas.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0.01768</cdr:y>
    </cdr:from>
    <cdr:to>
      <cdr:x>0.24313</cdr:x>
      <cdr:y>0.06313</cdr:y>
    </cdr:to>
    <cdr:sp macro="" textlink="">
      <cdr:nvSpPr>
        <cdr:cNvPr id="4" name="TextBox 3"/>
        <cdr:cNvSpPr txBox="1"/>
      </cdr:nvSpPr>
      <cdr:spPr>
        <a:xfrm xmlns:a="http://schemas.openxmlformats.org/drawingml/2006/main">
          <a:off x="0" y="111125"/>
          <a:ext cx="2106082"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0.17048</cdr:x>
      <cdr:y>0.20654</cdr:y>
    </cdr:from>
    <cdr:to>
      <cdr:x>0.2127</cdr:x>
      <cdr:y>0.20656</cdr:y>
    </cdr:to>
    <cdr:cxnSp macro="">
      <cdr:nvCxnSpPr>
        <cdr:cNvPr id="6" name="Straight Arrow Connector 5">
          <a:extLst xmlns:a="http://schemas.openxmlformats.org/drawingml/2006/main">
            <a:ext uri="{FF2B5EF4-FFF2-40B4-BE49-F238E27FC236}">
              <a16:creationId xmlns:a16="http://schemas.microsoft.com/office/drawing/2014/main" id="{3AD7215C-F031-4956-A87D-B95F8694D81F}"/>
            </a:ext>
          </a:extLst>
        </cdr:cNvPr>
        <cdr:cNvCxnSpPr/>
      </cdr:nvCxnSpPr>
      <cdr:spPr>
        <a:xfrm xmlns:a="http://schemas.openxmlformats.org/drawingml/2006/main" flipH="1" flipV="1">
          <a:off x="1477005" y="1298430"/>
          <a:ext cx="365777" cy="126"/>
        </a:xfrm>
        <a:prstGeom xmlns:a="http://schemas.openxmlformats.org/drawingml/2006/main" prst="straightConnector1">
          <a:avLst/>
        </a:prstGeom>
        <a:ln xmlns:a="http://schemas.openxmlformats.org/drawingml/2006/main" w="12700">
          <a:solidFill>
            <a:schemeClr val="accent4"/>
          </a:solidFill>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0.16993</cdr:x>
      <cdr:y>0.28517</cdr:y>
    </cdr:from>
    <cdr:to>
      <cdr:x>0.21215</cdr:x>
      <cdr:y>0.28519</cdr:y>
    </cdr:to>
    <cdr:cxnSp macro="">
      <cdr:nvCxnSpPr>
        <cdr:cNvPr id="7" name="Straight Arrow Connector 6">
          <a:extLst xmlns:a="http://schemas.openxmlformats.org/drawingml/2006/main">
            <a:ext uri="{FF2B5EF4-FFF2-40B4-BE49-F238E27FC236}">
              <a16:creationId xmlns:a16="http://schemas.microsoft.com/office/drawing/2014/main" id="{9EA7BA21-ED92-4A49-A33E-9F11EDB576D1}"/>
            </a:ext>
          </a:extLst>
        </cdr:cNvPr>
        <cdr:cNvCxnSpPr/>
      </cdr:nvCxnSpPr>
      <cdr:spPr>
        <a:xfrm xmlns:a="http://schemas.openxmlformats.org/drawingml/2006/main" flipH="1">
          <a:off x="1472205" y="1792745"/>
          <a:ext cx="365778" cy="126"/>
        </a:xfrm>
        <a:prstGeom xmlns:a="http://schemas.openxmlformats.org/drawingml/2006/main" prst="straightConnector1">
          <a:avLst/>
        </a:prstGeom>
        <a:ln xmlns:a="http://schemas.openxmlformats.org/drawingml/2006/main" w="127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0.36536</cdr:x>
      <cdr:y>0.3563</cdr:y>
    </cdr:from>
    <cdr:to>
      <cdr:x>0.40758</cdr:x>
      <cdr:y>0.35717</cdr:y>
    </cdr:to>
    <cdr:cxnSp macro="">
      <cdr:nvCxnSpPr>
        <cdr:cNvPr id="12" name="Straight Arrow Connector 11">
          <a:extLst xmlns:a="http://schemas.openxmlformats.org/drawingml/2006/main">
            <a:ext uri="{FF2B5EF4-FFF2-40B4-BE49-F238E27FC236}">
              <a16:creationId xmlns:a16="http://schemas.microsoft.com/office/drawing/2014/main" id="{7312EAFF-4A50-40C9-A0B3-DA543185C1C4}"/>
            </a:ext>
          </a:extLst>
        </cdr:cNvPr>
        <cdr:cNvCxnSpPr/>
      </cdr:nvCxnSpPr>
      <cdr:spPr>
        <a:xfrm xmlns:a="http://schemas.openxmlformats.org/drawingml/2006/main" flipV="1">
          <a:off x="3165339" y="2239906"/>
          <a:ext cx="365778" cy="5469"/>
        </a:xfrm>
        <a:prstGeom xmlns:a="http://schemas.openxmlformats.org/drawingml/2006/main" prst="straightConnector1">
          <a:avLst/>
        </a:prstGeom>
        <a:ln xmlns:a="http://schemas.openxmlformats.org/drawingml/2006/main" w="127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0.12121</cdr:y>
    </cdr:from>
    <cdr:to>
      <cdr:x>0.18547</cdr:x>
      <cdr:y>0.1726</cdr:y>
    </cdr:to>
    <cdr:sp macro="" textlink="">
      <cdr:nvSpPr>
        <cdr:cNvPr id="14" name="TextBox 13"/>
        <cdr:cNvSpPr txBox="1"/>
      </cdr:nvSpPr>
      <cdr:spPr>
        <a:xfrm xmlns:a="http://schemas.openxmlformats.org/drawingml/2006/main">
          <a:off x="0" y="762000"/>
          <a:ext cx="1606826" cy="3230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200">
              <a:latin typeface="Arial" panose="020B0604020202020204" pitchFamily="34" charset="0"/>
              <a:cs typeface="Arial" panose="020B0604020202020204" pitchFamily="34" charset="0"/>
            </a:rPr>
            <a:t>Cases/fatalities</a:t>
          </a:r>
        </a:p>
      </cdr:txBody>
    </cdr:sp>
  </cdr:relSizeAnchor>
  <cdr:relSizeAnchor xmlns:cdr="http://schemas.openxmlformats.org/drawingml/2006/chartDrawing">
    <cdr:from>
      <cdr:x>0.88815</cdr:x>
      <cdr:y>0.1278</cdr:y>
    </cdr:from>
    <cdr:to>
      <cdr:x>0.99713</cdr:x>
      <cdr:y>0.17128</cdr:y>
    </cdr:to>
    <cdr:sp macro="" textlink="">
      <cdr:nvSpPr>
        <cdr:cNvPr id="18" name="TextBox 17"/>
        <cdr:cNvSpPr txBox="1"/>
      </cdr:nvSpPr>
      <cdr:spPr>
        <a:xfrm xmlns:a="http://schemas.openxmlformats.org/drawingml/2006/main">
          <a:off x="7694542" y="803413"/>
          <a:ext cx="944219" cy="273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2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cdr:x>
      <cdr:y>0.00615</cdr:y>
    </cdr:from>
    <cdr:to>
      <cdr:x>0.99363</cdr:x>
      <cdr:y>0.08696</cdr:y>
    </cdr:to>
    <cdr:sp macro="" textlink="">
      <cdr:nvSpPr>
        <cdr:cNvPr id="9" name="TextBox 8"/>
        <cdr:cNvSpPr txBox="1"/>
      </cdr:nvSpPr>
      <cdr:spPr>
        <a:xfrm xmlns:a="http://schemas.openxmlformats.org/drawingml/2006/main">
          <a:off x="0" y="38662"/>
          <a:ext cx="8608422" cy="507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5"/>
              </a:solidFill>
              <a:latin typeface="Arial" panose="020B0604020202020204" pitchFamily="34" charset="0"/>
              <a:cs typeface="Arial" panose="020B0604020202020204" pitchFamily="34" charset="0"/>
            </a:rPr>
            <a:t>Chart 3</a:t>
          </a:r>
          <a:br>
            <a:rPr lang="en-US" sz="1400" b="1">
              <a:solidFill>
                <a:schemeClr val="accent5"/>
              </a:solidFill>
              <a:latin typeface="Arial" panose="020B0604020202020204" pitchFamily="34" charset="0"/>
              <a:cs typeface="Arial" panose="020B0604020202020204" pitchFamily="34" charset="0"/>
            </a:rPr>
          </a:br>
          <a:r>
            <a:rPr lang="en-US" sz="1400" b="1">
              <a:solidFill>
                <a:schemeClr val="accent5"/>
              </a:solidFill>
              <a:latin typeface="Arial" panose="020B0604020202020204" pitchFamily="34" charset="0"/>
              <a:cs typeface="Arial" panose="020B0604020202020204" pitchFamily="34" charset="0"/>
            </a:rPr>
            <a:t>Texas Mobility, Cases,</a:t>
          </a:r>
          <a:r>
            <a:rPr lang="en-US" sz="1400" b="1" baseline="0">
              <a:solidFill>
                <a:schemeClr val="accent5"/>
              </a:solidFill>
              <a:latin typeface="Arial" panose="020B0604020202020204" pitchFamily="34" charset="0"/>
              <a:cs typeface="Arial" panose="020B0604020202020204" pitchFamily="34" charset="0"/>
            </a:rPr>
            <a:t> and Fatalities Decline since late-June</a:t>
          </a:r>
          <a:endParaRPr lang="en-US" sz="1400" b="1">
            <a:solidFill>
              <a:schemeClr val="accent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0.1724</cdr:x>
      <cdr:y>0.08648</cdr:y>
    </cdr:from>
    <cdr:to>
      <cdr:x>0.24633</cdr:x>
      <cdr:y>0.18481</cdr:y>
    </cdr:to>
    <cdr:sp macro="" textlink="">
      <cdr:nvSpPr>
        <cdr:cNvPr id="21" name="TextBox 20"/>
        <cdr:cNvSpPr txBox="1"/>
      </cdr:nvSpPr>
      <cdr:spPr>
        <a:xfrm xmlns:a="http://schemas.openxmlformats.org/drawingml/2006/main">
          <a:off x="1493630" y="543642"/>
          <a:ext cx="640500" cy="6181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latin typeface="Arial" panose="020B0604020202020204" pitchFamily="34" charset="0"/>
              <a:cs typeface="Arial" panose="020B0604020202020204" pitchFamily="34" charset="0"/>
            </a:rPr>
            <a:t>5/1: Phase</a:t>
          </a:r>
          <a:r>
            <a:rPr lang="en-US" sz="900" baseline="0">
              <a:latin typeface="Arial" panose="020B0604020202020204" pitchFamily="34" charset="0"/>
              <a:cs typeface="Arial" panose="020B0604020202020204" pitchFamily="34" charset="0"/>
            </a:rPr>
            <a:t> 1 of re-opening</a:t>
          </a: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0.34226</cdr:x>
      <cdr:y>0.08169</cdr:y>
    </cdr:from>
    <cdr:to>
      <cdr:x>0.41364</cdr:x>
      <cdr:y>0.17954</cdr:y>
    </cdr:to>
    <cdr:sp macro="" textlink="">
      <cdr:nvSpPr>
        <cdr:cNvPr id="20" name="TextBox 1"/>
        <cdr:cNvSpPr txBox="1"/>
      </cdr:nvSpPr>
      <cdr:spPr>
        <a:xfrm xmlns:a="http://schemas.openxmlformats.org/drawingml/2006/main">
          <a:off x="2965171" y="513522"/>
          <a:ext cx="618408" cy="615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5/22:</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Phase 2 of re-opening</a:t>
          </a:r>
        </a:p>
      </cdr:txBody>
    </cdr:sp>
  </cdr:relSizeAnchor>
  <cdr:relSizeAnchor xmlns:cdr="http://schemas.openxmlformats.org/drawingml/2006/chartDrawing">
    <cdr:from>
      <cdr:x>0.43595</cdr:x>
      <cdr:y>0.08211</cdr:y>
    </cdr:from>
    <cdr:to>
      <cdr:x>0.51148</cdr:x>
      <cdr:y>0.18043</cdr:y>
    </cdr:to>
    <cdr:sp macro="" textlink="">
      <cdr:nvSpPr>
        <cdr:cNvPr id="23" name="TextBox 1"/>
        <cdr:cNvSpPr txBox="1"/>
      </cdr:nvSpPr>
      <cdr:spPr>
        <a:xfrm xmlns:a="http://schemas.openxmlformats.org/drawingml/2006/main">
          <a:off x="3776870" y="516202"/>
          <a:ext cx="654414" cy="618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6/3:</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Phase 3 of re-opening</a:t>
          </a:r>
        </a:p>
      </cdr:txBody>
    </cdr:sp>
  </cdr:relSizeAnchor>
  <cdr:relSizeAnchor xmlns:cdr="http://schemas.openxmlformats.org/drawingml/2006/chartDrawing">
    <cdr:from>
      <cdr:x>0.49906</cdr:x>
      <cdr:y>0.08053</cdr:y>
    </cdr:from>
    <cdr:to>
      <cdr:x>0.60134</cdr:x>
      <cdr:y>0.20063</cdr:y>
    </cdr:to>
    <cdr:sp macro="" textlink="">
      <cdr:nvSpPr>
        <cdr:cNvPr id="25" name="TextBox 1"/>
        <cdr:cNvSpPr txBox="1"/>
      </cdr:nvSpPr>
      <cdr:spPr>
        <a:xfrm xmlns:a="http://schemas.openxmlformats.org/drawingml/2006/main">
          <a:off x="4323646" y="506239"/>
          <a:ext cx="886114" cy="7550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6/12:</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Restaurants expand to 75% capacity</a:t>
          </a:r>
        </a:p>
      </cdr:txBody>
    </cdr:sp>
  </cdr:relSizeAnchor>
  <cdr:relSizeAnchor xmlns:cdr="http://schemas.openxmlformats.org/drawingml/2006/chartDrawing">
    <cdr:from>
      <cdr:x>0.674</cdr:x>
      <cdr:y>0.08141</cdr:y>
    </cdr:from>
    <cdr:to>
      <cdr:x>0.75634</cdr:x>
      <cdr:y>0.1822</cdr:y>
    </cdr:to>
    <cdr:sp macro="" textlink="">
      <cdr:nvSpPr>
        <cdr:cNvPr id="27" name="TextBox 1"/>
        <cdr:cNvSpPr txBox="1"/>
      </cdr:nvSpPr>
      <cdr:spPr>
        <a:xfrm xmlns:a="http://schemas.openxmlformats.org/drawingml/2006/main">
          <a:off x="5839253" y="511803"/>
          <a:ext cx="713362" cy="6336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7/2:</a:t>
          </a:r>
          <a:endParaRPr lang="en-US" sz="900" baseline="0">
            <a:latin typeface="Arial" panose="020B0604020202020204" pitchFamily="34" charset="0"/>
            <a:cs typeface="Arial" panose="020B0604020202020204" pitchFamily="34" charset="0"/>
          </a:endParaRPr>
        </a:p>
        <a:p xmlns:a="http://schemas.openxmlformats.org/drawingml/2006/main">
          <a:pPr algn="ctr"/>
          <a:r>
            <a:rPr lang="en-US" sz="900" baseline="0">
              <a:latin typeface="Arial" panose="020B0604020202020204" pitchFamily="34" charset="0"/>
              <a:cs typeface="Arial" panose="020B0604020202020204" pitchFamily="34" charset="0"/>
            </a:rPr>
            <a:t>Statewide mask mandate</a:t>
          </a: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0.88337</cdr:x>
      <cdr:y>0.12291</cdr:y>
    </cdr:from>
    <cdr:to>
      <cdr:x>0.98891</cdr:x>
      <cdr:y>0.26831</cdr:y>
    </cdr:to>
    <cdr:sp macro="" textlink="">
      <cdr:nvSpPr>
        <cdr:cNvPr id="15" name="TextBox 14"/>
        <cdr:cNvSpPr txBox="1"/>
      </cdr:nvSpPr>
      <cdr:spPr>
        <a:xfrm xmlns:a="http://schemas.openxmlformats.org/drawingml/2006/main">
          <a:off x="7653130" y="77304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0.6109</cdr:x>
      <cdr:y>0.07945</cdr:y>
    </cdr:from>
    <cdr:to>
      <cdr:x>0.68833</cdr:x>
      <cdr:y>0.16286</cdr:y>
    </cdr:to>
    <cdr:sp macro="" textlink="">
      <cdr:nvSpPr>
        <cdr:cNvPr id="29" name="TextBox 1"/>
        <cdr:cNvSpPr txBox="1"/>
      </cdr:nvSpPr>
      <cdr:spPr>
        <a:xfrm xmlns:a="http://schemas.openxmlformats.org/drawingml/2006/main">
          <a:off x="5292587" y="499479"/>
          <a:ext cx="670867" cy="5243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6/25:</a:t>
          </a:r>
          <a:endParaRPr lang="en-US" sz="900" baseline="0">
            <a:latin typeface="Arial" panose="020B0604020202020204" pitchFamily="34" charset="0"/>
            <a:cs typeface="Arial" panose="020B0604020202020204" pitchFamily="34" charset="0"/>
          </a:endParaRPr>
        </a:p>
        <a:p xmlns:a="http://schemas.openxmlformats.org/drawingml/2006/main">
          <a:pPr algn="ctr"/>
          <a:r>
            <a:rPr lang="en-US" sz="900" baseline="0">
              <a:latin typeface="Arial" panose="020B0604020202020204" pitchFamily="34" charset="0"/>
              <a:cs typeface="Arial" panose="020B0604020202020204" pitchFamily="34" charset="0"/>
            </a:rPr>
            <a:t>Pause on re-opening</a:t>
          </a: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0.75526</cdr:x>
      <cdr:y>0.67194</cdr:y>
    </cdr:from>
    <cdr:to>
      <cdr:x>0.88145</cdr:x>
      <cdr:y>0.81159</cdr:y>
    </cdr:to>
    <cdr:sp macro="" textlink="">
      <cdr:nvSpPr>
        <cdr:cNvPr id="31" name="TextBox 30"/>
        <cdr:cNvSpPr txBox="1"/>
      </cdr:nvSpPr>
      <cdr:spPr>
        <a:xfrm xmlns:a="http://schemas.openxmlformats.org/drawingml/2006/main">
          <a:off x="6543261" y="4224131"/>
          <a:ext cx="1093305" cy="877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Opening</a:t>
          </a:r>
        </a:p>
        <a:p xmlns:a="http://schemas.openxmlformats.org/drawingml/2006/main">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Closure</a:t>
          </a:r>
        </a:p>
      </cdr:txBody>
    </cdr:sp>
  </cdr:relSizeAnchor>
  <cdr:relSizeAnchor xmlns:cdr="http://schemas.openxmlformats.org/drawingml/2006/chartDrawing">
    <cdr:from>
      <cdr:x>0.74474</cdr:x>
      <cdr:y>0.68379</cdr:y>
    </cdr:from>
    <cdr:to>
      <cdr:x>0.7553</cdr:x>
      <cdr:y>0.69834</cdr:y>
    </cdr:to>
    <cdr:sp macro="" textlink="">
      <cdr:nvSpPr>
        <cdr:cNvPr id="32" name="Rectangle 31"/>
        <cdr:cNvSpPr/>
      </cdr:nvSpPr>
      <cdr:spPr>
        <a:xfrm xmlns:a="http://schemas.openxmlformats.org/drawingml/2006/main">
          <a:off x="6452152" y="4298674"/>
          <a:ext cx="91440" cy="91440"/>
        </a:xfrm>
        <a:prstGeom xmlns:a="http://schemas.openxmlformats.org/drawingml/2006/main" prst="rect">
          <a:avLst/>
        </a:prstGeom>
        <a:solidFill xmlns:a="http://schemas.openxmlformats.org/drawingml/2006/main">
          <a:schemeClr val="accent6">
            <a:lumMod val="40000"/>
            <a:lumOff val="60000"/>
          </a:schemeClr>
        </a:solidFill>
        <a:ln xmlns:a="http://schemas.openxmlformats.org/drawingml/2006/main" w="9525">
          <a:solidFill>
            <a:schemeClr val="accent6">
              <a:lumMod val="40000"/>
              <a:lumOff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0.74487</cdr:x>
      <cdr:y>0.73404</cdr:y>
    </cdr:from>
    <cdr:to>
      <cdr:x>0.75542</cdr:x>
      <cdr:y>0.74858</cdr:y>
    </cdr:to>
    <cdr:sp macro="" textlink="">
      <cdr:nvSpPr>
        <cdr:cNvPr id="33" name="Rectangle 32"/>
        <cdr:cNvSpPr/>
      </cdr:nvSpPr>
      <cdr:spPr>
        <a:xfrm xmlns:a="http://schemas.openxmlformats.org/drawingml/2006/main">
          <a:off x="6453256" y="4614516"/>
          <a:ext cx="91440" cy="91440"/>
        </a:xfrm>
        <a:prstGeom xmlns:a="http://schemas.openxmlformats.org/drawingml/2006/main" prst="rect">
          <a:avLst/>
        </a:prstGeom>
        <a:solidFill xmlns:a="http://schemas.openxmlformats.org/drawingml/2006/main">
          <a:srgbClr val="FF8989"/>
        </a:solidFill>
        <a:ln xmlns:a="http://schemas.openxmlformats.org/drawingml/2006/main" w="9525">
          <a:solidFill>
            <a:srgbClr val="FF8989"/>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0.00137</cdr:x>
      <cdr:y>0.81616</cdr:y>
    </cdr:from>
    <cdr:to>
      <cdr:x>0.99648</cdr:x>
      <cdr:y>1</cdr:y>
    </cdr:to>
    <cdr:sp macro="" textlink="">
      <cdr:nvSpPr>
        <cdr:cNvPr id="3" name="TextBox 2"/>
        <cdr:cNvSpPr txBox="1"/>
      </cdr:nvSpPr>
      <cdr:spPr>
        <a:xfrm xmlns:a="http://schemas.openxmlformats.org/drawingml/2006/main">
          <a:off x="11901" y="5130800"/>
          <a:ext cx="8631684" cy="1155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Mobility and engagement </a:t>
          </a:r>
          <a:r>
            <a:rPr lang="en-US" sz="1100" baseline="0">
              <a:latin typeface="Arial" panose="020B0604020202020204" pitchFamily="34" charset="0"/>
              <a:cs typeface="Arial" panose="020B0604020202020204" pitchFamily="34" charset="0"/>
            </a:rPr>
            <a:t>index data are to July 25, 2020. Homebase data are to July 26; all other data are to July 28. Homebase data are adjusted for Memorial Day and Independence Day. Homebase data and daily COVID-19 cases and deaths are seven-day moving averages. Mobility and engagement index (MEI) values are scaled such that the national index average for January</a:t>
          </a:r>
          <a:r>
            <a:rPr lang="en-US" sz="1100" baseline="0">
              <a:latin typeface="Calibri" panose="020F0502020204030204" pitchFamily="34" charset="0"/>
              <a:cs typeface="Calibri" panose="020F0502020204030204" pitchFamily="34" charset="0"/>
            </a:rPr>
            <a:t>–</a:t>
          </a:r>
          <a:r>
            <a:rPr lang="en-US" sz="1100" baseline="0">
              <a:latin typeface="Arial" panose="020B0604020202020204" pitchFamily="34" charset="0"/>
              <a:cs typeface="Arial" panose="020B0604020202020204" pitchFamily="34" charset="0"/>
            </a:rPr>
            <a:t>February are subtracted and divided by the national value in the week ended April 11, the lowest national weekly value. The MEI value can be interpreted as mobility and engagement relative to the national trough in mobility and engagement. </a:t>
          </a:r>
        </a:p>
        <a:p xmlns:a="http://schemas.openxmlformats.org/drawingml/2006/main">
          <a:r>
            <a:rPr lang="en-US" sz="1100" baseline="0">
              <a:latin typeface="Arial" panose="020B0604020202020204" pitchFamily="34" charset="0"/>
              <a:cs typeface="Arial" panose="020B0604020202020204" pitchFamily="34" charset="0"/>
            </a:rPr>
            <a:t>SOURCES: Homebase; Johns Hopkins University; SafeGraph; Federal Reserve Bank of Dallas.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0.01768</cdr:y>
    </cdr:from>
    <cdr:to>
      <cdr:x>0.24313</cdr:x>
      <cdr:y>0.06313</cdr:y>
    </cdr:to>
    <cdr:sp macro="" textlink="">
      <cdr:nvSpPr>
        <cdr:cNvPr id="4" name="TextBox 3"/>
        <cdr:cNvSpPr txBox="1"/>
      </cdr:nvSpPr>
      <cdr:spPr>
        <a:xfrm xmlns:a="http://schemas.openxmlformats.org/drawingml/2006/main">
          <a:off x="0" y="111125"/>
          <a:ext cx="2106082"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0.18523</cdr:x>
      <cdr:y>0.23092</cdr:y>
    </cdr:from>
    <cdr:to>
      <cdr:x>0.22411</cdr:x>
      <cdr:y>0.23094</cdr:y>
    </cdr:to>
    <cdr:cxnSp macro="">
      <cdr:nvCxnSpPr>
        <cdr:cNvPr id="6" name="Straight Arrow Connector 5">
          <a:extLst xmlns:a="http://schemas.openxmlformats.org/drawingml/2006/main">
            <a:ext uri="{FF2B5EF4-FFF2-40B4-BE49-F238E27FC236}">
              <a16:creationId xmlns:a16="http://schemas.microsoft.com/office/drawing/2014/main" id="{C5521D4E-5783-4331-966D-53A21C7177A8}"/>
            </a:ext>
          </a:extLst>
        </cdr:cNvPr>
        <cdr:cNvCxnSpPr/>
      </cdr:nvCxnSpPr>
      <cdr:spPr>
        <a:xfrm xmlns:a="http://schemas.openxmlformats.org/drawingml/2006/main" flipH="1" flipV="1">
          <a:off x="1606742" y="1451670"/>
          <a:ext cx="337249" cy="126"/>
        </a:xfrm>
        <a:prstGeom xmlns:a="http://schemas.openxmlformats.org/drawingml/2006/main" prst="straightConnector1">
          <a:avLst/>
        </a:prstGeom>
        <a:ln xmlns:a="http://schemas.openxmlformats.org/drawingml/2006/main" w="9525">
          <a:solidFill>
            <a:schemeClr val="tx1"/>
          </a:solidFill>
          <a:tailEnd type="triangle"/>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0.46784</cdr:x>
      <cdr:y>0.27224</cdr:y>
    </cdr:from>
    <cdr:to>
      <cdr:x>0.50879</cdr:x>
      <cdr:y>0.27311</cdr:y>
    </cdr:to>
    <cdr:cxnSp macro="">
      <cdr:nvCxnSpPr>
        <cdr:cNvPr id="12" name="Straight Arrow Connector 11">
          <a:extLst xmlns:a="http://schemas.openxmlformats.org/drawingml/2006/main">
            <a:ext uri="{FF2B5EF4-FFF2-40B4-BE49-F238E27FC236}">
              <a16:creationId xmlns:a16="http://schemas.microsoft.com/office/drawing/2014/main" id="{D7E95C7D-400C-40E4-8A8F-E2320B026841}"/>
            </a:ext>
          </a:extLst>
        </cdr:cNvPr>
        <cdr:cNvCxnSpPr/>
      </cdr:nvCxnSpPr>
      <cdr:spPr>
        <a:xfrm xmlns:a="http://schemas.openxmlformats.org/drawingml/2006/main" flipV="1">
          <a:off x="4058076" y="1711429"/>
          <a:ext cx="355204" cy="5469"/>
        </a:xfrm>
        <a:prstGeom xmlns:a="http://schemas.openxmlformats.org/drawingml/2006/main" prst="straightConnector1">
          <a:avLst/>
        </a:prstGeom>
        <a:ln xmlns:a="http://schemas.openxmlformats.org/drawingml/2006/main" w="9525">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0.12986</cdr:y>
    </cdr:from>
    <cdr:to>
      <cdr:x>0.20937</cdr:x>
      <cdr:y>0.20319</cdr:y>
    </cdr:to>
    <cdr:sp macro="" textlink="">
      <cdr:nvSpPr>
        <cdr:cNvPr id="14" name="TextBox 13"/>
        <cdr:cNvSpPr txBox="1"/>
      </cdr:nvSpPr>
      <cdr:spPr>
        <a:xfrm xmlns:a="http://schemas.openxmlformats.org/drawingml/2006/main">
          <a:off x="0" y="816365"/>
          <a:ext cx="1816100" cy="4609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200">
              <a:latin typeface="Arial" panose="020B0604020202020204" pitchFamily="34" charset="0"/>
              <a:cs typeface="Arial" panose="020B0604020202020204" pitchFamily="34" charset="0"/>
            </a:rPr>
            <a:t>Count, </a:t>
          </a:r>
          <a:br>
            <a:rPr lang="en-US" sz="1200">
              <a:latin typeface="Arial" panose="020B0604020202020204" pitchFamily="34" charset="0"/>
              <a:cs typeface="Arial" panose="020B0604020202020204" pitchFamily="34" charset="0"/>
            </a:rPr>
          </a:br>
          <a:r>
            <a:rPr lang="en-US" sz="1200">
              <a:latin typeface="Arial" panose="020B0604020202020204" pitchFamily="34" charset="0"/>
              <a:cs typeface="Arial" panose="020B0604020202020204" pitchFamily="34" charset="0"/>
            </a:rPr>
            <a:t>7-day avg.</a:t>
          </a:r>
        </a:p>
      </cdr:txBody>
    </cdr:sp>
  </cdr:relSizeAnchor>
  <cdr:relSizeAnchor xmlns:cdr="http://schemas.openxmlformats.org/drawingml/2006/chartDrawing">
    <cdr:from>
      <cdr:x>0.56211</cdr:x>
      <cdr:y>0.3153</cdr:y>
    </cdr:from>
    <cdr:to>
      <cdr:x>0.59873</cdr:x>
      <cdr:y>0.31532</cdr:y>
    </cdr:to>
    <cdr:cxnSp macro="">
      <cdr:nvCxnSpPr>
        <cdr:cNvPr id="17" name="Straight Arrow Connector 16">
          <a:extLst xmlns:a="http://schemas.openxmlformats.org/drawingml/2006/main">
            <a:ext uri="{FF2B5EF4-FFF2-40B4-BE49-F238E27FC236}">
              <a16:creationId xmlns:a16="http://schemas.microsoft.com/office/drawing/2014/main" id="{97402215-788B-45D6-9B32-ABEF90CDFF2D}"/>
            </a:ext>
          </a:extLst>
        </cdr:cNvPr>
        <cdr:cNvCxnSpPr/>
      </cdr:nvCxnSpPr>
      <cdr:spPr>
        <a:xfrm xmlns:a="http://schemas.openxmlformats.org/drawingml/2006/main">
          <a:off x="4875788" y="1982125"/>
          <a:ext cx="317645" cy="126"/>
        </a:xfrm>
        <a:prstGeom xmlns:a="http://schemas.openxmlformats.org/drawingml/2006/main" prst="straightConnector1">
          <a:avLst/>
        </a:prstGeom>
        <a:ln xmlns:a="http://schemas.openxmlformats.org/drawingml/2006/main" w="9525">
          <a:solidFill>
            <a:srgbClr val="C00000"/>
          </a:solidFill>
          <a:tailEnd type="triangle"/>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0.93344</cdr:x>
      <cdr:y>0.16113</cdr:y>
    </cdr:from>
    <cdr:to>
      <cdr:x>1</cdr:x>
      <cdr:y>0.20438</cdr:y>
    </cdr:to>
    <cdr:sp macro="" textlink="">
      <cdr:nvSpPr>
        <cdr:cNvPr id="18" name="TextBox 17"/>
        <cdr:cNvSpPr txBox="1"/>
      </cdr:nvSpPr>
      <cdr:spPr>
        <a:xfrm xmlns:a="http://schemas.openxmlformats.org/drawingml/2006/main">
          <a:off x="8083826" y="1012144"/>
          <a:ext cx="576470" cy="2716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2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0.88533</cdr:x>
      <cdr:y>0.21</cdr:y>
    </cdr:from>
    <cdr:to>
      <cdr:x>0.96373</cdr:x>
      <cdr:y>0.24336</cdr:y>
    </cdr:to>
    <cdr:sp macro="" textlink="">
      <cdr:nvSpPr>
        <cdr:cNvPr id="2" name="TextBox 1"/>
        <cdr:cNvSpPr txBox="1"/>
      </cdr:nvSpPr>
      <cdr:spPr>
        <a:xfrm xmlns:a="http://schemas.openxmlformats.org/drawingml/2006/main">
          <a:off x="7667180" y="1319107"/>
          <a:ext cx="678967" cy="2095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ysClr val="windowText" lastClr="000000"/>
              </a:solidFill>
              <a:latin typeface="Arial" panose="020B0604020202020204" pitchFamily="34" charset="0"/>
              <a:cs typeface="Arial" panose="020B0604020202020204" pitchFamily="34" charset="0"/>
            </a:rPr>
            <a:t>8,203</a:t>
          </a:r>
        </a:p>
      </cdr:txBody>
    </cdr:sp>
  </cdr:relSizeAnchor>
  <cdr:relSizeAnchor xmlns:cdr="http://schemas.openxmlformats.org/drawingml/2006/chartDrawing">
    <cdr:from>
      <cdr:x>0.89748</cdr:x>
      <cdr:y>0.30916</cdr:y>
    </cdr:from>
    <cdr:to>
      <cdr:x>0.94656</cdr:x>
      <cdr:y>0.35481</cdr:y>
    </cdr:to>
    <cdr:sp macro="" textlink="">
      <cdr:nvSpPr>
        <cdr:cNvPr id="8" name="TextBox 7"/>
        <cdr:cNvSpPr txBox="1"/>
      </cdr:nvSpPr>
      <cdr:spPr>
        <a:xfrm xmlns:a="http://schemas.openxmlformats.org/drawingml/2006/main">
          <a:off x="7778313" y="1944092"/>
          <a:ext cx="425369" cy="287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rgbClr val="C00000"/>
              </a:solidFill>
              <a:latin typeface="Arial" panose="020B0604020202020204" pitchFamily="34" charset="0"/>
              <a:cs typeface="Arial" panose="020B0604020202020204" pitchFamily="34" charset="0"/>
            </a:rPr>
            <a:t>-27</a:t>
          </a:r>
        </a:p>
      </cdr:txBody>
    </cdr:sp>
  </cdr:relSizeAnchor>
  <cdr:relSizeAnchor xmlns:cdr="http://schemas.openxmlformats.org/drawingml/2006/chartDrawing">
    <cdr:from>
      <cdr:x>0</cdr:x>
      <cdr:y>0.00615</cdr:y>
    </cdr:from>
    <cdr:to>
      <cdr:x>0.99363</cdr:x>
      <cdr:y>0.0865</cdr:y>
    </cdr:to>
    <cdr:sp macro="" textlink="">
      <cdr:nvSpPr>
        <cdr:cNvPr id="9" name="TextBox 8"/>
        <cdr:cNvSpPr txBox="1"/>
      </cdr:nvSpPr>
      <cdr:spPr>
        <a:xfrm xmlns:a="http://schemas.openxmlformats.org/drawingml/2006/main">
          <a:off x="0" y="38631"/>
          <a:ext cx="8605130" cy="5047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5"/>
              </a:solidFill>
              <a:latin typeface="Arial" panose="020B0604020202020204" pitchFamily="34" charset="0"/>
              <a:cs typeface="Arial" panose="020B0604020202020204" pitchFamily="34" charset="0"/>
            </a:rPr>
            <a:t>Chart</a:t>
          </a:r>
          <a:r>
            <a:rPr lang="en-US" sz="1400" b="1" baseline="0">
              <a:solidFill>
                <a:schemeClr val="accent5"/>
              </a:solidFill>
              <a:latin typeface="Arial" panose="020B0604020202020204" pitchFamily="34" charset="0"/>
              <a:cs typeface="Arial" panose="020B0604020202020204" pitchFamily="34" charset="0"/>
            </a:rPr>
            <a:t> 2</a:t>
          </a:r>
        </a:p>
        <a:p xmlns:a="http://schemas.openxmlformats.org/drawingml/2006/main">
          <a:r>
            <a:rPr lang="en-US" sz="1400" b="1">
              <a:solidFill>
                <a:schemeClr val="accent5"/>
              </a:solidFill>
              <a:latin typeface="Arial" panose="020B0604020202020204" pitchFamily="34" charset="0"/>
              <a:cs typeface="Arial" panose="020B0604020202020204" pitchFamily="34" charset="0"/>
            </a:rPr>
            <a:t>Texas Mobility, Staffing Decline Since Late June as COVID-19</a:t>
          </a:r>
          <a:r>
            <a:rPr lang="en-US" sz="1400" b="1" baseline="0">
              <a:solidFill>
                <a:schemeClr val="accent5"/>
              </a:solidFill>
              <a:latin typeface="Arial" panose="020B0604020202020204" pitchFamily="34" charset="0"/>
              <a:cs typeface="Arial" panose="020B0604020202020204" pitchFamily="34" charset="0"/>
            </a:rPr>
            <a:t> Spreads</a:t>
          </a:r>
          <a:endParaRPr lang="en-US" sz="1400" b="1">
            <a:solidFill>
              <a:schemeClr val="accent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0.28008</cdr:x>
      <cdr:y>0.49962</cdr:y>
    </cdr:from>
    <cdr:to>
      <cdr:x>0.35051</cdr:x>
      <cdr:y>0.59254</cdr:y>
    </cdr:to>
    <cdr:sp macro="" textlink="">
      <cdr:nvSpPr>
        <cdr:cNvPr id="10" name="TextBox 9"/>
        <cdr:cNvSpPr txBox="1"/>
      </cdr:nvSpPr>
      <cdr:spPr>
        <a:xfrm xmlns:a="http://schemas.openxmlformats.org/drawingml/2006/main">
          <a:off x="2425616" y="3138390"/>
          <a:ext cx="609881" cy="583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rgbClr val="C00000"/>
              </a:solidFill>
              <a:latin typeface="Arial" panose="020B0604020202020204" pitchFamily="34" charset="0"/>
              <a:cs typeface="Arial" panose="020B0604020202020204" pitchFamily="34" charset="0"/>
            </a:rPr>
            <a:t>- 55</a:t>
          </a:r>
          <a:r>
            <a:rPr lang="en-US" sz="1200" baseline="0">
              <a:solidFill>
                <a:srgbClr val="C00000"/>
              </a:solidFill>
              <a:latin typeface="Arial" panose="020B0604020202020204" pitchFamily="34" charset="0"/>
              <a:cs typeface="Arial" panose="020B0604020202020204" pitchFamily="34" charset="0"/>
            </a:rPr>
            <a:t> </a:t>
          </a:r>
          <a:r>
            <a:rPr lang="en-US" sz="1200">
              <a:solidFill>
                <a:srgbClr val="C00000"/>
              </a:solidFill>
              <a:latin typeface="Arial" panose="020B0604020202020204" pitchFamily="34" charset="0"/>
              <a:cs typeface="Arial" panose="020B0604020202020204" pitchFamily="34" charset="0"/>
            </a:rPr>
            <a:t>(4/13)</a:t>
          </a:r>
        </a:p>
      </cdr:txBody>
    </cdr:sp>
  </cdr:relSizeAnchor>
  <cdr:relSizeAnchor xmlns:cdr="http://schemas.openxmlformats.org/drawingml/2006/chartDrawing">
    <cdr:from>
      <cdr:x>0.2747</cdr:x>
      <cdr:y>0.64957</cdr:y>
    </cdr:from>
    <cdr:to>
      <cdr:x>0.37062</cdr:x>
      <cdr:y>0.72774</cdr:y>
    </cdr:to>
    <cdr:sp macro="" textlink="">
      <cdr:nvSpPr>
        <cdr:cNvPr id="11" name="TextBox 10"/>
        <cdr:cNvSpPr txBox="1"/>
      </cdr:nvSpPr>
      <cdr:spPr>
        <a:xfrm xmlns:a="http://schemas.openxmlformats.org/drawingml/2006/main">
          <a:off x="2380812" y="4084654"/>
          <a:ext cx="831325" cy="491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chemeClr val="accent1"/>
              </a:solidFill>
              <a:latin typeface="Arial" panose="020B0604020202020204" pitchFamily="34" charset="0"/>
              <a:cs typeface="Arial" panose="020B0604020202020204" pitchFamily="34" charset="0"/>
            </a:rPr>
            <a:t>-107 (4/11)</a:t>
          </a:r>
        </a:p>
      </cdr:txBody>
    </cdr:sp>
  </cdr:relSizeAnchor>
  <cdr:relSizeAnchor xmlns:cdr="http://schemas.openxmlformats.org/drawingml/2006/chartDrawing">
    <cdr:from>
      <cdr:x>0.88337</cdr:x>
      <cdr:y>0.12291</cdr:y>
    </cdr:from>
    <cdr:to>
      <cdr:x>0.98891</cdr:x>
      <cdr:y>0.26831</cdr:y>
    </cdr:to>
    <cdr:sp macro="" textlink="">
      <cdr:nvSpPr>
        <cdr:cNvPr id="15" name="TextBox 14"/>
        <cdr:cNvSpPr txBox="1"/>
      </cdr:nvSpPr>
      <cdr:spPr>
        <a:xfrm xmlns:a="http://schemas.openxmlformats.org/drawingml/2006/main">
          <a:off x="7653130" y="77304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0.1052</cdr:x>
      <cdr:y>0.08507</cdr:y>
    </cdr:from>
    <cdr:to>
      <cdr:x>0.25327</cdr:x>
      <cdr:y>0.20294</cdr:y>
    </cdr:to>
    <cdr:sp macro="" textlink="">
      <cdr:nvSpPr>
        <cdr:cNvPr id="30" name="TextBox 1"/>
        <cdr:cNvSpPr txBox="1"/>
      </cdr:nvSpPr>
      <cdr:spPr>
        <a:xfrm xmlns:a="http://schemas.openxmlformats.org/drawingml/2006/main">
          <a:off x="911074" y="534386"/>
          <a:ext cx="1282346" cy="7403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Arial" panose="020B0604020202020204" pitchFamily="34" charset="0"/>
              <a:cs typeface="Arial" panose="020B0604020202020204" pitchFamily="34" charset="0"/>
            </a:rPr>
            <a:t>3/16</a:t>
          </a:r>
          <a:br>
            <a:rPr lang="en-US" sz="1000">
              <a:latin typeface="Arial" panose="020B0604020202020204" pitchFamily="34" charset="0"/>
              <a:cs typeface="Arial" panose="020B0604020202020204" pitchFamily="34" charset="0"/>
            </a:rPr>
          </a:br>
          <a:r>
            <a:rPr lang="en-US" sz="975" baseline="0">
              <a:latin typeface="Arial" panose="020B0604020202020204" pitchFamily="34" charset="0"/>
              <a:cs typeface="Arial" panose="020B0604020202020204" pitchFamily="34" charset="0"/>
            </a:rPr>
            <a:t>Schools closed; ban on gatherings greater than 10 people </a:t>
          </a:r>
          <a:endParaRPr lang="en-US" sz="975">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0.37366</cdr:x>
      <cdr:y>0.08454</cdr:y>
    </cdr:from>
    <cdr:to>
      <cdr:x>0.47072</cdr:x>
      <cdr:y>0.20387</cdr:y>
    </cdr:to>
    <cdr:sp macro="" textlink="">
      <cdr:nvSpPr>
        <cdr:cNvPr id="31" name="TextBox 1"/>
        <cdr:cNvSpPr txBox="1"/>
      </cdr:nvSpPr>
      <cdr:spPr>
        <a:xfrm xmlns:a="http://schemas.openxmlformats.org/drawingml/2006/main">
          <a:off x="3241182" y="531448"/>
          <a:ext cx="841868" cy="750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80">
              <a:latin typeface="Arial" panose="020B0604020202020204" pitchFamily="34" charset="0"/>
              <a:cs typeface="Arial" panose="020B0604020202020204" pitchFamily="34" charset="0"/>
            </a:rPr>
            <a:t>5/1</a:t>
          </a:r>
          <a:br>
            <a:rPr lang="en-US" sz="980">
              <a:latin typeface="Arial" panose="020B0604020202020204" pitchFamily="34" charset="0"/>
              <a:cs typeface="Arial" panose="020B0604020202020204" pitchFamily="34" charset="0"/>
            </a:rPr>
          </a:br>
          <a:r>
            <a:rPr lang="en-US" sz="980" baseline="0">
              <a:latin typeface="Arial" panose="020B0604020202020204" pitchFamily="34" charset="0"/>
              <a:cs typeface="Arial" panose="020B0604020202020204" pitchFamily="34" charset="0"/>
            </a:rPr>
            <a:t>Phase 1 of reopening</a:t>
          </a:r>
          <a:endParaRPr lang="en-US" sz="98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0.46923</cdr:x>
      <cdr:y>0.08258</cdr:y>
    </cdr:from>
    <cdr:to>
      <cdr:x>0.56426</cdr:x>
      <cdr:y>0.20144</cdr:y>
    </cdr:to>
    <cdr:sp macro="" textlink="">
      <cdr:nvSpPr>
        <cdr:cNvPr id="32" name="TextBox 1"/>
        <cdr:cNvSpPr txBox="1"/>
      </cdr:nvSpPr>
      <cdr:spPr>
        <a:xfrm xmlns:a="http://schemas.openxmlformats.org/drawingml/2006/main">
          <a:off x="4070151" y="519125"/>
          <a:ext cx="824299" cy="747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80">
              <a:latin typeface="Arial" panose="020B0604020202020204" pitchFamily="34" charset="0"/>
              <a:cs typeface="Arial" panose="020B0604020202020204" pitchFamily="34" charset="0"/>
            </a:rPr>
            <a:t>5/18</a:t>
          </a:r>
          <a:br>
            <a:rPr lang="en-US" sz="980">
              <a:latin typeface="Arial" panose="020B0604020202020204" pitchFamily="34" charset="0"/>
              <a:cs typeface="Arial" panose="020B0604020202020204" pitchFamily="34" charset="0"/>
            </a:rPr>
          </a:br>
          <a:r>
            <a:rPr lang="en-US" sz="980" baseline="0">
              <a:latin typeface="Arial" panose="020B0604020202020204" pitchFamily="34" charset="0"/>
              <a:cs typeface="Arial" panose="020B0604020202020204" pitchFamily="34" charset="0"/>
            </a:rPr>
            <a:t>Phase 2</a:t>
          </a:r>
          <a:br>
            <a:rPr lang="en-US" sz="980" baseline="0">
              <a:latin typeface="Arial" panose="020B0604020202020204" pitchFamily="34" charset="0"/>
              <a:cs typeface="Arial" panose="020B0604020202020204" pitchFamily="34" charset="0"/>
            </a:rPr>
          </a:br>
          <a:r>
            <a:rPr lang="en-US" sz="980" baseline="0">
              <a:latin typeface="Arial" panose="020B0604020202020204" pitchFamily="34" charset="0"/>
              <a:cs typeface="Arial" panose="020B0604020202020204" pitchFamily="34" charset="0"/>
            </a:rPr>
            <a:t> of reopening</a:t>
          </a:r>
          <a:endParaRPr lang="en-US" sz="98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0.54832</cdr:x>
      <cdr:y>0.08515</cdr:y>
    </cdr:from>
    <cdr:to>
      <cdr:x>0.63767</cdr:x>
      <cdr:y>0.20401</cdr:y>
    </cdr:to>
    <cdr:sp macro="" textlink="">
      <cdr:nvSpPr>
        <cdr:cNvPr id="34" name="TextBox 1"/>
        <cdr:cNvSpPr txBox="1"/>
      </cdr:nvSpPr>
      <cdr:spPr>
        <a:xfrm xmlns:a="http://schemas.openxmlformats.org/drawingml/2006/main">
          <a:off x="4756151" y="535283"/>
          <a:ext cx="775058" cy="747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80">
              <a:latin typeface="Arial" panose="020B0604020202020204" pitchFamily="34" charset="0"/>
              <a:cs typeface="Arial" panose="020B0604020202020204" pitchFamily="34" charset="0"/>
            </a:rPr>
            <a:t>6/3</a:t>
          </a:r>
          <a:br>
            <a:rPr lang="en-US" sz="980">
              <a:latin typeface="Arial" panose="020B0604020202020204" pitchFamily="34" charset="0"/>
              <a:cs typeface="Arial" panose="020B0604020202020204" pitchFamily="34" charset="0"/>
            </a:rPr>
          </a:br>
          <a:r>
            <a:rPr lang="en-US" sz="980">
              <a:latin typeface="Arial" panose="020B0604020202020204" pitchFamily="34" charset="0"/>
              <a:cs typeface="Arial" panose="020B0604020202020204" pitchFamily="34" charset="0"/>
            </a:rPr>
            <a:t>Phase 3 of reopening</a:t>
          </a:r>
        </a:p>
      </cdr:txBody>
    </cdr:sp>
  </cdr:relSizeAnchor>
  <cdr:relSizeAnchor xmlns:cdr="http://schemas.openxmlformats.org/drawingml/2006/chartDrawing">
    <cdr:from>
      <cdr:x>0.61528</cdr:x>
      <cdr:y>0.08384</cdr:y>
    </cdr:from>
    <cdr:to>
      <cdr:x>0.71562</cdr:x>
      <cdr:y>0.19975</cdr:y>
    </cdr:to>
    <cdr:sp macro="" textlink="">
      <cdr:nvSpPr>
        <cdr:cNvPr id="35" name="TextBox 1"/>
        <cdr:cNvSpPr txBox="1"/>
      </cdr:nvSpPr>
      <cdr:spPr>
        <a:xfrm xmlns:a="http://schemas.openxmlformats.org/drawingml/2006/main">
          <a:off x="5336977" y="527049"/>
          <a:ext cx="870359" cy="728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80">
              <a:latin typeface="Arial" panose="020B0604020202020204" pitchFamily="34" charset="0"/>
              <a:cs typeface="Arial" panose="020B0604020202020204" pitchFamily="34" charset="0"/>
            </a:rPr>
            <a:t>6/12</a:t>
          </a:r>
          <a:br>
            <a:rPr lang="en-US" sz="980">
              <a:latin typeface="Arial" panose="020B0604020202020204" pitchFamily="34" charset="0"/>
              <a:cs typeface="Arial" panose="020B0604020202020204" pitchFamily="34" charset="0"/>
            </a:rPr>
          </a:br>
          <a:r>
            <a:rPr lang="en-US" sz="980">
              <a:latin typeface="Arial" panose="020B0604020202020204" pitchFamily="34" charset="0"/>
              <a:cs typeface="Arial" panose="020B0604020202020204" pitchFamily="34" charset="0"/>
            </a:rPr>
            <a:t>Restaurants expand to 75% capacity</a:t>
          </a:r>
        </a:p>
      </cdr:txBody>
    </cdr:sp>
  </cdr:relSizeAnchor>
  <cdr:relSizeAnchor xmlns:cdr="http://schemas.openxmlformats.org/drawingml/2006/chartDrawing">
    <cdr:from>
      <cdr:x>0.68594</cdr:x>
      <cdr:y>0.08515</cdr:y>
    </cdr:from>
    <cdr:to>
      <cdr:x>0.78331</cdr:x>
      <cdr:y>0.20401</cdr:y>
    </cdr:to>
    <cdr:sp macro="" textlink="">
      <cdr:nvSpPr>
        <cdr:cNvPr id="36" name="TextBox 1"/>
        <cdr:cNvSpPr txBox="1"/>
      </cdr:nvSpPr>
      <cdr:spPr>
        <a:xfrm xmlns:a="http://schemas.openxmlformats.org/drawingml/2006/main">
          <a:off x="5949950" y="535283"/>
          <a:ext cx="844550" cy="747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80">
              <a:latin typeface="Arial" panose="020B0604020202020204" pitchFamily="34" charset="0"/>
              <a:cs typeface="Arial" panose="020B0604020202020204" pitchFamily="34" charset="0"/>
            </a:rPr>
            <a:t>6/25</a:t>
          </a:r>
          <a:br>
            <a:rPr lang="en-US" sz="980">
              <a:latin typeface="Arial" panose="020B0604020202020204" pitchFamily="34" charset="0"/>
              <a:cs typeface="Arial" panose="020B0604020202020204" pitchFamily="34" charset="0"/>
            </a:rPr>
          </a:br>
          <a:r>
            <a:rPr lang="en-US" sz="980">
              <a:latin typeface="Arial" panose="020B0604020202020204" pitchFamily="34" charset="0"/>
              <a:cs typeface="Arial" panose="020B0604020202020204" pitchFamily="34" charset="0"/>
            </a:rPr>
            <a:t>Pause</a:t>
          </a:r>
        </a:p>
        <a:p xmlns:a="http://schemas.openxmlformats.org/drawingml/2006/main">
          <a:pPr algn="ctr"/>
          <a:r>
            <a:rPr lang="en-US" sz="980" baseline="0">
              <a:latin typeface="Arial" panose="020B0604020202020204" pitchFamily="34" charset="0"/>
              <a:cs typeface="Arial" panose="020B0604020202020204" pitchFamily="34" charset="0"/>
            </a:rPr>
            <a:t>on</a:t>
          </a:r>
        </a:p>
        <a:p xmlns:a="http://schemas.openxmlformats.org/drawingml/2006/main">
          <a:pPr algn="ctr"/>
          <a:r>
            <a:rPr lang="en-US" sz="980" baseline="0">
              <a:latin typeface="Arial" panose="020B0604020202020204" pitchFamily="34" charset="0"/>
              <a:cs typeface="Arial" panose="020B0604020202020204" pitchFamily="34" charset="0"/>
            </a:rPr>
            <a:t>reopen-</a:t>
          </a:r>
        </a:p>
        <a:p xmlns:a="http://schemas.openxmlformats.org/drawingml/2006/main">
          <a:pPr algn="ctr"/>
          <a:r>
            <a:rPr lang="en-US" sz="980" baseline="0">
              <a:latin typeface="Arial" panose="020B0604020202020204" pitchFamily="34" charset="0"/>
              <a:cs typeface="Arial" panose="020B0604020202020204" pitchFamily="34" charset="0"/>
            </a:rPr>
            <a:t>ing</a:t>
          </a:r>
          <a:endParaRPr lang="en-US" sz="98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0.74744</cdr:x>
      <cdr:y>0.08527</cdr:y>
    </cdr:from>
    <cdr:to>
      <cdr:x>0.8351</cdr:x>
      <cdr:y>0.20414</cdr:y>
    </cdr:to>
    <cdr:sp macro="" textlink="">
      <cdr:nvSpPr>
        <cdr:cNvPr id="37" name="TextBox 1"/>
        <cdr:cNvSpPr txBox="1"/>
      </cdr:nvSpPr>
      <cdr:spPr>
        <a:xfrm xmlns:a="http://schemas.openxmlformats.org/drawingml/2006/main">
          <a:off x="6483350" y="536037"/>
          <a:ext cx="760403" cy="7472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80">
              <a:latin typeface="Arial" panose="020B0604020202020204" pitchFamily="34" charset="0"/>
              <a:cs typeface="Arial" panose="020B0604020202020204" pitchFamily="34" charset="0"/>
            </a:rPr>
            <a:t>7/2</a:t>
          </a:r>
          <a:r>
            <a:rPr lang="en-US" sz="980" baseline="0">
              <a:latin typeface="Arial" panose="020B0604020202020204" pitchFamily="34" charset="0"/>
              <a:cs typeface="Arial" panose="020B0604020202020204" pitchFamily="34" charset="0"/>
            </a:rPr>
            <a:t> </a:t>
          </a:r>
          <a:r>
            <a:rPr lang="en-US" sz="980">
              <a:latin typeface="Arial" panose="020B0604020202020204" pitchFamily="34" charset="0"/>
              <a:cs typeface="Arial" panose="020B0604020202020204" pitchFamily="34" charset="0"/>
            </a:rPr>
            <a:t>Statewide mask mandate</a:t>
          </a:r>
        </a:p>
      </cdr:txBody>
    </cdr:sp>
  </cdr:relSizeAnchor>
  <cdr:relSizeAnchor xmlns:cdr="http://schemas.openxmlformats.org/drawingml/2006/chartDrawing">
    <cdr:from>
      <cdr:x>0.63552</cdr:x>
      <cdr:y>0.9661</cdr:y>
    </cdr:from>
    <cdr:to>
      <cdr:x>0.99281</cdr:x>
      <cdr:y>0.99718</cdr:y>
    </cdr:to>
    <cdr:sp macro="" textlink="">
      <cdr:nvSpPr>
        <cdr:cNvPr id="5" name="TextBox 4"/>
        <cdr:cNvSpPr txBox="1"/>
      </cdr:nvSpPr>
      <cdr:spPr>
        <a:xfrm xmlns:a="http://schemas.openxmlformats.org/drawingml/2006/main">
          <a:off x="5510257" y="6088879"/>
          <a:ext cx="3097850" cy="1958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a:solidFill>
                <a:schemeClr val="bg2">
                  <a:lumMod val="25000"/>
                </a:schemeClr>
              </a:solidFill>
              <a:latin typeface="Arial" panose="020B0604020202020204" pitchFamily="34" charset="0"/>
              <a:cs typeface="Arial" panose="020B0604020202020204" pitchFamily="34" charset="0"/>
            </a:rPr>
            <a:t>Federal</a:t>
          </a:r>
          <a:r>
            <a:rPr lang="en-US" sz="1100" baseline="0">
              <a:solidFill>
                <a:schemeClr val="bg2">
                  <a:lumMod val="25000"/>
                </a:schemeClr>
              </a:solidFill>
              <a:latin typeface="Arial" panose="020B0604020202020204" pitchFamily="34" charset="0"/>
              <a:cs typeface="Arial" panose="020B0604020202020204" pitchFamily="34" charset="0"/>
            </a:rPr>
            <a:t> Reserve Bank of Dallas</a:t>
          </a:r>
          <a:endParaRPr lang="en-US" sz="1100">
            <a:solidFill>
              <a:schemeClr val="bg2">
                <a:lumMod val="25000"/>
              </a:schemeClr>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UI\DFAS\Reports\claims\REMOTE%20PRODUCTION\PRODUCTION%20FILES\claims%20release%20v6.2_PANDEMI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Slijk\EO%202020\Charts_KA\dashboard%20(Gov.%20presentation)_Teng\Texas%20COVID-19%20Fatality%20Count%20Data%20by%20County.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d.headli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A-940-01\shared\OUI\OUI\DFAS\Reports\NRdev\Book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b.win.frb.org\k1\DOCUME~1\k1mdn01\LOCALS~1\Temp\notesE1EF34\SpecialQuestions_06-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k1mdn01\LOCALS~1\Temp\notesE1EF34\SpecialQuestions_06-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b.win.frb.org\k1\Globalization_and_Monetary_Policy_Institute\AppendixTables\coronavirus\Daily\Daily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A-940-01\shared\OUI\OUI\DFAS\Reports\NRdev\g_sf4wk_2013_htm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Slijk\EO%202020\Slijk_Regional_Overview_Draft_charts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lijk\EO%202020\Charts_KA\Texas%20Jobs-UR%20forecast%202020%20-%207-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Slijk\EO%202020\Charts_KA\dashboard%20(Gov.%20presentation)_Teng\Texas%20COVID-19%20Active%20Case%20Data%20by%20Coun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data"/>
      <sheetName val="instructions"/>
      <sheetName val="page 8 html"/>
      <sheetName val="page8AFP"/>
      <sheetName val="page8 data"/>
      <sheetName val="New538"/>
      <sheetName val="New538 html"/>
      <sheetName val="draft press release"/>
      <sheetName val="draft press release PUA &amp; PEUC"/>
      <sheetName val="TechNote"/>
      <sheetName val="DOL Tweet"/>
      <sheetName val="PAGE 3"/>
      <sheetName val="PAGE 3 (2)"/>
      <sheetName val="PUA St Table html"/>
      <sheetName val="PEUC St Table html"/>
      <sheetName val="Pandemic Claims"/>
      <sheetName val="CEA PUA IC"/>
      <sheetName val="CEA PUA CW"/>
      <sheetName val="CEA PEUC CW"/>
      <sheetName val="PANDEMIC CLAIMS SERIES wide"/>
      <sheetName val="PANDEMIC CLAIMS SERIES long"/>
      <sheetName val="Sheet1"/>
      <sheetName val="NSA"/>
      <sheetName val="LockUp"/>
      <sheetName val="new SQL"/>
      <sheetName val="html 4wk avg"/>
      <sheetName val="HiLo"/>
      <sheetName val="SAIC"/>
      <sheetName val="SAIU"/>
      <sheetName val="NSAIC"/>
      <sheetName val="NSAIU"/>
      <sheetName val="NSAIC_old"/>
      <sheetName val="NSACC_old"/>
      <sheetName val="4wmatechnote"/>
      <sheetName val="Longest Streak_Adj IC"/>
      <sheetName val="Sheet2"/>
      <sheetName va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row r="77">
          <cell r="I77">
            <v>1680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_Fatalities_Transp"/>
      <sheetName val="Fatalities by County"/>
    </sheetNames>
    <sheetDataSet>
      <sheetData sheetId="0">
        <row r="40">
          <cell r="A40" t="str">
            <v>4/14/2020</v>
          </cell>
          <cell r="D40">
            <v>32.428571428571431</v>
          </cell>
        </row>
        <row r="41">
          <cell r="A41" t="str">
            <v>4/15/2020</v>
          </cell>
          <cell r="D41">
            <v>34</v>
          </cell>
        </row>
        <row r="42">
          <cell r="A42" t="str">
            <v>4/16/2020</v>
          </cell>
          <cell r="D42">
            <v>33.571428571428569</v>
          </cell>
        </row>
        <row r="43">
          <cell r="A43" t="str">
            <v>4/17/2020</v>
          </cell>
          <cell r="D43">
            <v>34.857142857142854</v>
          </cell>
        </row>
        <row r="44">
          <cell r="A44" t="str">
            <v>4/18/2020</v>
          </cell>
          <cell r="D44">
            <v>34</v>
          </cell>
        </row>
        <row r="45">
          <cell r="A45" t="str">
            <v>4/19/2020</v>
          </cell>
          <cell r="D45">
            <v>33.142857142857146</v>
          </cell>
        </row>
        <row r="46">
          <cell r="A46" t="str">
            <v>4/20/2020</v>
          </cell>
          <cell r="D46">
            <v>32.428571428571431</v>
          </cell>
        </row>
        <row r="47">
          <cell r="A47" t="str">
            <v>4/21/2020</v>
          </cell>
          <cell r="D47">
            <v>33.285714285714285</v>
          </cell>
        </row>
        <row r="48">
          <cell r="A48" t="str">
            <v>4/22/2020</v>
          </cell>
          <cell r="D48">
            <v>32.428571428571431</v>
          </cell>
        </row>
        <row r="49">
          <cell r="A49" t="str">
            <v>4/23/2020</v>
          </cell>
          <cell r="D49">
            <v>33.428571428571431</v>
          </cell>
        </row>
        <row r="50">
          <cell r="A50" t="str">
            <v>4/24/2020</v>
          </cell>
          <cell r="D50">
            <v>32.714285714285715</v>
          </cell>
        </row>
        <row r="51">
          <cell r="A51" t="str">
            <v>4/25/2020</v>
          </cell>
          <cell r="D51">
            <v>33.857142857142854</v>
          </cell>
        </row>
        <row r="52">
          <cell r="A52" t="str">
            <v>4/26/2020</v>
          </cell>
          <cell r="D52">
            <v>34.142857142857146</v>
          </cell>
        </row>
        <row r="53">
          <cell r="A53" t="str">
            <v>4/27/2020</v>
          </cell>
          <cell r="D53">
            <v>34.142857142857146</v>
          </cell>
        </row>
        <row r="54">
          <cell r="A54" t="str">
            <v>4/28/2020</v>
          </cell>
          <cell r="D54">
            <v>33.428571428571431</v>
          </cell>
        </row>
        <row r="55">
          <cell r="A55" t="str">
            <v>4/29/2020</v>
          </cell>
          <cell r="D55">
            <v>32.571428571428569</v>
          </cell>
        </row>
        <row r="56">
          <cell r="A56" t="str">
            <v>4/30/2020</v>
          </cell>
          <cell r="D56">
            <v>32.142857142857146</v>
          </cell>
        </row>
        <row r="57">
          <cell r="A57" t="str">
            <v>5/1/2020</v>
          </cell>
          <cell r="D57">
            <v>33.714285714285715</v>
          </cell>
        </row>
        <row r="58">
          <cell r="A58" t="str">
            <v>5/2/2020</v>
          </cell>
          <cell r="D58">
            <v>33.142857142857146</v>
          </cell>
        </row>
        <row r="59">
          <cell r="A59" t="str">
            <v>5/3/2020</v>
          </cell>
          <cell r="D59">
            <v>34</v>
          </cell>
        </row>
        <row r="60">
          <cell r="A60" t="str">
            <v>5/4/2020</v>
          </cell>
          <cell r="D60">
            <v>34.571428571428569</v>
          </cell>
        </row>
        <row r="61">
          <cell r="A61" t="str">
            <v>5/5/2020</v>
          </cell>
          <cell r="D61">
            <v>33.714285714285715</v>
          </cell>
        </row>
        <row r="62">
          <cell r="A62" t="str">
            <v>5/6/2020</v>
          </cell>
          <cell r="D62">
            <v>34.857142857142854</v>
          </cell>
        </row>
        <row r="63">
          <cell r="A63" t="str">
            <v>5/7/2020</v>
          </cell>
          <cell r="D63">
            <v>35</v>
          </cell>
        </row>
        <row r="64">
          <cell r="A64" t="str">
            <v>5/8/2020</v>
          </cell>
          <cell r="D64">
            <v>33.571428571428569</v>
          </cell>
        </row>
        <row r="65">
          <cell r="A65" t="str">
            <v>5/9/2020</v>
          </cell>
          <cell r="D65">
            <v>32.857142857142854</v>
          </cell>
        </row>
        <row r="66">
          <cell r="A66" t="str">
            <v>5/10/2020</v>
          </cell>
          <cell r="D66">
            <v>31.571428571428573</v>
          </cell>
        </row>
        <row r="67">
          <cell r="A67" t="str">
            <v>5/11/2020</v>
          </cell>
          <cell r="D67">
            <v>32.285714285714285</v>
          </cell>
        </row>
        <row r="68">
          <cell r="A68" t="str">
            <v>5/12/2020</v>
          </cell>
          <cell r="D68">
            <v>32.857142857142854</v>
          </cell>
        </row>
        <row r="69">
          <cell r="A69" t="str">
            <v>5/13/2020</v>
          </cell>
          <cell r="D69">
            <v>34.285714285714285</v>
          </cell>
        </row>
        <row r="70">
          <cell r="A70" t="str">
            <v>5/14/2020</v>
          </cell>
          <cell r="D70">
            <v>33.428571428571431</v>
          </cell>
        </row>
        <row r="71">
          <cell r="A71" t="str">
            <v>5/15/2020</v>
          </cell>
          <cell r="D71">
            <v>34.857142857142854</v>
          </cell>
        </row>
        <row r="72">
          <cell r="A72" t="str">
            <v>5/16/2020</v>
          </cell>
          <cell r="D72">
            <v>35.285714285714285</v>
          </cell>
        </row>
        <row r="73">
          <cell r="A73" t="str">
            <v>5/17/2020</v>
          </cell>
          <cell r="D73">
            <v>35.142857142857146</v>
          </cell>
        </row>
        <row r="74">
          <cell r="A74" t="str">
            <v>5/18/2020</v>
          </cell>
          <cell r="D74">
            <v>33.142857142857146</v>
          </cell>
        </row>
        <row r="75">
          <cell r="A75" t="str">
            <v>5/19/2020</v>
          </cell>
          <cell r="D75">
            <v>32.571428571428569</v>
          </cell>
        </row>
        <row r="76">
          <cell r="A76" t="str">
            <v>5/20/2020</v>
          </cell>
          <cell r="D76">
            <v>29.571428571428573</v>
          </cell>
        </row>
        <row r="77">
          <cell r="A77" t="str">
            <v>5/21/2020</v>
          </cell>
          <cell r="D77">
            <v>28.857142857142858</v>
          </cell>
        </row>
        <row r="78">
          <cell r="A78" t="str">
            <v>5/22/2020</v>
          </cell>
          <cell r="D78">
            <v>26.714285714285715</v>
          </cell>
        </row>
        <row r="79">
          <cell r="A79" t="str">
            <v>5/23/2020</v>
          </cell>
          <cell r="D79">
            <v>24.428571428571427</v>
          </cell>
        </row>
        <row r="80">
          <cell r="A80" t="str">
            <v>5/24/2020</v>
          </cell>
          <cell r="D80">
            <v>25.571428571428573</v>
          </cell>
        </row>
        <row r="81">
          <cell r="A81" t="str">
            <v>5/25/2020</v>
          </cell>
          <cell r="D81">
            <v>26.857142857142858</v>
          </cell>
        </row>
        <row r="82">
          <cell r="A82" t="str">
            <v>5/26/2020</v>
          </cell>
          <cell r="D82">
            <v>25.857142857142858</v>
          </cell>
        </row>
        <row r="83">
          <cell r="A83" t="str">
            <v>5/27/2020</v>
          </cell>
          <cell r="D83">
            <v>26</v>
          </cell>
        </row>
        <row r="84">
          <cell r="A84" t="str">
            <v>5/28/2020</v>
          </cell>
          <cell r="D84">
            <v>26.857142857142858</v>
          </cell>
        </row>
        <row r="85">
          <cell r="A85" t="str">
            <v>5/29/2020</v>
          </cell>
          <cell r="D85">
            <v>27.857142857142858</v>
          </cell>
        </row>
        <row r="86">
          <cell r="A86" t="str">
            <v>5/30/2020</v>
          </cell>
          <cell r="D86">
            <v>30.142857142857142</v>
          </cell>
        </row>
        <row r="87">
          <cell r="A87" t="str">
            <v>5/31/2020</v>
          </cell>
          <cell r="D87">
            <v>27.142857142857142</v>
          </cell>
        </row>
        <row r="88">
          <cell r="A88" t="str">
            <v>6/1/2020</v>
          </cell>
          <cell r="D88">
            <v>25.714285714285715</v>
          </cell>
        </row>
        <row r="89">
          <cell r="A89" t="str">
            <v>6/2/2020</v>
          </cell>
          <cell r="D89">
            <v>26.428571428571427</v>
          </cell>
        </row>
        <row r="90">
          <cell r="A90" t="str">
            <v>6/3/2020</v>
          </cell>
          <cell r="D90">
            <v>27.714285714285715</v>
          </cell>
        </row>
        <row r="91">
          <cell r="A91" t="str">
            <v>6/4/2020</v>
          </cell>
          <cell r="D91">
            <v>26.285714285714285</v>
          </cell>
        </row>
        <row r="92">
          <cell r="A92" t="str">
            <v>6/5/2020</v>
          </cell>
          <cell r="D92">
            <v>24.857142857142858</v>
          </cell>
        </row>
        <row r="93">
          <cell r="A93" t="str">
            <v>6/6/2020</v>
          </cell>
          <cell r="D93">
            <v>25.142857142857142</v>
          </cell>
        </row>
        <row r="94">
          <cell r="A94" t="str">
            <v>6/7/2020</v>
          </cell>
          <cell r="D94">
            <v>26</v>
          </cell>
        </row>
        <row r="95">
          <cell r="A95" t="str">
            <v>6/8/2020</v>
          </cell>
          <cell r="D95">
            <v>27.428571428571427</v>
          </cell>
        </row>
        <row r="96">
          <cell r="A96" t="str">
            <v>6/9/2020</v>
          </cell>
          <cell r="D96">
            <v>28.285714285714285</v>
          </cell>
        </row>
        <row r="97">
          <cell r="A97" t="str">
            <v>6/10/2020</v>
          </cell>
          <cell r="D97">
            <v>27.142857142857142</v>
          </cell>
        </row>
        <row r="98">
          <cell r="A98" t="str">
            <v>6/11/2020</v>
          </cell>
          <cell r="D98">
            <v>28</v>
          </cell>
        </row>
        <row r="99">
          <cell r="A99" t="str">
            <v>6/12/2020</v>
          </cell>
          <cell r="D99">
            <v>29.285714285714285</v>
          </cell>
        </row>
        <row r="100">
          <cell r="A100" t="str">
            <v>6/13/2020</v>
          </cell>
          <cell r="D100">
            <v>30.285714285714285</v>
          </cell>
        </row>
        <row r="101">
          <cell r="A101" t="str">
            <v>6/14/2020</v>
          </cell>
          <cell r="D101">
            <v>34</v>
          </cell>
        </row>
        <row r="102">
          <cell r="A102" t="str">
            <v>6/15/2020</v>
          </cell>
          <cell r="D102">
            <v>33.714285714285715</v>
          </cell>
        </row>
        <row r="103">
          <cell r="A103" t="str">
            <v>6/16/2020</v>
          </cell>
          <cell r="D103">
            <v>35.285714285714285</v>
          </cell>
        </row>
        <row r="104">
          <cell r="A104" t="str">
            <v>6/17/2020</v>
          </cell>
          <cell r="D104">
            <v>37.142857142857146</v>
          </cell>
        </row>
        <row r="105">
          <cell r="A105" t="str">
            <v>6/18/2020</v>
          </cell>
          <cell r="D105">
            <v>39.142857142857146</v>
          </cell>
        </row>
        <row r="106">
          <cell r="A106" t="str">
            <v>6/19/2020</v>
          </cell>
          <cell r="D106">
            <v>40.714285714285715</v>
          </cell>
        </row>
        <row r="107">
          <cell r="A107" t="str">
            <v>6/20/2020</v>
          </cell>
          <cell r="D107">
            <v>41.714285714285715</v>
          </cell>
        </row>
        <row r="108">
          <cell r="A108" t="str">
            <v>6/21/2020</v>
          </cell>
          <cell r="D108">
            <v>40.857142857142854</v>
          </cell>
        </row>
        <row r="109">
          <cell r="A109" t="str">
            <v>6/22/2020</v>
          </cell>
          <cell r="D109">
            <v>42.857142857142854</v>
          </cell>
        </row>
        <row r="110">
          <cell r="A110" t="str">
            <v>6/23/2020</v>
          </cell>
          <cell r="D110">
            <v>42.285714285714285</v>
          </cell>
        </row>
        <row r="111">
          <cell r="A111" t="str">
            <v>6/24/2020</v>
          </cell>
          <cell r="D111">
            <v>47.428571428571431</v>
          </cell>
        </row>
        <row r="112">
          <cell r="A112" t="str">
            <v>6/25/2020</v>
          </cell>
          <cell r="D112">
            <v>49.714285714285715</v>
          </cell>
        </row>
        <row r="113">
          <cell r="A113" t="str">
            <v>6/26/2020</v>
          </cell>
          <cell r="D113">
            <v>52.714285714285715</v>
          </cell>
        </row>
        <row r="114">
          <cell r="A114" t="str">
            <v>6/27/2020</v>
          </cell>
          <cell r="D114">
            <v>57</v>
          </cell>
        </row>
        <row r="115">
          <cell r="A115" t="str">
            <v>6/28/2020</v>
          </cell>
          <cell r="D115">
            <v>63.714285714285715</v>
          </cell>
        </row>
        <row r="116">
          <cell r="A116" t="str">
            <v>6/29/2020</v>
          </cell>
          <cell r="D116">
            <v>69.714285714285708</v>
          </cell>
        </row>
        <row r="117">
          <cell r="A117" t="str">
            <v>6/30/2020</v>
          </cell>
          <cell r="D117">
            <v>75.714285714285708</v>
          </cell>
        </row>
        <row r="118">
          <cell r="A118" t="str">
            <v>7/1/2020</v>
          </cell>
          <cell r="D118">
            <v>78</v>
          </cell>
        </row>
        <row r="119">
          <cell r="A119" t="str">
            <v>7/2/2020</v>
          </cell>
          <cell r="D119">
            <v>84.857142857142861</v>
          </cell>
        </row>
        <row r="120">
          <cell r="A120" t="str">
            <v>7/3/2020</v>
          </cell>
          <cell r="D120">
            <v>92.571428571428569</v>
          </cell>
        </row>
        <row r="121">
          <cell r="A121" t="str">
            <v>7/4/2020</v>
          </cell>
          <cell r="D121">
            <v>99.714285714285708</v>
          </cell>
        </row>
        <row r="122">
          <cell r="A122" t="str">
            <v>7/5/2020</v>
          </cell>
          <cell r="D122">
            <v>103.14285714285714</v>
          </cell>
        </row>
        <row r="123">
          <cell r="A123" t="str">
            <v>7/6/2020</v>
          </cell>
          <cell r="D123">
            <v>107.28571428571429</v>
          </cell>
        </row>
        <row r="124">
          <cell r="A124" t="str">
            <v>7/7/2020</v>
          </cell>
          <cell r="D124">
            <v>114.42857142857143</v>
          </cell>
        </row>
        <row r="125">
          <cell r="A125" t="str">
            <v>7/8/2020</v>
          </cell>
          <cell r="D125">
            <v>123.28571428571429</v>
          </cell>
        </row>
        <row r="126">
          <cell r="A126" t="str">
            <v>7/9/2020</v>
          </cell>
          <cell r="D126">
            <v>127.57142857142857</v>
          </cell>
        </row>
        <row r="127">
          <cell r="A127" t="str">
            <v>7/10/2020</v>
          </cell>
          <cell r="D127">
            <v>131.57142857142858</v>
          </cell>
        </row>
        <row r="128">
          <cell r="A128" t="str">
            <v>7/11/2020</v>
          </cell>
          <cell r="D128">
            <v>133.42857142857142</v>
          </cell>
        </row>
        <row r="129">
          <cell r="A129" t="str">
            <v>7/12/2020</v>
          </cell>
          <cell r="D129">
            <v>141.85714285714286</v>
          </cell>
        </row>
        <row r="130">
          <cell r="A130" t="str">
            <v>7/13/2020</v>
          </cell>
          <cell r="D130">
            <v>145.71428571428572</v>
          </cell>
        </row>
        <row r="131">
          <cell r="A131" t="str">
            <v>7/14/2020</v>
          </cell>
          <cell r="D131">
            <v>149.71428571428572</v>
          </cell>
        </row>
        <row r="132">
          <cell r="A132" t="str">
            <v>7/15/2020</v>
          </cell>
          <cell r="D132">
            <v>148.28571428571428</v>
          </cell>
        </row>
        <row r="133">
          <cell r="A133" t="str">
            <v>7/16/2020</v>
          </cell>
          <cell r="D133">
            <v>144.85714285714286</v>
          </cell>
        </row>
        <row r="134">
          <cell r="A134">
            <v>44029</v>
          </cell>
          <cell r="D134">
            <v>138.57142857142858</v>
          </cell>
        </row>
        <row r="135">
          <cell r="A135">
            <v>44030</v>
          </cell>
          <cell r="D135">
            <v>131.28571428571428</v>
          </cell>
        </row>
        <row r="136">
          <cell r="A136">
            <v>44031</v>
          </cell>
          <cell r="D136">
            <v>118.71428571428571</v>
          </cell>
        </row>
        <row r="137">
          <cell r="A137">
            <v>44032</v>
          </cell>
          <cell r="D137">
            <v>110.28571428571429</v>
          </cell>
        </row>
        <row r="138">
          <cell r="A138">
            <v>44033</v>
          </cell>
          <cell r="D138">
            <v>94.285714285714292</v>
          </cell>
        </row>
        <row r="139">
          <cell r="A139">
            <v>44034</v>
          </cell>
          <cell r="D139">
            <v>80.428571428571431</v>
          </cell>
        </row>
        <row r="140">
          <cell r="A140">
            <v>44035</v>
          </cell>
          <cell r="D140">
            <v>67.571428571428569</v>
          </cell>
        </row>
        <row r="141">
          <cell r="A141">
            <v>44036</v>
          </cell>
          <cell r="D141">
            <v>53.142857142857146</v>
          </cell>
        </row>
        <row r="142">
          <cell r="A142">
            <v>44037</v>
          </cell>
          <cell r="D142">
            <v>40.428571428571431</v>
          </cell>
        </row>
        <row r="143">
          <cell r="A143">
            <v>44038</v>
          </cell>
          <cell r="D143">
            <v>28.857142857142858</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C4"/>
      <sheetName val="2012"/>
      <sheetName val="2005"/>
      <sheetName val="Book3"/>
    </sheetNames>
    <definedNames>
      <definedName name="avg" refersTo="#REF!"/>
      <definedName name="beg4sacc" refersTo="#REF!"/>
      <definedName name="beg4saic" refersTo="#REF!"/>
      <definedName name="beg4wk"/>
      <definedName name="begdate" refersTo="#REF!"/>
      <definedName name="begsacc" refersTo="#REF!"/>
      <definedName name="begsaic" refersTo="#REF!"/>
      <definedName name="block_start" refersTo="#REF!"/>
    </defined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S-Response"/>
      <sheetName val="GS-Response"/>
      <sheetName val="RS-Response"/>
      <sheetName val="Instructions"/>
      <sheetName val="AllResponses"/>
      <sheetName val="Q01A"/>
      <sheetName val="Q02A"/>
      <sheetName val="Q03A"/>
      <sheetName val="Q04A"/>
      <sheetName val="Q05A"/>
      <sheetName val="Q06A"/>
      <sheetName val="Q07A"/>
      <sheetName val="Q08A"/>
      <sheetName val="Q09A"/>
      <sheetName val="Q10A"/>
      <sheetName val="Q11A"/>
      <sheetName val="Q12A"/>
      <sheetName val="Q13A"/>
      <sheetName val="Q14A"/>
      <sheetName val="Q15A"/>
      <sheetName val="MSResponses"/>
      <sheetName val="Q01M"/>
      <sheetName val="Q02M"/>
      <sheetName val="Q03M"/>
      <sheetName val="Q04M"/>
      <sheetName val="Q05M"/>
      <sheetName val="Q06M"/>
      <sheetName val="Q07M"/>
      <sheetName val="Q08M"/>
      <sheetName val="Q09M"/>
      <sheetName val="Q10M"/>
      <sheetName val="Q11M"/>
      <sheetName val="Q12M"/>
      <sheetName val="Q13M"/>
      <sheetName val="Q14M"/>
      <sheetName val="Q15M"/>
      <sheetName val="RSResponses"/>
      <sheetName val="Q01R"/>
      <sheetName val="Q02R"/>
      <sheetName val="Q03R"/>
      <sheetName val="Q04R"/>
      <sheetName val="Q05R"/>
      <sheetName val="Q06R"/>
      <sheetName val="Q07R"/>
      <sheetName val="Q08R"/>
      <sheetName val="Q09R"/>
      <sheetName val="Q10R"/>
      <sheetName val="Q11R"/>
      <sheetName val="Q12R"/>
      <sheetName val="Q13R"/>
      <sheetName val="Q14R"/>
      <sheetName val="Q15R"/>
      <sheetName val="GSResponses"/>
      <sheetName val="Q01G"/>
      <sheetName val="Q02G"/>
      <sheetName val="Q03G"/>
      <sheetName val="Q04G"/>
      <sheetName val="Q05G"/>
      <sheetName val="Q06G"/>
      <sheetName val="Q07G"/>
      <sheetName val="Q08G"/>
      <sheetName val="Q09G"/>
      <sheetName val="Q10G"/>
      <sheetName val="Q11G"/>
      <sheetName val="Q12G"/>
      <sheetName val="Q13G"/>
      <sheetName val="Q14G"/>
      <sheetName val="Q15G"/>
      <sheetName val="Sheet2 (2)"/>
      <sheetName val="d"/>
      <sheetName val="Chart Data"/>
    </sheetNames>
    <sheetDataSet>
      <sheetData sheetId="0" refreshError="1"/>
      <sheetData sheetId="1" refreshError="1"/>
      <sheetData sheetId="2" refreshError="1"/>
      <sheetData sheetId="3" refreshError="1"/>
      <sheetData sheetId="4" refreshError="1">
        <row r="9">
          <cell r="G9" t="str">
            <v>06/02/2009</v>
          </cell>
          <cell r="H9" t="str">
            <v>06/05/2009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S-Response"/>
      <sheetName val="GS-Response"/>
      <sheetName val="RS-Response"/>
      <sheetName val="Instructions"/>
      <sheetName val="AllResponses"/>
      <sheetName val="Q01A"/>
      <sheetName val="Q02A"/>
      <sheetName val="Q03A"/>
      <sheetName val="Q04A"/>
      <sheetName val="Q05A"/>
      <sheetName val="Q06A"/>
      <sheetName val="Q07A"/>
      <sheetName val="Q08A"/>
      <sheetName val="Q09A"/>
      <sheetName val="Q10A"/>
      <sheetName val="Q11A"/>
      <sheetName val="Q12A"/>
      <sheetName val="Q13A"/>
      <sheetName val="Q14A"/>
      <sheetName val="Q15A"/>
      <sheetName val="MSResponses"/>
      <sheetName val="Q01M"/>
      <sheetName val="Q02M"/>
      <sheetName val="Q03M"/>
      <sheetName val="Q04M"/>
      <sheetName val="Q05M"/>
      <sheetName val="Q06M"/>
      <sheetName val="Q07M"/>
      <sheetName val="Q08M"/>
      <sheetName val="Q09M"/>
      <sheetName val="Q10M"/>
      <sheetName val="Q11M"/>
      <sheetName val="Q12M"/>
      <sheetName val="Q13M"/>
      <sheetName val="Q14M"/>
      <sheetName val="Q15M"/>
      <sheetName val="RSResponses"/>
      <sheetName val="Q01R"/>
      <sheetName val="Q02R"/>
      <sheetName val="Q03R"/>
      <sheetName val="Q04R"/>
      <sheetName val="Q05R"/>
      <sheetName val="Q06R"/>
      <sheetName val="Q07R"/>
      <sheetName val="Q08R"/>
      <sheetName val="Q09R"/>
      <sheetName val="Q10R"/>
      <sheetName val="Q11R"/>
      <sheetName val="Q12R"/>
      <sheetName val="Q13R"/>
      <sheetName val="Q14R"/>
      <sheetName val="Q15R"/>
      <sheetName val="GSResponses"/>
      <sheetName val="Q01G"/>
      <sheetName val="Q02G"/>
      <sheetName val="Q03G"/>
      <sheetName val="Q04G"/>
      <sheetName val="Q05G"/>
      <sheetName val="Q06G"/>
      <sheetName val="Q07G"/>
      <sheetName val="Q08G"/>
      <sheetName val="Q09G"/>
      <sheetName val="Q10G"/>
      <sheetName val="Q11G"/>
      <sheetName val="Q12G"/>
      <sheetName val="Q13G"/>
      <sheetName val="Q14G"/>
      <sheetName val="Q15G"/>
      <sheetName val="Sheet2 (2)"/>
    </sheetNames>
    <sheetDataSet>
      <sheetData sheetId="0" refreshError="1"/>
      <sheetData sheetId="1" refreshError="1"/>
      <sheetData sheetId="2" refreshError="1"/>
      <sheetData sheetId="3" refreshError="1"/>
      <sheetData sheetId="4" refreshError="1">
        <row r="9">
          <cell r="G9" t="str">
            <v>06/02/2009</v>
          </cell>
          <cell r="H9" t="str">
            <v>06/05/2009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countries"/>
      <sheetName val="confirmed_country"/>
      <sheetName val="deaths_country"/>
      <sheetName val="recovered_country"/>
      <sheetName val="daily_death_rate"/>
      <sheetName val="CCM_growth"/>
    </sheetNames>
    <sheetDataSet>
      <sheetData sheetId="0">
        <row r="92">
          <cell r="C92">
            <v>0</v>
          </cell>
          <cell r="D92">
            <v>1</v>
          </cell>
          <cell r="E92">
            <v>2</v>
          </cell>
          <cell r="F92">
            <v>3</v>
          </cell>
          <cell r="G92">
            <v>4</v>
          </cell>
          <cell r="H92">
            <v>5</v>
          </cell>
          <cell r="I92">
            <v>6</v>
          </cell>
          <cell r="J92">
            <v>7</v>
          </cell>
          <cell r="K92">
            <v>8</v>
          </cell>
          <cell r="L92">
            <v>9</v>
          </cell>
          <cell r="M92">
            <v>10</v>
          </cell>
          <cell r="N92">
            <v>11</v>
          </cell>
          <cell r="O92">
            <v>12</v>
          </cell>
          <cell r="P92">
            <v>13</v>
          </cell>
          <cell r="Q92">
            <v>14</v>
          </cell>
          <cell r="R92">
            <v>15</v>
          </cell>
          <cell r="S92">
            <v>16</v>
          </cell>
          <cell r="T92">
            <v>17</v>
          </cell>
          <cell r="U92">
            <v>18</v>
          </cell>
          <cell r="V92">
            <v>19</v>
          </cell>
          <cell r="W92">
            <v>20</v>
          </cell>
          <cell r="X92">
            <v>21</v>
          </cell>
          <cell r="Y92">
            <v>22</v>
          </cell>
          <cell r="Z92">
            <v>23</v>
          </cell>
          <cell r="AA92">
            <v>24</v>
          </cell>
          <cell r="AB92">
            <v>25</v>
          </cell>
          <cell r="AC92">
            <v>26</v>
          </cell>
          <cell r="AD92">
            <v>27</v>
          </cell>
          <cell r="AE92">
            <v>28</v>
          </cell>
          <cell r="AF92">
            <v>29</v>
          </cell>
          <cell r="AG92">
            <v>30</v>
          </cell>
          <cell r="AH92">
            <v>31</v>
          </cell>
          <cell r="AI92">
            <v>32</v>
          </cell>
          <cell r="AJ92">
            <v>33</v>
          </cell>
          <cell r="AK92">
            <v>34</v>
          </cell>
          <cell r="AL92">
            <v>35</v>
          </cell>
          <cell r="AM92">
            <v>36</v>
          </cell>
          <cell r="AN92">
            <v>37</v>
          </cell>
          <cell r="AO92">
            <v>38</v>
          </cell>
          <cell r="AP92">
            <v>39</v>
          </cell>
          <cell r="AQ92">
            <v>40</v>
          </cell>
          <cell r="AR92">
            <v>41</v>
          </cell>
          <cell r="AS92">
            <v>42</v>
          </cell>
          <cell r="AT92">
            <v>43</v>
          </cell>
          <cell r="AU92">
            <v>44</v>
          </cell>
          <cell r="AV92">
            <v>45</v>
          </cell>
          <cell r="AW92">
            <v>46</v>
          </cell>
          <cell r="AX92">
            <v>47</v>
          </cell>
          <cell r="AY92">
            <v>48</v>
          </cell>
          <cell r="AZ92">
            <v>49</v>
          </cell>
          <cell r="BA92">
            <v>50</v>
          </cell>
          <cell r="BB92">
            <v>51</v>
          </cell>
          <cell r="BC92">
            <v>52</v>
          </cell>
          <cell r="BD92">
            <v>53</v>
          </cell>
          <cell r="BE92">
            <v>54</v>
          </cell>
          <cell r="BF92">
            <v>55</v>
          </cell>
          <cell r="BG92">
            <v>56</v>
          </cell>
          <cell r="BH92">
            <v>57</v>
          </cell>
          <cell r="BI92">
            <v>58</v>
          </cell>
          <cell r="BJ92">
            <v>59</v>
          </cell>
          <cell r="BK92">
            <v>60</v>
          </cell>
          <cell r="BL92">
            <v>61</v>
          </cell>
          <cell r="BM92">
            <v>62</v>
          </cell>
          <cell r="BN92">
            <v>63</v>
          </cell>
          <cell r="BO92">
            <v>64</v>
          </cell>
          <cell r="BP92">
            <v>65</v>
          </cell>
          <cell r="BQ92">
            <v>66</v>
          </cell>
          <cell r="BR92">
            <v>67</v>
          </cell>
          <cell r="BS92">
            <v>68</v>
          </cell>
          <cell r="BT92">
            <v>69</v>
          </cell>
          <cell r="BU92">
            <v>70</v>
          </cell>
          <cell r="BV92">
            <v>71</v>
          </cell>
          <cell r="BW92">
            <v>72</v>
          </cell>
          <cell r="BX92">
            <v>73</v>
          </cell>
          <cell r="BY92">
            <v>74</v>
          </cell>
          <cell r="BZ92">
            <v>75</v>
          </cell>
          <cell r="CA92">
            <v>76</v>
          </cell>
          <cell r="CB92">
            <v>77</v>
          </cell>
          <cell r="CC92">
            <v>78</v>
          </cell>
          <cell r="CD92">
            <v>79</v>
          </cell>
          <cell r="CE92">
            <v>80</v>
          </cell>
          <cell r="CF92">
            <v>81</v>
          </cell>
          <cell r="CG92">
            <v>82</v>
          </cell>
          <cell r="CH92">
            <v>83</v>
          </cell>
          <cell r="CI92">
            <v>84</v>
          </cell>
          <cell r="CJ92">
            <v>85</v>
          </cell>
          <cell r="CK92">
            <v>86</v>
          </cell>
          <cell r="CL92">
            <v>87</v>
          </cell>
          <cell r="CM92">
            <v>88</v>
          </cell>
          <cell r="CN92">
            <v>89</v>
          </cell>
          <cell r="CO92">
            <v>90</v>
          </cell>
          <cell r="CP92">
            <v>91</v>
          </cell>
          <cell r="CQ92">
            <v>92</v>
          </cell>
          <cell r="CR92">
            <v>93</v>
          </cell>
          <cell r="CS92">
            <v>94</v>
          </cell>
          <cell r="CT92">
            <v>95</v>
          </cell>
          <cell r="CU92">
            <v>96</v>
          </cell>
          <cell r="CV92">
            <v>97</v>
          </cell>
          <cell r="CW92">
            <v>98</v>
          </cell>
          <cell r="CX92">
            <v>99</v>
          </cell>
          <cell r="CY92">
            <v>100</v>
          </cell>
          <cell r="CZ92">
            <v>101</v>
          </cell>
          <cell r="DA92">
            <v>102</v>
          </cell>
          <cell r="DB92">
            <v>103</v>
          </cell>
          <cell r="DC92">
            <v>104</v>
          </cell>
          <cell r="DD92">
            <v>105</v>
          </cell>
          <cell r="DE92">
            <v>106</v>
          </cell>
          <cell r="DF92">
            <v>107</v>
          </cell>
          <cell r="DG92">
            <v>108</v>
          </cell>
          <cell r="DH92">
            <v>109</v>
          </cell>
          <cell r="DI92">
            <v>110</v>
          </cell>
          <cell r="DJ92">
            <v>111</v>
          </cell>
          <cell r="DK92">
            <v>112</v>
          </cell>
          <cell r="DL92">
            <v>113</v>
          </cell>
          <cell r="DM92">
            <v>114</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ockUp"/>
      <sheetName val="html for web notice"/>
      <sheetName val="SAIC4"/>
      <sheetName val="SACC4"/>
      <sheetName val="IC2"/>
      <sheetName val="CC2"/>
    </sheetNames>
    <sheetDataSet>
      <sheetData sheetId="0">
        <row r="2428">
          <cell r="H2428">
            <v>3123</v>
          </cell>
        </row>
        <row r="2429">
          <cell r="A2429">
            <v>41468</v>
          </cell>
          <cell r="D2429">
            <v>336</v>
          </cell>
          <cell r="I2429">
            <v>3027</v>
          </cell>
        </row>
        <row r="2430">
          <cell r="D2430">
            <v>345</v>
          </cell>
          <cell r="E2430">
            <v>345.75</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TX_Payroll_EMP"/>
      <sheetName val="cb2.Sector_ytd"/>
      <sheetName val="d.sector_ytd"/>
      <sheetName val="c1.Sector_monthly"/>
      <sheetName val="d.sector_monthly"/>
      <sheetName val="c2.UR"/>
      <sheetName val="d.ur"/>
      <sheetName val="c3.metros shares_PPP"/>
      <sheetName val="d.metros"/>
      <sheetName val="c4.WFH_PPP"/>
      <sheetName val="d.ind_2dig"/>
      <sheetName val="c.ind shares"/>
      <sheetName val="c.ind"/>
      <sheetName val="d.ind"/>
      <sheetName val="t1.hospitality_TBOS"/>
      <sheetName val="c5.Headline"/>
      <sheetName val="d.headline"/>
      <sheetName val="c.Headline_old_2"/>
      <sheetName val="d.headline_old_2"/>
      <sheetName val="c5.headline_old"/>
      <sheetName val="d.headline_old"/>
      <sheetName val="t2.TBOS_SQ_Rev_head"/>
      <sheetName val="t3.TBOS_SQ_rest_rev"/>
      <sheetName val="t4.TBOS_SQ_log_chall"/>
      <sheetName val="c6.Q6_pie"/>
      <sheetName val="#APPENDIX#"/>
      <sheetName val="Ac1.New infec, mobil, hours"/>
      <sheetName val="d.data_edited"/>
      <sheetName val="d.data_raw"/>
      <sheetName val="d.SDI"/>
      <sheetName val="Ac1.New infec, mobil, hours_old"/>
      <sheetName val="At1.Daily_act_cases"/>
      <sheetName val="At2. Daily_fatal"/>
      <sheetName val="Ac2. TOT_PATIENTS"/>
      <sheetName val="Ac3. ICU_bed_occ_perc"/>
      <sheetName val="Ac4. TX_Weekly_Index"/>
      <sheetName val="Ac5.TXLI"/>
      <sheetName val="d.txli"/>
      <sheetName val="TXLI_old"/>
      <sheetName val="d.txli_old"/>
      <sheetName val="Ac6.OpenTable_Reserv"/>
      <sheetName val="d.opentable_data_edited"/>
      <sheetName val="Ac7. TX_Hotel receipts"/>
      <sheetName val="d.TX_Hotel receipts"/>
      <sheetName val="Ac7. Headline"/>
      <sheetName val="d.headline (2)"/>
      <sheetName val="Ac8.weekly_UI_claims_state"/>
      <sheetName val="d.weekly_UI_claims_state"/>
      <sheetName val="weekly_UI_claims_state_old"/>
      <sheetName val="d.weekly_UI_claims_state_old"/>
      <sheetName val="Ac9.Claims"/>
      <sheetName val="Ac10.TX v US"/>
      <sheetName val="d.tx us"/>
      <sheetName val="Ac11.State Ranks"/>
      <sheetName val="d.state_ranks"/>
      <sheetName val="Ac12.Metro_emp"/>
      <sheetName val="d.metro"/>
      <sheetName val="Ac13.UR Metro"/>
      <sheetName val="d.ur metro"/>
      <sheetName val="Ac14.Mfg_surv_new_orders"/>
      <sheetName val="Ac15.Energy '14"/>
      <sheetName val="d.energy"/>
      <sheetName val="Ac16.Energy Exports"/>
      <sheetName val="d.energyexports"/>
      <sheetName val="d.tx_twd"/>
      <sheetName val="At2.Price Table"/>
      <sheetName val="Ac17.Permits"/>
      <sheetName val="d.permits"/>
      <sheetName val="At3.CPI Table"/>
      <sheetName val="Ac18.Wage Benef"/>
      <sheetName val="d.wage benef"/>
      <sheetName val="Ac19.Selling"/>
      <sheetName val="d.selling"/>
      <sheetName val="Ac20.TX_emp_gr"/>
      <sheetName val="d.tx_emp_gr"/>
      <sheetName val="Ac20.TX_emp_gr_old"/>
      <sheetName val="d.UR Forecast calculator_old"/>
      <sheetName val="Ac21.Outlook"/>
      <sheetName val="d.outlook"/>
      <sheetName val="Ac22-27.Spag Charts"/>
      <sheetName val="GEN_PATIENTS"/>
      <sheetName val="ICU_PATIENTS"/>
    </sheetNames>
    <sheetDataSet>
      <sheetData sheetId="0"/>
      <sheetData sheetId="1" refreshError="1"/>
      <sheetData sheetId="2"/>
      <sheetData sheetId="3" refreshError="1"/>
      <sheetData sheetId="4">
        <row r="94">
          <cell r="D94" t="str">
            <v>Texas</v>
          </cell>
          <cell r="E94" t="str">
            <v>Trade,
Transp.
&amp; Util.
(20.0)</v>
          </cell>
          <cell r="F94" t="str">
            <v>Gov't
(15.6)</v>
          </cell>
          <cell r="G94" t="str">
            <v>Prof. &amp;
Bus. Serv.
(14.2)</v>
          </cell>
          <cell r="H94" t="str">
            <v>Educ. &amp;
Health Serv.
(13.7)</v>
          </cell>
          <cell r="I94" t="str">
            <v>Leisure
&amp; Hosp.
(10.0)</v>
          </cell>
          <cell r="J94" t="str">
            <v>Mfg.
(7.2)</v>
          </cell>
          <cell r="K94" t="str">
            <v>Financial
(6.6)</v>
          </cell>
          <cell r="L94" t="str">
            <v>Constr.
(6.1)</v>
          </cell>
          <cell r="M94" t="str">
            <v>Other Svcs
(3.4)</v>
          </cell>
          <cell r="N94" t="str">
            <v>Info
(1.6)</v>
          </cell>
          <cell r="O94" t="str">
            <v>Oil &amp; Gas
Extract., Mining
(1.5)</v>
          </cell>
        </row>
        <row r="95">
          <cell r="C95" t="str">
            <v>Jun. 2020/Feb. 2020</v>
          </cell>
          <cell r="D95">
            <v>-6.0888691010077096</v>
          </cell>
          <cell r="E95">
            <v>-3.7072565418055925</v>
          </cell>
          <cell r="F95">
            <v>-4.2504589499909535</v>
          </cell>
          <cell r="G95">
            <v>-5.2722885615090309</v>
          </cell>
          <cell r="H95">
            <v>-5.3768371139145561</v>
          </cell>
          <cell r="I95">
            <v>-15.704560342516293</v>
          </cell>
          <cell r="J95">
            <v>-3.6811071038503784</v>
          </cell>
          <cell r="K95">
            <v>-1.2661278818674071</v>
          </cell>
          <cell r="L95">
            <v>-6.0629857224907546</v>
          </cell>
          <cell r="M95">
            <v>-10.131779149687825</v>
          </cell>
          <cell r="N95">
            <v>-7.2812899633340145</v>
          </cell>
          <cell r="O95">
            <v>-19.70123171704833</v>
          </cell>
        </row>
        <row r="96">
          <cell r="C96">
            <v>43922</v>
          </cell>
          <cell r="D96">
            <v>-9.7978428078136286</v>
          </cell>
          <cell r="E96">
            <v>-6.700492763885757</v>
          </cell>
          <cell r="F96">
            <v>-1.881252554753321</v>
          </cell>
          <cell r="G96">
            <v>-7.3670798480209747</v>
          </cell>
          <cell r="H96">
            <v>-9.1552281174078427</v>
          </cell>
          <cell r="I96">
            <v>-37.855489388520112</v>
          </cell>
          <cell r="J96">
            <v>-4.5615085237689197</v>
          </cell>
          <cell r="K96">
            <v>-2.0139107319228411</v>
          </cell>
          <cell r="L96">
            <v>-7.2334914732658078</v>
          </cell>
          <cell r="M96">
            <v>-18.233093789100618</v>
          </cell>
          <cell r="N96">
            <v>-6.8650349881328232</v>
          </cell>
          <cell r="O96">
            <v>-11.41349861395361</v>
          </cell>
        </row>
      </sheetData>
      <sheetData sheetId="5" refreshError="1"/>
      <sheetData sheetId="6"/>
      <sheetData sheetId="7" refreshError="1"/>
      <sheetData sheetId="8"/>
      <sheetData sheetId="9" refreshError="1"/>
      <sheetData sheetId="10"/>
      <sheetData sheetId="11" refreshError="1"/>
      <sheetData sheetId="12" refreshError="1"/>
      <sheetData sheetId="13"/>
      <sheetData sheetId="14"/>
      <sheetData sheetId="15" refreshError="1"/>
      <sheetData sheetId="16">
        <row r="1">
          <cell r="C1" t="str">
            <v>Manufacturing production</v>
          </cell>
        </row>
      </sheetData>
      <sheetData sheetId="17" refreshError="1"/>
      <sheetData sheetId="18"/>
      <sheetData sheetId="19" refreshError="1"/>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refreshError="1"/>
      <sheetData sheetId="37"/>
      <sheetData sheetId="38" refreshError="1"/>
      <sheetData sheetId="39"/>
      <sheetData sheetId="40" refreshError="1"/>
      <sheetData sheetId="41"/>
      <sheetData sheetId="42" refreshError="1"/>
      <sheetData sheetId="43"/>
      <sheetData sheetId="44" refreshError="1"/>
      <sheetData sheetId="45"/>
      <sheetData sheetId="46" refreshError="1"/>
      <sheetData sheetId="47"/>
      <sheetData sheetId="48" refreshError="1"/>
      <sheetData sheetId="49"/>
      <sheetData sheetId="50"/>
      <sheetData sheetId="51" refreshError="1"/>
      <sheetData sheetId="52"/>
      <sheetData sheetId="53" refreshError="1"/>
      <sheetData sheetId="54"/>
      <sheetData sheetId="55" refreshError="1"/>
      <sheetData sheetId="56"/>
      <sheetData sheetId="57" refreshError="1"/>
      <sheetData sheetId="58"/>
      <sheetData sheetId="59"/>
      <sheetData sheetId="60" refreshError="1"/>
      <sheetData sheetId="61"/>
      <sheetData sheetId="62" refreshError="1"/>
      <sheetData sheetId="63"/>
      <sheetData sheetId="64"/>
      <sheetData sheetId="65"/>
      <sheetData sheetId="66" refreshError="1"/>
      <sheetData sheetId="67"/>
      <sheetData sheetId="68"/>
      <sheetData sheetId="69" refreshError="1"/>
      <sheetData sheetId="70"/>
      <sheetData sheetId="71" refreshError="1"/>
      <sheetData sheetId="72"/>
      <sheetData sheetId="73" refreshError="1"/>
      <sheetData sheetId="74">
        <row r="64">
          <cell r="A64">
            <v>43647</v>
          </cell>
        </row>
      </sheetData>
      <sheetData sheetId="75" refreshError="1"/>
      <sheetData sheetId="76"/>
      <sheetData sheetId="77" refreshError="1"/>
      <sheetData sheetId="78"/>
      <sheetData sheetId="79"/>
      <sheetData sheetId="80"/>
      <sheetData sheetId="8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UR Forecast calculator"/>
      <sheetName val="PandemicDummyModel"/>
      <sheetName val="Chart 2 (2)"/>
      <sheetName val="Sheet1"/>
      <sheetName val="Sheet2"/>
      <sheetName val="Chart 1 (prelim)"/>
      <sheetName val="Chart 2 (prelim)"/>
      <sheetName val="UR Forecast calculator 2ndwave"/>
    </sheetNames>
    <sheetDataSet>
      <sheetData sheetId="0" refreshError="1"/>
      <sheetData sheetId="1" refreshError="1"/>
      <sheetData sheetId="2">
        <row r="69">
          <cell r="A69">
            <v>43800</v>
          </cell>
          <cell r="C69">
            <v>1.8328518074521183</v>
          </cell>
        </row>
        <row r="70">
          <cell r="A70">
            <v>43831</v>
          </cell>
          <cell r="C70">
            <v>1.5785721205943792</v>
          </cell>
        </row>
        <row r="71">
          <cell r="A71">
            <v>43862</v>
          </cell>
          <cell r="C71">
            <v>2.0256055261487882</v>
          </cell>
        </row>
        <row r="72">
          <cell r="A72">
            <v>43891</v>
          </cell>
          <cell r="C72">
            <v>1.6693355268740939</v>
          </cell>
        </row>
        <row r="73">
          <cell r="A73">
            <v>43922</v>
          </cell>
          <cell r="C73">
            <v>-8.4542483846574257</v>
          </cell>
        </row>
        <row r="74">
          <cell r="A74">
            <v>43952</v>
          </cell>
          <cell r="C74">
            <v>-5.9213496834273798</v>
          </cell>
        </row>
        <row r="75">
          <cell r="A75">
            <v>43983</v>
          </cell>
          <cell r="C75">
            <v>-4.5906338649675309</v>
          </cell>
        </row>
        <row r="76">
          <cell r="A76">
            <v>44013</v>
          </cell>
          <cell r="C76">
            <v>-4.9057964125859392</v>
          </cell>
        </row>
        <row r="77">
          <cell r="A77">
            <v>44044</v>
          </cell>
          <cell r="C77">
            <v>-5.0733990071263557</v>
          </cell>
        </row>
        <row r="78">
          <cell r="A78">
            <v>44075</v>
          </cell>
          <cell r="C78">
            <v>-4.6671459980720975</v>
          </cell>
        </row>
        <row r="79">
          <cell r="A79">
            <v>44105</v>
          </cell>
          <cell r="C79">
            <v>-5.3348602818442554</v>
          </cell>
        </row>
        <row r="80">
          <cell r="A80">
            <v>44136</v>
          </cell>
          <cell r="C80">
            <v>-5.160302461505184</v>
          </cell>
        </row>
        <row r="81">
          <cell r="A81">
            <v>44166</v>
          </cell>
          <cell r="C81">
            <v>-4.8286661024970918</v>
          </cell>
        </row>
      </sheetData>
      <sheetData sheetId="3"/>
      <sheetData sheetId="4" refreshError="1"/>
      <sheetData sheetId="5"/>
      <sheetData sheetId="6"/>
      <sheetData sheetId="7" refreshError="1"/>
      <sheetData sheetId="8" refreshError="1"/>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_Active_Transp"/>
      <sheetName val="Active"/>
    </sheetNames>
    <sheetDataSet>
      <sheetData sheetId="0">
        <row r="1">
          <cell r="A1" t="str">
            <v>Date</v>
          </cell>
        </row>
        <row r="9">
          <cell r="A9">
            <v>43935</v>
          </cell>
          <cell r="D9">
            <v>597.42857142857144</v>
          </cell>
        </row>
        <row r="10">
          <cell r="A10">
            <v>43936</v>
          </cell>
          <cell r="D10">
            <v>510.71428571428572</v>
          </cell>
        </row>
        <row r="11">
          <cell r="A11">
            <v>43937</v>
          </cell>
          <cell r="D11">
            <v>494.28571428571428</v>
          </cell>
        </row>
        <row r="12">
          <cell r="A12">
            <v>43938</v>
          </cell>
          <cell r="D12">
            <v>383.28571428571428</v>
          </cell>
        </row>
        <row r="13">
          <cell r="A13">
            <v>43939</v>
          </cell>
          <cell r="D13">
            <v>330</v>
          </cell>
        </row>
        <row r="14">
          <cell r="A14">
            <v>43940</v>
          </cell>
          <cell r="D14">
            <v>279</v>
          </cell>
        </row>
        <row r="15">
          <cell r="A15">
            <v>43941</v>
          </cell>
          <cell r="D15">
            <v>280.28571428571428</v>
          </cell>
        </row>
        <row r="16">
          <cell r="A16">
            <v>43942</v>
          </cell>
          <cell r="D16">
            <v>247.85714285714286</v>
          </cell>
        </row>
        <row r="17">
          <cell r="A17">
            <v>43943</v>
          </cell>
          <cell r="D17">
            <v>263.42857142857144</v>
          </cell>
        </row>
        <row r="18">
          <cell r="A18">
            <v>43944</v>
          </cell>
          <cell r="D18">
            <v>251</v>
          </cell>
        </row>
        <row r="19">
          <cell r="A19">
            <v>43945</v>
          </cell>
          <cell r="D19">
            <v>237.42857142857142</v>
          </cell>
        </row>
        <row r="20">
          <cell r="A20">
            <v>43946</v>
          </cell>
          <cell r="D20">
            <v>258.85714285714283</v>
          </cell>
        </row>
        <row r="21">
          <cell r="A21">
            <v>43947</v>
          </cell>
          <cell r="D21">
            <v>308.28571428571428</v>
          </cell>
        </row>
        <row r="22">
          <cell r="A22">
            <v>43948</v>
          </cell>
          <cell r="D22">
            <v>326.28571428571428</v>
          </cell>
        </row>
        <row r="23">
          <cell r="A23">
            <v>43949</v>
          </cell>
          <cell r="D23">
            <v>337.57142857142856</v>
          </cell>
        </row>
        <row r="24">
          <cell r="A24">
            <v>43950</v>
          </cell>
          <cell r="D24">
            <v>330.42857142857144</v>
          </cell>
        </row>
        <row r="25">
          <cell r="A25">
            <v>43951</v>
          </cell>
          <cell r="D25">
            <v>312.14285714285717</v>
          </cell>
        </row>
        <row r="26">
          <cell r="A26">
            <v>43952</v>
          </cell>
          <cell r="D26">
            <v>351.57142857142856</v>
          </cell>
        </row>
        <row r="27">
          <cell r="A27">
            <v>43953</v>
          </cell>
          <cell r="D27">
            <v>401.71428571428572</v>
          </cell>
        </row>
        <row r="28">
          <cell r="A28">
            <v>43954</v>
          </cell>
          <cell r="D28">
            <v>417.42857142857144</v>
          </cell>
        </row>
        <row r="29">
          <cell r="A29">
            <v>43955</v>
          </cell>
          <cell r="D29">
            <v>425.42857142857144</v>
          </cell>
        </row>
        <row r="30">
          <cell r="A30">
            <v>43956</v>
          </cell>
          <cell r="D30">
            <v>440.28571428571428</v>
          </cell>
        </row>
        <row r="31">
          <cell r="A31">
            <v>43957</v>
          </cell>
          <cell r="D31">
            <v>455.57142857142856</v>
          </cell>
        </row>
        <row r="32">
          <cell r="A32">
            <v>43958</v>
          </cell>
          <cell r="D32">
            <v>458.28571428571428</v>
          </cell>
        </row>
        <row r="33">
          <cell r="A33">
            <v>43959</v>
          </cell>
          <cell r="D33">
            <v>467.85714285714283</v>
          </cell>
        </row>
        <row r="34">
          <cell r="A34">
            <v>43960</v>
          </cell>
          <cell r="D34">
            <v>273.28571428571428</v>
          </cell>
        </row>
        <row r="35">
          <cell r="A35">
            <v>43961</v>
          </cell>
          <cell r="D35">
            <v>464.14285714285717</v>
          </cell>
        </row>
        <row r="36">
          <cell r="A36">
            <v>43962</v>
          </cell>
          <cell r="D36">
            <v>481.42857142857144</v>
          </cell>
        </row>
        <row r="37">
          <cell r="A37">
            <v>43963</v>
          </cell>
          <cell r="D37">
            <v>486.71428571428572</v>
          </cell>
        </row>
        <row r="38">
          <cell r="A38">
            <v>43964</v>
          </cell>
          <cell r="D38">
            <v>522.42857142857144</v>
          </cell>
        </row>
        <row r="39">
          <cell r="A39">
            <v>43965</v>
          </cell>
          <cell r="D39">
            <v>590.85714285714289</v>
          </cell>
        </row>
        <row r="40">
          <cell r="A40">
            <v>43966</v>
          </cell>
          <cell r="D40">
            <v>543.42857142857144</v>
          </cell>
        </row>
        <row r="41">
          <cell r="A41">
            <v>43967</v>
          </cell>
          <cell r="D41">
            <v>760.42857142857144</v>
          </cell>
        </row>
        <row r="42">
          <cell r="A42">
            <v>43968</v>
          </cell>
          <cell r="D42">
            <v>553</v>
          </cell>
        </row>
        <row r="43">
          <cell r="A43">
            <v>43969</v>
          </cell>
          <cell r="D43">
            <v>519.71428571428567</v>
          </cell>
        </row>
        <row r="44">
          <cell r="A44">
            <v>43970</v>
          </cell>
          <cell r="D44">
            <v>510.71428571428572</v>
          </cell>
        </row>
        <row r="45">
          <cell r="A45">
            <v>43971</v>
          </cell>
          <cell r="D45">
            <v>449.71428571428572</v>
          </cell>
        </row>
        <row r="46">
          <cell r="A46">
            <v>43972</v>
          </cell>
          <cell r="D46">
            <v>351.57142857142856</v>
          </cell>
        </row>
        <row r="47">
          <cell r="A47">
            <v>43973</v>
          </cell>
          <cell r="D47">
            <v>351.14285714285717</v>
          </cell>
        </row>
        <row r="48">
          <cell r="A48">
            <v>43974</v>
          </cell>
          <cell r="D48">
            <v>266.71428571428572</v>
          </cell>
        </row>
        <row r="49">
          <cell r="A49">
            <v>43975</v>
          </cell>
          <cell r="D49">
            <v>243.14285714285714</v>
          </cell>
        </row>
        <row r="50">
          <cell r="A50">
            <v>43976</v>
          </cell>
          <cell r="D50">
            <v>227.28571428571428</v>
          </cell>
        </row>
        <row r="51">
          <cell r="A51">
            <v>43977</v>
          </cell>
          <cell r="D51">
            <v>146</v>
          </cell>
        </row>
        <row r="52">
          <cell r="A52">
            <v>43978</v>
          </cell>
          <cell r="D52">
            <v>141.71428571428572</v>
          </cell>
        </row>
        <row r="53">
          <cell r="A53">
            <v>43979</v>
          </cell>
          <cell r="D53">
            <v>265</v>
          </cell>
        </row>
        <row r="54">
          <cell r="A54">
            <v>43980</v>
          </cell>
          <cell r="D54">
            <v>238</v>
          </cell>
        </row>
        <row r="55">
          <cell r="A55">
            <v>43981</v>
          </cell>
          <cell r="D55">
            <v>267.85714285714283</v>
          </cell>
        </row>
        <row r="56">
          <cell r="A56">
            <v>43982</v>
          </cell>
          <cell r="D56">
            <v>431.71428571428572</v>
          </cell>
        </row>
        <row r="57">
          <cell r="A57">
            <v>43983</v>
          </cell>
          <cell r="D57">
            <v>368.28571428571428</v>
          </cell>
        </row>
        <row r="58">
          <cell r="A58">
            <v>43984</v>
          </cell>
          <cell r="D58">
            <v>494.71428571428572</v>
          </cell>
        </row>
        <row r="59">
          <cell r="A59">
            <v>43985</v>
          </cell>
          <cell r="D59">
            <v>505.57142857142856</v>
          </cell>
        </row>
        <row r="60">
          <cell r="A60">
            <v>43986</v>
          </cell>
          <cell r="D60">
            <v>294.28571428571428</v>
          </cell>
        </row>
        <row r="61">
          <cell r="A61">
            <v>43987</v>
          </cell>
          <cell r="D61">
            <v>352</v>
          </cell>
        </row>
        <row r="62">
          <cell r="A62">
            <v>43988</v>
          </cell>
          <cell r="D62">
            <v>423.28571428571428</v>
          </cell>
        </row>
        <row r="63">
          <cell r="A63">
            <v>43989</v>
          </cell>
          <cell r="D63">
            <v>322</v>
          </cell>
        </row>
        <row r="64">
          <cell r="A64">
            <v>43990</v>
          </cell>
          <cell r="D64">
            <v>347.71428571428572</v>
          </cell>
        </row>
        <row r="65">
          <cell r="A65">
            <v>43991</v>
          </cell>
          <cell r="D65">
            <v>337.42857142857144</v>
          </cell>
        </row>
        <row r="66">
          <cell r="A66">
            <v>43992</v>
          </cell>
          <cell r="D66">
            <v>434.28571428571428</v>
          </cell>
        </row>
        <row r="67">
          <cell r="A67">
            <v>43993</v>
          </cell>
          <cell r="D67">
            <v>514</v>
          </cell>
        </row>
        <row r="68">
          <cell r="A68">
            <v>43994</v>
          </cell>
          <cell r="D68">
            <v>559.85714285714289</v>
          </cell>
        </row>
        <row r="69">
          <cell r="A69">
            <v>43995</v>
          </cell>
          <cell r="D69">
            <v>591.57142857142856</v>
          </cell>
        </row>
        <row r="70">
          <cell r="A70">
            <v>43996</v>
          </cell>
          <cell r="D70">
            <v>569.28571428571433</v>
          </cell>
        </row>
        <row r="71">
          <cell r="A71">
            <v>43997</v>
          </cell>
          <cell r="D71">
            <v>635.14285714285711</v>
          </cell>
        </row>
        <row r="72">
          <cell r="A72">
            <v>43998</v>
          </cell>
          <cell r="D72">
            <v>847</v>
          </cell>
        </row>
        <row r="73">
          <cell r="A73">
            <v>43999</v>
          </cell>
          <cell r="D73">
            <v>922.57142857142856</v>
          </cell>
        </row>
        <row r="74">
          <cell r="A74">
            <v>44000</v>
          </cell>
          <cell r="D74">
            <v>1213.8571428571429</v>
          </cell>
        </row>
        <row r="75">
          <cell r="A75">
            <v>44001</v>
          </cell>
          <cell r="D75">
            <v>1335.4285714285713</v>
          </cell>
        </row>
        <row r="76">
          <cell r="A76">
            <v>44002</v>
          </cell>
          <cell r="D76">
            <v>1582.4285714285713</v>
          </cell>
        </row>
        <row r="77">
          <cell r="A77">
            <v>44003</v>
          </cell>
          <cell r="D77">
            <v>1899.2857142857142</v>
          </cell>
        </row>
        <row r="78">
          <cell r="A78">
            <v>44004</v>
          </cell>
          <cell r="D78">
            <v>2100</v>
          </cell>
        </row>
        <row r="79">
          <cell r="A79">
            <v>44005</v>
          </cell>
          <cell r="D79">
            <v>2364.4285714285716</v>
          </cell>
        </row>
        <row r="80">
          <cell r="A80">
            <v>44006</v>
          </cell>
          <cell r="D80">
            <v>2593.1428571428573</v>
          </cell>
        </row>
        <row r="81">
          <cell r="A81">
            <v>44007</v>
          </cell>
          <cell r="D81">
            <v>2883.5714285714284</v>
          </cell>
        </row>
        <row r="82">
          <cell r="A82">
            <v>44008</v>
          </cell>
          <cell r="D82">
            <v>3119</v>
          </cell>
        </row>
        <row r="83">
          <cell r="A83">
            <v>44009</v>
          </cell>
          <cell r="D83">
            <v>3215</v>
          </cell>
        </row>
        <row r="84">
          <cell r="A84">
            <v>44010</v>
          </cell>
          <cell r="D84">
            <v>3427.8571428571427</v>
          </cell>
        </row>
        <row r="85">
          <cell r="A85">
            <v>44011</v>
          </cell>
          <cell r="D85">
            <v>3503.7142857142858</v>
          </cell>
        </row>
        <row r="86">
          <cell r="A86">
            <v>44012</v>
          </cell>
          <cell r="D86">
            <v>3330.4285714285716</v>
          </cell>
        </row>
        <row r="87">
          <cell r="A87">
            <v>44013</v>
          </cell>
          <cell r="D87">
            <v>3409.5714285714284</v>
          </cell>
        </row>
        <row r="88">
          <cell r="A88">
            <v>44014</v>
          </cell>
          <cell r="D88">
            <v>3633.2857142857142</v>
          </cell>
        </row>
        <row r="89">
          <cell r="A89">
            <v>44015</v>
          </cell>
          <cell r="D89">
            <v>3448.7142857142858</v>
          </cell>
        </row>
        <row r="90">
          <cell r="A90">
            <v>44016</v>
          </cell>
          <cell r="D90">
            <v>3856.1428571428573</v>
          </cell>
        </row>
        <row r="91">
          <cell r="A91">
            <v>44017</v>
          </cell>
          <cell r="D91">
            <v>3683.8571428571427</v>
          </cell>
        </row>
        <row r="92">
          <cell r="A92">
            <v>44018</v>
          </cell>
          <cell r="D92">
            <v>3606.7142857142858</v>
          </cell>
        </row>
        <row r="93">
          <cell r="A93">
            <v>44019</v>
          </cell>
          <cell r="D93">
            <v>4033</v>
          </cell>
        </row>
        <row r="94">
          <cell r="A94">
            <v>44020</v>
          </cell>
          <cell r="D94">
            <v>4313</v>
          </cell>
        </row>
        <row r="95">
          <cell r="A95">
            <v>44021</v>
          </cell>
          <cell r="D95">
            <v>4366.5714285714284</v>
          </cell>
        </row>
        <row r="96">
          <cell r="A96">
            <v>44022</v>
          </cell>
          <cell r="D96">
            <v>4802.4285714285716</v>
          </cell>
        </row>
        <row r="97">
          <cell r="A97">
            <v>44023</v>
          </cell>
          <cell r="D97">
            <v>4999</v>
          </cell>
        </row>
        <row r="98">
          <cell r="A98">
            <v>44024</v>
          </cell>
          <cell r="D98">
            <v>5394</v>
          </cell>
        </row>
        <row r="99">
          <cell r="A99">
            <v>44025</v>
          </cell>
          <cell r="D99">
            <v>4750</v>
          </cell>
        </row>
        <row r="100">
          <cell r="A100">
            <v>44026</v>
          </cell>
          <cell r="D100">
            <v>3854.1428571428573</v>
          </cell>
        </row>
        <row r="101">
          <cell r="A101">
            <v>44027</v>
          </cell>
          <cell r="D101">
            <v>3671.7142857142858</v>
          </cell>
        </row>
        <row r="102">
          <cell r="A102">
            <v>44028</v>
          </cell>
          <cell r="D102">
            <v>3433.2857142857142</v>
          </cell>
        </row>
        <row r="103">
          <cell r="A103">
            <v>44029</v>
          </cell>
          <cell r="D103">
            <v>3821.8571428571427</v>
          </cell>
        </row>
        <row r="104">
          <cell r="A104">
            <v>44030</v>
          </cell>
          <cell r="D104">
            <v>3747.8571428571427</v>
          </cell>
        </row>
        <row r="105">
          <cell r="A105">
            <v>44031</v>
          </cell>
          <cell r="D105">
            <v>3410.1428571428573</v>
          </cell>
        </row>
        <row r="106">
          <cell r="A106">
            <v>44032</v>
          </cell>
          <cell r="D106">
            <v>2552</v>
          </cell>
        </row>
        <row r="107">
          <cell r="A107">
            <v>44033</v>
          </cell>
          <cell r="D107">
            <v>2684.7142857142858</v>
          </cell>
        </row>
        <row r="108">
          <cell r="A108">
            <v>44034</v>
          </cell>
          <cell r="D108">
            <v>2454.4285714285716</v>
          </cell>
        </row>
        <row r="109">
          <cell r="A109">
            <v>44035</v>
          </cell>
          <cell r="D109">
            <v>2141.7142857142858</v>
          </cell>
        </row>
        <row r="110">
          <cell r="A110">
            <v>44036</v>
          </cell>
          <cell r="D110">
            <v>1400.2857142857142</v>
          </cell>
        </row>
        <row r="111">
          <cell r="A111">
            <v>44037</v>
          </cell>
          <cell r="D111">
            <v>600.57142857142856</v>
          </cell>
        </row>
        <row r="112">
          <cell r="A112">
            <v>44038</v>
          </cell>
          <cell r="D112">
            <v>337.71428571428572</v>
          </cell>
        </row>
        <row r="113">
          <cell r="A113">
            <v>44039</v>
          </cell>
          <cell r="D113">
            <v>372.57142857142856</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N5"/>
  <sheetViews>
    <sheetView zoomScaleNormal="100" workbookViewId="0">
      <selection activeCell="A3" sqref="A3"/>
    </sheetView>
  </sheetViews>
  <sheetFormatPr defaultColWidth="9.1796875" defaultRowHeight="14.5" x14ac:dyDescent="0.35"/>
  <cols>
    <col min="1" max="1" width="9.1796875" style="1" bestFit="1" customWidth="1"/>
    <col min="2" max="2" width="5.7265625" style="1" bestFit="1" customWidth="1"/>
    <col min="3" max="3" width="7" style="1" bestFit="1" customWidth="1"/>
    <col min="4" max="4" width="5.7265625" style="1" bestFit="1" customWidth="1"/>
    <col min="5" max="5" width="9" style="1" bestFit="1" customWidth="1"/>
    <col min="6" max="6" width="11" style="1" bestFit="1" customWidth="1"/>
    <col min="7" max="7" width="7.453125" style="1" bestFit="1" customWidth="1"/>
    <col min="8" max="8" width="4.7265625" style="1" bestFit="1" customWidth="1"/>
    <col min="9" max="9" width="8.26953125" style="1" bestFit="1" customWidth="1"/>
    <col min="10" max="10" width="6.81640625" style="1" bestFit="1" customWidth="1"/>
    <col min="11" max="11" width="9.7265625" style="1" bestFit="1" customWidth="1"/>
    <col min="12" max="12" width="4.7265625" style="1" bestFit="1" customWidth="1"/>
    <col min="13" max="13" width="13.81640625" style="1" bestFit="1" customWidth="1"/>
    <col min="14" max="14" width="24.26953125" style="1" customWidth="1"/>
    <col min="15" max="16384" width="9.1796875" style="1"/>
  </cols>
  <sheetData>
    <row r="1" spans="1:14" ht="72.5" x14ac:dyDescent="0.35">
      <c r="A1" s="48" t="s">
        <v>185</v>
      </c>
      <c r="B1" s="49" t="s">
        <v>0</v>
      </c>
      <c r="C1" s="49" t="s">
        <v>219</v>
      </c>
      <c r="D1" s="49" t="s">
        <v>220</v>
      </c>
      <c r="E1" s="49" t="s">
        <v>221</v>
      </c>
      <c r="F1" s="49" t="s">
        <v>222</v>
      </c>
      <c r="G1" s="49" t="s">
        <v>223</v>
      </c>
      <c r="H1" s="49" t="s">
        <v>224</v>
      </c>
      <c r="I1" s="49" t="s">
        <v>225</v>
      </c>
      <c r="J1" s="49" t="s">
        <v>226</v>
      </c>
      <c r="K1" s="49" t="s">
        <v>227</v>
      </c>
      <c r="L1" s="49" t="s">
        <v>228</v>
      </c>
      <c r="M1" s="49" t="s">
        <v>229</v>
      </c>
    </row>
    <row r="2" spans="1:14" x14ac:dyDescent="0.35">
      <c r="A2" s="50">
        <v>43952</v>
      </c>
      <c r="B2" s="51">
        <v>2.9176056308437115</v>
      </c>
      <c r="C2" s="51">
        <v>1.4868821790081865</v>
      </c>
      <c r="D2" s="51">
        <v>-2.1632889320612914</v>
      </c>
      <c r="E2" s="51">
        <v>1.2157421585722528</v>
      </c>
      <c r="F2" s="51">
        <v>3.1922702344429954</v>
      </c>
      <c r="G2" s="51">
        <v>28.114187645120747</v>
      </c>
      <c r="H2" s="51">
        <v>1.3257884778948403</v>
      </c>
      <c r="I2" s="51">
        <v>-0.12815196374772464</v>
      </c>
      <c r="J2" s="51">
        <v>1.8077751331746716</v>
      </c>
      <c r="K2" s="51">
        <v>5.6033584899613853</v>
      </c>
      <c r="L2" s="51">
        <v>-0.40682946600465453</v>
      </c>
      <c r="M2" s="51">
        <v>-6.3237130392142067</v>
      </c>
    </row>
    <row r="3" spans="1:14" x14ac:dyDescent="0.35">
      <c r="A3" s="50">
        <v>43983</v>
      </c>
      <c r="B3" s="51">
        <v>1.5135930075844017</v>
      </c>
      <c r="C3" s="51">
        <v>1.654600827966668</v>
      </c>
      <c r="D3" s="51">
        <v>-0.60575815497992958</v>
      </c>
      <c r="E3" s="51">
        <v>1.0712486766070839</v>
      </c>
      <c r="F3" s="51">
        <v>0.94329228500478202</v>
      </c>
      <c r="G3" s="51">
        <v>9.2360372364240781</v>
      </c>
      <c r="H3" s="51">
        <v>1.0621021399659369E-2</v>
      </c>
      <c r="I3" s="51">
        <v>0.41346396760324478</v>
      </c>
      <c r="J3" s="51">
        <v>0.36561606918601441</v>
      </c>
      <c r="K3" s="51">
        <v>3.9576568648276966</v>
      </c>
      <c r="L3" s="51">
        <v>-4.7818412123490361E-2</v>
      </c>
      <c r="M3" s="51">
        <v>-2.7927383406547102</v>
      </c>
    </row>
    <row r="4" spans="1:14" ht="117" customHeight="1" x14ac:dyDescent="0.35"/>
    <row r="5" spans="1:14" x14ac:dyDescent="0.35">
      <c r="D5" s="2"/>
      <c r="E5" s="4"/>
      <c r="F5" s="4"/>
      <c r="G5" s="4"/>
      <c r="H5" s="4"/>
      <c r="I5" s="4"/>
      <c r="J5" s="4"/>
      <c r="K5" s="4"/>
      <c r="L5" s="4"/>
      <c r="M5" s="4"/>
      <c r="N5" s="4"/>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13"/>
  <sheetViews>
    <sheetView workbookViewId="0">
      <pane ySplit="2" topLeftCell="A99" activePane="bottomLeft" state="frozen"/>
      <selection activeCell="M213" sqref="M213"/>
      <selection pane="bottomLeft" activeCell="M213" sqref="M213"/>
    </sheetView>
  </sheetViews>
  <sheetFormatPr defaultRowHeight="14.5" x14ac:dyDescent="0.35"/>
  <cols>
    <col min="2" max="2" width="9.7265625" bestFit="1" customWidth="1"/>
    <col min="3" max="3" width="17.1796875" customWidth="1"/>
    <col min="4" max="5" width="10.81640625" customWidth="1"/>
    <col min="6" max="6" width="18.7265625" customWidth="1"/>
    <col min="7" max="14" width="9.453125" bestFit="1" customWidth="1"/>
    <col min="15" max="23" width="8.81640625" bestFit="1" customWidth="1"/>
    <col min="24" max="43" width="9.453125" bestFit="1" customWidth="1"/>
    <col min="44" max="52" width="8.81640625" bestFit="1" customWidth="1"/>
    <col min="53" max="74" width="9.453125" bestFit="1" customWidth="1"/>
    <col min="75" max="83" width="8.81640625" bestFit="1" customWidth="1"/>
    <col min="84" max="104" width="9.453125" bestFit="1" customWidth="1"/>
    <col min="105" max="107" width="8.81640625" bestFit="1" customWidth="1"/>
  </cols>
  <sheetData>
    <row r="1" spans="2:9" ht="21" customHeight="1" x14ac:dyDescent="0.35">
      <c r="B1" s="61" t="s">
        <v>184</v>
      </c>
      <c r="C1" s="61"/>
      <c r="D1" s="61"/>
      <c r="E1" s="28"/>
    </row>
    <row r="2" spans="2:9" ht="58" x14ac:dyDescent="0.35">
      <c r="B2" t="s">
        <v>185</v>
      </c>
      <c r="C2" s="29" t="s">
        <v>186</v>
      </c>
      <c r="E2" t="str">
        <f>[9]TX_Active_Transp!$A$1</f>
        <v>Date</v>
      </c>
      <c r="F2" s="29" t="s">
        <v>187</v>
      </c>
      <c r="G2" t="s">
        <v>188</v>
      </c>
      <c r="H2" t="s">
        <v>189</v>
      </c>
      <c r="I2" t="s">
        <v>190</v>
      </c>
    </row>
    <row r="3" spans="2:9" x14ac:dyDescent="0.35">
      <c r="B3" s="30" t="str">
        <f>[10]TX_Fatalities_Transp!A40</f>
        <v>4/14/2020</v>
      </c>
      <c r="C3" s="24">
        <f>[10]TX_Fatalities_Transp!D40</f>
        <v>32.428571428571431</v>
      </c>
      <c r="E3" s="30">
        <f>[9]TX_Active_Transp!A9</f>
        <v>43935</v>
      </c>
      <c r="F3" s="31">
        <f>[9]TX_Active_Transp!D9</f>
        <v>597.42857142857144</v>
      </c>
      <c r="G3" t="e">
        <v>#N/A</v>
      </c>
      <c r="H3">
        <v>0</v>
      </c>
    </row>
    <row r="4" spans="2:9" x14ac:dyDescent="0.35">
      <c r="B4" s="30" t="str">
        <f>[10]TX_Fatalities_Transp!A41</f>
        <v>4/15/2020</v>
      </c>
      <c r="C4" s="24">
        <f>[10]TX_Fatalities_Transp!D41</f>
        <v>34</v>
      </c>
      <c r="E4" s="30">
        <f>[9]TX_Active_Transp!A10</f>
        <v>43936</v>
      </c>
      <c r="F4" s="31">
        <f>[9]TX_Active_Transp!D10</f>
        <v>510.71428571428572</v>
      </c>
      <c r="G4" t="e">
        <v>#N/A</v>
      </c>
      <c r="H4">
        <v>0</v>
      </c>
    </row>
    <row r="5" spans="2:9" x14ac:dyDescent="0.35">
      <c r="B5" s="30" t="str">
        <f>[10]TX_Fatalities_Transp!A42</f>
        <v>4/16/2020</v>
      </c>
      <c r="C5" s="24">
        <f>[10]TX_Fatalities_Transp!D42</f>
        <v>33.571428571428569</v>
      </c>
      <c r="E5" s="30">
        <f>[9]TX_Active_Transp!A11</f>
        <v>43937</v>
      </c>
      <c r="F5" s="31">
        <f>[9]TX_Active_Transp!D11</f>
        <v>494.28571428571428</v>
      </c>
      <c r="G5" t="e">
        <v>#N/A</v>
      </c>
      <c r="H5">
        <v>0</v>
      </c>
    </row>
    <row r="6" spans="2:9" x14ac:dyDescent="0.35">
      <c r="B6" s="30" t="str">
        <f>[10]TX_Fatalities_Transp!A43</f>
        <v>4/17/2020</v>
      </c>
      <c r="C6" s="24">
        <f>[10]TX_Fatalities_Transp!D43</f>
        <v>34.857142857142854</v>
      </c>
      <c r="E6" s="30">
        <f>[9]TX_Active_Transp!A12</f>
        <v>43938</v>
      </c>
      <c r="F6" s="31">
        <f>[9]TX_Active_Transp!D12</f>
        <v>383.28571428571428</v>
      </c>
      <c r="G6" t="e">
        <v>#N/A</v>
      </c>
      <c r="H6">
        <v>0</v>
      </c>
      <c r="I6" s="32" t="s">
        <v>191</v>
      </c>
    </row>
    <row r="7" spans="2:9" x14ac:dyDescent="0.35">
      <c r="B7" s="30" t="str">
        <f>[10]TX_Fatalities_Transp!A44</f>
        <v>4/18/2020</v>
      </c>
      <c r="C7" s="24">
        <f>[10]TX_Fatalities_Transp!D44</f>
        <v>34</v>
      </c>
      <c r="E7" s="30">
        <f>[9]TX_Active_Transp!A13</f>
        <v>43939</v>
      </c>
      <c r="F7" s="31">
        <f>[9]TX_Active_Transp!D13</f>
        <v>330</v>
      </c>
      <c r="G7" t="e">
        <v>#N/A</v>
      </c>
      <c r="H7">
        <v>0</v>
      </c>
    </row>
    <row r="8" spans="2:9" x14ac:dyDescent="0.35">
      <c r="B8" s="30" t="str">
        <f>[10]TX_Fatalities_Transp!A45</f>
        <v>4/19/2020</v>
      </c>
      <c r="C8" s="24">
        <f>[10]TX_Fatalities_Transp!D45</f>
        <v>33.142857142857146</v>
      </c>
      <c r="E8" s="30">
        <f>[9]TX_Active_Transp!A14</f>
        <v>43940</v>
      </c>
      <c r="F8" s="31">
        <f>[9]TX_Active_Transp!D14</f>
        <v>279</v>
      </c>
      <c r="G8" t="e">
        <v>#N/A</v>
      </c>
      <c r="H8">
        <v>0</v>
      </c>
    </row>
    <row r="9" spans="2:9" x14ac:dyDescent="0.35">
      <c r="B9" s="30" t="str">
        <f>[10]TX_Fatalities_Transp!A46</f>
        <v>4/20/2020</v>
      </c>
      <c r="C9" s="24">
        <f>[10]TX_Fatalities_Transp!D46</f>
        <v>32.428571428571431</v>
      </c>
      <c r="E9" s="30">
        <f>[9]TX_Active_Transp!A15</f>
        <v>43941</v>
      </c>
      <c r="F9" s="31">
        <f>[9]TX_Active_Transp!D15</f>
        <v>280.28571428571428</v>
      </c>
      <c r="G9" t="e">
        <v>#N/A</v>
      </c>
      <c r="H9">
        <v>0</v>
      </c>
    </row>
    <row r="10" spans="2:9" x14ac:dyDescent="0.35">
      <c r="B10" s="30" t="str">
        <f>[10]TX_Fatalities_Transp!A47</f>
        <v>4/21/2020</v>
      </c>
      <c r="C10" s="24">
        <f>[10]TX_Fatalities_Transp!D47</f>
        <v>33.285714285714285</v>
      </c>
      <c r="E10" s="30">
        <f>[9]TX_Active_Transp!A16</f>
        <v>43942</v>
      </c>
      <c r="F10" s="31">
        <f>[9]TX_Active_Transp!D16</f>
        <v>247.85714285714286</v>
      </c>
      <c r="G10" t="e">
        <v>#N/A</v>
      </c>
      <c r="H10">
        <v>0</v>
      </c>
    </row>
    <row r="11" spans="2:9" x14ac:dyDescent="0.35">
      <c r="B11" s="30" t="str">
        <f>[10]TX_Fatalities_Transp!A48</f>
        <v>4/22/2020</v>
      </c>
      <c r="C11" s="24">
        <f>[10]TX_Fatalities_Transp!D48</f>
        <v>32.428571428571431</v>
      </c>
      <c r="E11" s="30">
        <f>[9]TX_Active_Transp!A17</f>
        <v>43943</v>
      </c>
      <c r="F11" s="31">
        <f>[9]TX_Active_Transp!D17</f>
        <v>263.42857142857144</v>
      </c>
      <c r="G11" t="e">
        <v>#N/A</v>
      </c>
      <c r="H11">
        <v>0</v>
      </c>
    </row>
    <row r="12" spans="2:9" x14ac:dyDescent="0.35">
      <c r="B12" s="30" t="str">
        <f>[10]TX_Fatalities_Transp!A49</f>
        <v>4/23/2020</v>
      </c>
      <c r="C12" s="24">
        <f>[10]TX_Fatalities_Transp!D49</f>
        <v>33.428571428571431</v>
      </c>
      <c r="E12" s="30">
        <f>[9]TX_Active_Transp!A18</f>
        <v>43944</v>
      </c>
      <c r="F12" s="31">
        <f>[9]TX_Active_Transp!D18</f>
        <v>251</v>
      </c>
      <c r="G12" t="e">
        <v>#N/A</v>
      </c>
      <c r="H12">
        <v>0</v>
      </c>
    </row>
    <row r="13" spans="2:9" x14ac:dyDescent="0.35">
      <c r="B13" s="30" t="str">
        <f>[10]TX_Fatalities_Transp!A50</f>
        <v>4/24/2020</v>
      </c>
      <c r="C13" s="24">
        <f>[10]TX_Fatalities_Transp!D50</f>
        <v>32.714285714285715</v>
      </c>
      <c r="E13" s="30">
        <f>[9]TX_Active_Transp!A19</f>
        <v>43945</v>
      </c>
      <c r="F13" s="31">
        <f>[9]TX_Active_Transp!D19</f>
        <v>237.42857142857142</v>
      </c>
      <c r="G13" t="e">
        <v>#N/A</v>
      </c>
      <c r="H13">
        <v>0</v>
      </c>
    </row>
    <row r="14" spans="2:9" x14ac:dyDescent="0.35">
      <c r="B14" s="30" t="str">
        <f>[10]TX_Fatalities_Transp!A51</f>
        <v>4/25/2020</v>
      </c>
      <c r="C14" s="24">
        <f>[10]TX_Fatalities_Transp!D51</f>
        <v>33.857142857142854</v>
      </c>
      <c r="E14" s="30">
        <f>[9]TX_Active_Transp!A20</f>
        <v>43946</v>
      </c>
      <c r="F14" s="31">
        <f>[9]TX_Active_Transp!D20</f>
        <v>258.85714285714283</v>
      </c>
      <c r="G14" t="e">
        <v>#N/A</v>
      </c>
      <c r="H14">
        <v>0</v>
      </c>
    </row>
    <row r="15" spans="2:9" x14ac:dyDescent="0.35">
      <c r="B15" s="30" t="str">
        <f>[10]TX_Fatalities_Transp!A52</f>
        <v>4/26/2020</v>
      </c>
      <c r="C15" s="24">
        <f>[10]TX_Fatalities_Transp!D52</f>
        <v>34.142857142857146</v>
      </c>
      <c r="E15" s="30">
        <f>[9]TX_Active_Transp!A21</f>
        <v>43947</v>
      </c>
      <c r="F15" s="31">
        <f>[9]TX_Active_Transp!D21</f>
        <v>308.28571428571428</v>
      </c>
      <c r="G15" t="e">
        <v>#N/A</v>
      </c>
      <c r="H15">
        <v>0</v>
      </c>
    </row>
    <row r="16" spans="2:9" x14ac:dyDescent="0.35">
      <c r="B16" s="30" t="str">
        <f>[10]TX_Fatalities_Transp!A53</f>
        <v>4/27/2020</v>
      </c>
      <c r="C16" s="24">
        <f>[10]TX_Fatalities_Transp!D53</f>
        <v>34.142857142857146</v>
      </c>
      <c r="E16" s="30">
        <f>[9]TX_Active_Transp!A22</f>
        <v>43948</v>
      </c>
      <c r="F16" s="31">
        <f>[9]TX_Active_Transp!D22</f>
        <v>326.28571428571428</v>
      </c>
      <c r="G16" t="e">
        <v>#N/A</v>
      </c>
      <c r="H16">
        <v>0</v>
      </c>
      <c r="I16" s="33"/>
    </row>
    <row r="17" spans="2:9" x14ac:dyDescent="0.35">
      <c r="B17" s="30" t="str">
        <f>[10]TX_Fatalities_Transp!A54</f>
        <v>4/28/2020</v>
      </c>
      <c r="C17" s="24">
        <f>[10]TX_Fatalities_Transp!D54</f>
        <v>33.428571428571431</v>
      </c>
      <c r="E17" s="30">
        <f>[9]TX_Active_Transp!A23</f>
        <v>43949</v>
      </c>
      <c r="F17" s="31">
        <f>[9]TX_Active_Transp!D23</f>
        <v>337.57142857142856</v>
      </c>
      <c r="G17" t="e">
        <v>#N/A</v>
      </c>
      <c r="H17">
        <v>0</v>
      </c>
      <c r="I17" s="33"/>
    </row>
    <row r="18" spans="2:9" x14ac:dyDescent="0.35">
      <c r="B18" s="30" t="str">
        <f>[10]TX_Fatalities_Transp!A55</f>
        <v>4/29/2020</v>
      </c>
      <c r="C18" s="24">
        <f>[10]TX_Fatalities_Transp!D55</f>
        <v>32.571428571428569</v>
      </c>
      <c r="E18" s="30">
        <f>[9]TX_Active_Transp!A24</f>
        <v>43950</v>
      </c>
      <c r="F18" s="31">
        <f>[9]TX_Active_Transp!D24</f>
        <v>330.42857142857144</v>
      </c>
      <c r="G18" t="e">
        <v>#N/A</v>
      </c>
      <c r="H18">
        <v>0</v>
      </c>
    </row>
    <row r="19" spans="2:9" x14ac:dyDescent="0.35">
      <c r="B19" s="30" t="str">
        <f>[10]TX_Fatalities_Transp!A56</f>
        <v>4/30/2020</v>
      </c>
      <c r="C19" s="24">
        <f>[10]TX_Fatalities_Transp!D56</f>
        <v>32.142857142857146</v>
      </c>
      <c r="E19" s="30">
        <f>[9]TX_Active_Transp!A25</f>
        <v>43951</v>
      </c>
      <c r="F19" s="31">
        <f>[9]TX_Active_Transp!D25</f>
        <v>312.14285714285717</v>
      </c>
      <c r="G19" t="e">
        <v>#N/A</v>
      </c>
      <c r="H19">
        <v>0</v>
      </c>
    </row>
    <row r="20" spans="2:9" x14ac:dyDescent="0.35">
      <c r="B20" s="30" t="str">
        <f>[10]TX_Fatalities_Transp!A57</f>
        <v>5/1/2020</v>
      </c>
      <c r="C20" s="24">
        <f>[10]TX_Fatalities_Transp!D57</f>
        <v>33.714285714285715</v>
      </c>
      <c r="E20" s="30">
        <f>[9]TX_Active_Transp!A26</f>
        <v>43952</v>
      </c>
      <c r="F20" s="31">
        <f>[9]TX_Active_Transp!D26</f>
        <v>351.57142857142856</v>
      </c>
      <c r="G20">
        <v>6</v>
      </c>
      <c r="H20">
        <v>1</v>
      </c>
      <c r="I20" s="33" t="s">
        <v>192</v>
      </c>
    </row>
    <row r="21" spans="2:9" x14ac:dyDescent="0.35">
      <c r="B21" s="30" t="str">
        <f>[10]TX_Fatalities_Transp!A58</f>
        <v>5/2/2020</v>
      </c>
      <c r="C21" s="24">
        <f>[10]TX_Fatalities_Transp!D58</f>
        <v>33.142857142857146</v>
      </c>
      <c r="E21" s="30">
        <f>[9]TX_Active_Transp!A27</f>
        <v>43953</v>
      </c>
      <c r="F21" s="31">
        <f>[9]TX_Active_Transp!D27</f>
        <v>401.71428571428572</v>
      </c>
      <c r="G21" t="e">
        <v>#N/A</v>
      </c>
      <c r="H21">
        <v>0</v>
      </c>
    </row>
    <row r="22" spans="2:9" x14ac:dyDescent="0.35">
      <c r="B22" s="30" t="str">
        <f>[10]TX_Fatalities_Transp!A59</f>
        <v>5/3/2020</v>
      </c>
      <c r="C22" s="24">
        <f>[10]TX_Fatalities_Transp!D59</f>
        <v>34</v>
      </c>
      <c r="E22" s="30">
        <f>[9]TX_Active_Transp!A28</f>
        <v>43954</v>
      </c>
      <c r="F22" s="31">
        <f>[9]TX_Active_Transp!D28</f>
        <v>417.42857142857144</v>
      </c>
      <c r="G22" t="e">
        <v>#N/A</v>
      </c>
      <c r="H22">
        <v>0</v>
      </c>
    </row>
    <row r="23" spans="2:9" x14ac:dyDescent="0.35">
      <c r="B23" s="30" t="str">
        <f>[10]TX_Fatalities_Transp!A60</f>
        <v>5/4/2020</v>
      </c>
      <c r="C23" s="24">
        <f>[10]TX_Fatalities_Transp!D60</f>
        <v>34.571428571428569</v>
      </c>
      <c r="E23" s="30">
        <f>[9]TX_Active_Transp!A29</f>
        <v>43955</v>
      </c>
      <c r="F23" s="31">
        <f>[9]TX_Active_Transp!D29</f>
        <v>425.42857142857144</v>
      </c>
      <c r="G23" t="e">
        <v>#N/A</v>
      </c>
      <c r="H23">
        <v>0</v>
      </c>
    </row>
    <row r="24" spans="2:9" x14ac:dyDescent="0.35">
      <c r="B24" s="30" t="str">
        <f>[10]TX_Fatalities_Transp!A61</f>
        <v>5/5/2020</v>
      </c>
      <c r="C24" s="24">
        <f>[10]TX_Fatalities_Transp!D61</f>
        <v>33.714285714285715</v>
      </c>
      <c r="E24" s="30">
        <f>[9]TX_Active_Transp!A30</f>
        <v>43956</v>
      </c>
      <c r="F24" s="31">
        <f>[9]TX_Active_Transp!D30</f>
        <v>440.28571428571428</v>
      </c>
      <c r="G24" t="e">
        <v>#N/A</v>
      </c>
      <c r="H24">
        <v>0</v>
      </c>
      <c r="I24" s="33"/>
    </row>
    <row r="25" spans="2:9" x14ac:dyDescent="0.35">
      <c r="B25" s="30" t="str">
        <f>[10]TX_Fatalities_Transp!A62</f>
        <v>5/6/2020</v>
      </c>
      <c r="C25" s="24">
        <f>[10]TX_Fatalities_Transp!D62</f>
        <v>34.857142857142854</v>
      </c>
      <c r="E25" s="30">
        <f>[9]TX_Active_Transp!A31</f>
        <v>43957</v>
      </c>
      <c r="F25" s="31">
        <f>[9]TX_Active_Transp!D31</f>
        <v>455.57142857142856</v>
      </c>
      <c r="G25" t="e">
        <v>#N/A</v>
      </c>
      <c r="H25">
        <v>0</v>
      </c>
    </row>
    <row r="26" spans="2:9" x14ac:dyDescent="0.35">
      <c r="B26" s="30" t="str">
        <f>[10]TX_Fatalities_Transp!A63</f>
        <v>5/7/2020</v>
      </c>
      <c r="C26" s="24">
        <f>[10]TX_Fatalities_Transp!D63</f>
        <v>35</v>
      </c>
      <c r="E26" s="30">
        <f>[9]TX_Active_Transp!A32</f>
        <v>43958</v>
      </c>
      <c r="F26" s="31">
        <f>[9]TX_Active_Transp!D32</f>
        <v>458.28571428571428</v>
      </c>
      <c r="G26" t="e">
        <v>#N/A</v>
      </c>
      <c r="H26">
        <v>0</v>
      </c>
    </row>
    <row r="27" spans="2:9" x14ac:dyDescent="0.35">
      <c r="B27" s="30" t="str">
        <f>[10]TX_Fatalities_Transp!A64</f>
        <v>5/8/2020</v>
      </c>
      <c r="C27" s="24">
        <f>[10]TX_Fatalities_Transp!D64</f>
        <v>33.571428571428569</v>
      </c>
      <c r="E27" s="30">
        <f>[9]TX_Active_Transp!A33</f>
        <v>43959</v>
      </c>
      <c r="F27" s="31">
        <f>[9]TX_Active_Transp!D33</f>
        <v>467.85714285714283</v>
      </c>
      <c r="G27" t="e">
        <v>#N/A</v>
      </c>
      <c r="H27">
        <v>0</v>
      </c>
    </row>
    <row r="28" spans="2:9" x14ac:dyDescent="0.35">
      <c r="B28" s="30" t="str">
        <f>[10]TX_Fatalities_Transp!A65</f>
        <v>5/9/2020</v>
      </c>
      <c r="C28" s="24">
        <f>[10]TX_Fatalities_Transp!D65</f>
        <v>32.857142857142854</v>
      </c>
      <c r="E28" s="30">
        <f>[9]TX_Active_Transp!A34</f>
        <v>43960</v>
      </c>
      <c r="F28" s="31">
        <f>[9]TX_Active_Transp!D34</f>
        <v>273.28571428571428</v>
      </c>
      <c r="G28" t="e">
        <v>#N/A</v>
      </c>
      <c r="H28">
        <v>0</v>
      </c>
    </row>
    <row r="29" spans="2:9" x14ac:dyDescent="0.35">
      <c r="B29" s="30" t="str">
        <f>[10]TX_Fatalities_Transp!A66</f>
        <v>5/10/2020</v>
      </c>
      <c r="C29" s="24">
        <f>[10]TX_Fatalities_Transp!D66</f>
        <v>31.571428571428573</v>
      </c>
      <c r="E29" s="30">
        <f>[9]TX_Active_Transp!A35</f>
        <v>43961</v>
      </c>
      <c r="F29" s="31">
        <f>[9]TX_Active_Transp!D35</f>
        <v>464.14285714285717</v>
      </c>
      <c r="G29" t="e">
        <v>#N/A</v>
      </c>
      <c r="H29">
        <v>0</v>
      </c>
    </row>
    <row r="30" spans="2:9" x14ac:dyDescent="0.35">
      <c r="B30" s="30" t="str">
        <f>[10]TX_Fatalities_Transp!A67</f>
        <v>5/11/2020</v>
      </c>
      <c r="C30" s="24">
        <f>[10]TX_Fatalities_Transp!D67</f>
        <v>32.285714285714285</v>
      </c>
      <c r="E30" s="30">
        <f>[9]TX_Active_Transp!A36</f>
        <v>43962</v>
      </c>
      <c r="F30" s="31">
        <f>[9]TX_Active_Transp!D36</f>
        <v>481.42857142857144</v>
      </c>
      <c r="G30" t="e">
        <v>#N/A</v>
      </c>
      <c r="H30">
        <v>0</v>
      </c>
      <c r="I30" s="33"/>
    </row>
    <row r="31" spans="2:9" x14ac:dyDescent="0.35">
      <c r="B31" s="30" t="str">
        <f>[10]TX_Fatalities_Transp!A68</f>
        <v>5/12/2020</v>
      </c>
      <c r="C31" s="24">
        <f>[10]TX_Fatalities_Transp!D68</f>
        <v>32.857142857142854</v>
      </c>
      <c r="E31" s="30">
        <f>[9]TX_Active_Transp!A37</f>
        <v>43963</v>
      </c>
      <c r="F31" s="31">
        <f>[9]TX_Active_Transp!D37</f>
        <v>486.71428571428572</v>
      </c>
      <c r="G31" t="e">
        <v>#N/A</v>
      </c>
      <c r="H31">
        <v>0</v>
      </c>
    </row>
    <row r="32" spans="2:9" x14ac:dyDescent="0.35">
      <c r="B32" s="30" t="str">
        <f>[10]TX_Fatalities_Transp!A69</f>
        <v>5/13/2020</v>
      </c>
      <c r="C32" s="24">
        <f>[10]TX_Fatalities_Transp!D69</f>
        <v>34.285714285714285</v>
      </c>
      <c r="E32" s="30">
        <f>[9]TX_Active_Transp!A38</f>
        <v>43964</v>
      </c>
      <c r="F32" s="31">
        <f>[9]TX_Active_Transp!D38</f>
        <v>522.42857142857144</v>
      </c>
      <c r="G32" t="e">
        <v>#N/A</v>
      </c>
      <c r="H32">
        <v>0</v>
      </c>
    </row>
    <row r="33" spans="2:9" x14ac:dyDescent="0.35">
      <c r="B33" s="30" t="str">
        <f>[10]TX_Fatalities_Transp!A70</f>
        <v>5/14/2020</v>
      </c>
      <c r="C33" s="24">
        <f>[10]TX_Fatalities_Transp!D70</f>
        <v>33.428571428571431</v>
      </c>
      <c r="E33" s="30">
        <f>[9]TX_Active_Transp!A39</f>
        <v>43965</v>
      </c>
      <c r="F33" s="31">
        <f>[9]TX_Active_Transp!D39</f>
        <v>590.85714285714289</v>
      </c>
      <c r="G33" t="e">
        <v>#N/A</v>
      </c>
      <c r="H33">
        <v>0</v>
      </c>
    </row>
    <row r="34" spans="2:9" x14ac:dyDescent="0.35">
      <c r="B34" s="30" t="str">
        <f>[10]TX_Fatalities_Transp!A71</f>
        <v>5/15/2020</v>
      </c>
      <c r="C34" s="24">
        <f>[10]TX_Fatalities_Transp!D71</f>
        <v>34.857142857142854</v>
      </c>
      <c r="E34" s="30">
        <f>[9]TX_Active_Transp!A40</f>
        <v>43966</v>
      </c>
      <c r="F34" s="31">
        <f>[9]TX_Active_Transp!D40</f>
        <v>543.42857142857144</v>
      </c>
      <c r="G34" t="e">
        <v>#N/A</v>
      </c>
      <c r="H34">
        <v>0</v>
      </c>
    </row>
    <row r="35" spans="2:9" x14ac:dyDescent="0.35">
      <c r="B35" s="30" t="str">
        <f>[10]TX_Fatalities_Transp!A72</f>
        <v>5/16/2020</v>
      </c>
      <c r="C35" s="24">
        <f>[10]TX_Fatalities_Transp!D72</f>
        <v>35.285714285714285</v>
      </c>
      <c r="E35" s="30">
        <f>[9]TX_Active_Transp!A41</f>
        <v>43967</v>
      </c>
      <c r="F35" s="31">
        <f>[9]TX_Active_Transp!D41</f>
        <v>760.42857142857144</v>
      </c>
      <c r="G35" t="e">
        <v>#N/A</v>
      </c>
      <c r="H35">
        <v>0</v>
      </c>
    </row>
    <row r="36" spans="2:9" x14ac:dyDescent="0.35">
      <c r="B36" s="30" t="str">
        <f>[10]TX_Fatalities_Transp!A73</f>
        <v>5/17/2020</v>
      </c>
      <c r="C36" s="24">
        <f>[10]TX_Fatalities_Transp!D73</f>
        <v>35.142857142857146</v>
      </c>
      <c r="E36" s="30">
        <f>[9]TX_Active_Transp!A42</f>
        <v>43968</v>
      </c>
      <c r="F36" s="31">
        <f>[9]TX_Active_Transp!D42</f>
        <v>553</v>
      </c>
      <c r="G36" t="e">
        <v>#N/A</v>
      </c>
      <c r="H36">
        <v>0</v>
      </c>
    </row>
    <row r="37" spans="2:9" x14ac:dyDescent="0.35">
      <c r="B37" s="30" t="str">
        <f>[10]TX_Fatalities_Transp!A74</f>
        <v>5/18/2020</v>
      </c>
      <c r="C37" s="24">
        <f>[10]TX_Fatalities_Transp!D74</f>
        <v>33.142857142857146</v>
      </c>
      <c r="E37" s="30">
        <f>[9]TX_Active_Transp!A43</f>
        <v>43969</v>
      </c>
      <c r="F37" s="31">
        <f>[9]TX_Active_Transp!D43</f>
        <v>519.71428571428567</v>
      </c>
      <c r="G37">
        <v>6</v>
      </c>
      <c r="H37">
        <v>1</v>
      </c>
      <c r="I37" s="33" t="s">
        <v>193</v>
      </c>
    </row>
    <row r="38" spans="2:9" x14ac:dyDescent="0.35">
      <c r="B38" s="30" t="str">
        <f>[10]TX_Fatalities_Transp!A75</f>
        <v>5/19/2020</v>
      </c>
      <c r="C38" s="24">
        <f>[10]TX_Fatalities_Transp!D75</f>
        <v>32.571428571428569</v>
      </c>
      <c r="E38" s="30">
        <f>[9]TX_Active_Transp!A44</f>
        <v>43970</v>
      </c>
      <c r="F38" s="31">
        <f>[9]TX_Active_Transp!D44</f>
        <v>510.71428571428572</v>
      </c>
      <c r="G38" t="e">
        <v>#N/A</v>
      </c>
      <c r="H38">
        <v>0</v>
      </c>
    </row>
    <row r="39" spans="2:9" x14ac:dyDescent="0.35">
      <c r="B39" s="30" t="str">
        <f>[10]TX_Fatalities_Transp!A76</f>
        <v>5/20/2020</v>
      </c>
      <c r="C39" s="24">
        <f>[10]TX_Fatalities_Transp!D76</f>
        <v>29.571428571428573</v>
      </c>
      <c r="E39" s="30">
        <f>[9]TX_Active_Transp!A45</f>
        <v>43971</v>
      </c>
      <c r="F39" s="31">
        <f>[9]TX_Active_Transp!D45</f>
        <v>449.71428571428572</v>
      </c>
      <c r="G39" t="e">
        <v>#N/A</v>
      </c>
      <c r="H39">
        <v>0</v>
      </c>
    </row>
    <row r="40" spans="2:9" x14ac:dyDescent="0.35">
      <c r="B40" s="30" t="str">
        <f>[10]TX_Fatalities_Transp!A77</f>
        <v>5/21/2020</v>
      </c>
      <c r="C40" s="24">
        <f>[10]TX_Fatalities_Transp!D77</f>
        <v>28.857142857142858</v>
      </c>
      <c r="E40" s="30">
        <f>[9]TX_Active_Transp!A46</f>
        <v>43972</v>
      </c>
      <c r="F40" s="31">
        <f>[9]TX_Active_Transp!D46</f>
        <v>351.57142857142856</v>
      </c>
      <c r="G40">
        <v>6</v>
      </c>
      <c r="H40">
        <v>1</v>
      </c>
      <c r="I40" s="33" t="s">
        <v>194</v>
      </c>
    </row>
    <row r="41" spans="2:9" x14ac:dyDescent="0.35">
      <c r="B41" s="30" t="str">
        <f>[10]TX_Fatalities_Transp!A78</f>
        <v>5/22/2020</v>
      </c>
      <c r="C41" s="24">
        <f>[10]TX_Fatalities_Transp!D78</f>
        <v>26.714285714285715</v>
      </c>
      <c r="E41" s="30">
        <f>[9]TX_Active_Transp!A47</f>
        <v>43973</v>
      </c>
      <c r="F41" s="31">
        <f>[9]TX_Active_Transp!D47</f>
        <v>351.14285714285717</v>
      </c>
      <c r="G41" t="e">
        <v>#N/A</v>
      </c>
      <c r="H41">
        <v>0</v>
      </c>
      <c r="I41" s="33"/>
    </row>
    <row r="42" spans="2:9" x14ac:dyDescent="0.35">
      <c r="B42" s="30" t="str">
        <f>[10]TX_Fatalities_Transp!A79</f>
        <v>5/23/2020</v>
      </c>
      <c r="C42" s="24">
        <f>[10]TX_Fatalities_Transp!D79</f>
        <v>24.428571428571427</v>
      </c>
      <c r="E42" s="30">
        <f>[9]TX_Active_Transp!A48</f>
        <v>43974</v>
      </c>
      <c r="F42" s="31">
        <f>[9]TX_Active_Transp!D48</f>
        <v>266.71428571428572</v>
      </c>
      <c r="G42" t="e">
        <v>#N/A</v>
      </c>
      <c r="H42">
        <v>0</v>
      </c>
    </row>
    <row r="43" spans="2:9" x14ac:dyDescent="0.35">
      <c r="B43" s="30" t="str">
        <f>[10]TX_Fatalities_Transp!A80</f>
        <v>5/24/2020</v>
      </c>
      <c r="C43" s="24">
        <f>[10]TX_Fatalities_Transp!D80</f>
        <v>25.571428571428573</v>
      </c>
      <c r="E43" s="30">
        <f>[9]TX_Active_Transp!A49</f>
        <v>43975</v>
      </c>
      <c r="F43" s="31">
        <f>[9]TX_Active_Transp!D49</f>
        <v>243.14285714285714</v>
      </c>
      <c r="G43" t="e">
        <v>#N/A</v>
      </c>
      <c r="H43">
        <v>0</v>
      </c>
    </row>
    <row r="44" spans="2:9" x14ac:dyDescent="0.35">
      <c r="B44" s="30" t="str">
        <f>[10]TX_Fatalities_Transp!A81</f>
        <v>5/25/2020</v>
      </c>
      <c r="C44" s="24">
        <f>[10]TX_Fatalities_Transp!D81</f>
        <v>26.857142857142858</v>
      </c>
      <c r="E44" s="30">
        <f>[9]TX_Active_Transp!A50</f>
        <v>43976</v>
      </c>
      <c r="F44" s="31">
        <f>[9]TX_Active_Transp!D50</f>
        <v>227.28571428571428</v>
      </c>
      <c r="G44" t="e">
        <v>#N/A</v>
      </c>
      <c r="H44">
        <v>0</v>
      </c>
    </row>
    <row r="45" spans="2:9" x14ac:dyDescent="0.35">
      <c r="B45" s="30" t="str">
        <f>[10]TX_Fatalities_Transp!A82</f>
        <v>5/26/2020</v>
      </c>
      <c r="C45" s="24">
        <f>[10]TX_Fatalities_Transp!D82</f>
        <v>25.857142857142858</v>
      </c>
      <c r="E45" s="30">
        <f>[9]TX_Active_Transp!A51</f>
        <v>43977</v>
      </c>
      <c r="F45" s="31">
        <f>[9]TX_Active_Transp!D51</f>
        <v>146</v>
      </c>
      <c r="G45" t="e">
        <v>#N/A</v>
      </c>
      <c r="H45">
        <v>0</v>
      </c>
    </row>
    <row r="46" spans="2:9" s="34" customFormat="1" x14ac:dyDescent="0.35">
      <c r="B46" s="30" t="str">
        <f>[10]TX_Fatalities_Transp!A83</f>
        <v>5/27/2020</v>
      </c>
      <c r="C46" s="24">
        <f>[10]TX_Fatalities_Transp!D83</f>
        <v>26</v>
      </c>
      <c r="E46" s="30">
        <f>[9]TX_Active_Transp!A52</f>
        <v>43978</v>
      </c>
      <c r="F46" s="31">
        <f>[9]TX_Active_Transp!D52</f>
        <v>141.71428571428572</v>
      </c>
      <c r="G46" t="e">
        <v>#N/A</v>
      </c>
      <c r="H46">
        <v>0</v>
      </c>
      <c r="I46" s="33"/>
    </row>
    <row r="47" spans="2:9" x14ac:dyDescent="0.35">
      <c r="B47" s="30" t="str">
        <f>[10]TX_Fatalities_Transp!A84</f>
        <v>5/28/2020</v>
      </c>
      <c r="C47" s="24">
        <f>[10]TX_Fatalities_Transp!D84</f>
        <v>26.857142857142858</v>
      </c>
      <c r="D47" s="34"/>
      <c r="E47" s="30">
        <f>[9]TX_Active_Transp!A53</f>
        <v>43979</v>
      </c>
      <c r="F47" s="31">
        <f>[9]TX_Active_Transp!D53</f>
        <v>265</v>
      </c>
      <c r="G47" t="e">
        <v>#N/A</v>
      </c>
      <c r="H47">
        <v>0</v>
      </c>
    </row>
    <row r="48" spans="2:9" x14ac:dyDescent="0.35">
      <c r="B48" s="30" t="str">
        <f>[10]TX_Fatalities_Transp!A85</f>
        <v>5/29/2020</v>
      </c>
      <c r="C48" s="24">
        <f>[10]TX_Fatalities_Transp!D85</f>
        <v>27.857142857142858</v>
      </c>
      <c r="D48" s="34"/>
      <c r="E48" s="30">
        <f>[9]TX_Active_Transp!A54</f>
        <v>43980</v>
      </c>
      <c r="F48" s="31">
        <f>[9]TX_Active_Transp!D54</f>
        <v>238</v>
      </c>
      <c r="G48" t="e">
        <v>#N/A</v>
      </c>
      <c r="H48">
        <v>0</v>
      </c>
    </row>
    <row r="49" spans="2:9" x14ac:dyDescent="0.35">
      <c r="B49" s="30" t="str">
        <f>[10]TX_Fatalities_Transp!A86</f>
        <v>5/30/2020</v>
      </c>
      <c r="C49" s="24">
        <f>[10]TX_Fatalities_Transp!D86</f>
        <v>30.142857142857142</v>
      </c>
      <c r="D49" s="34"/>
      <c r="E49" s="30">
        <f>[9]TX_Active_Transp!A55</f>
        <v>43981</v>
      </c>
      <c r="F49" s="31">
        <f>[9]TX_Active_Transp!D55</f>
        <v>267.85714285714283</v>
      </c>
      <c r="G49" t="e">
        <v>#N/A</v>
      </c>
      <c r="H49">
        <v>0</v>
      </c>
    </row>
    <row r="50" spans="2:9" x14ac:dyDescent="0.35">
      <c r="B50" s="30" t="str">
        <f>[10]TX_Fatalities_Transp!A87</f>
        <v>5/31/2020</v>
      </c>
      <c r="C50" s="24">
        <f>[10]TX_Fatalities_Transp!D87</f>
        <v>27.142857142857142</v>
      </c>
      <c r="D50" s="34"/>
      <c r="E50" s="30">
        <f>[9]TX_Active_Transp!A56</f>
        <v>43982</v>
      </c>
      <c r="F50" s="31">
        <f>[9]TX_Active_Transp!D56</f>
        <v>431.71428571428572</v>
      </c>
      <c r="G50" t="e">
        <v>#N/A</v>
      </c>
      <c r="H50">
        <v>0</v>
      </c>
    </row>
    <row r="51" spans="2:9" x14ac:dyDescent="0.35">
      <c r="B51" s="30" t="str">
        <f>[10]TX_Fatalities_Transp!A88</f>
        <v>6/1/2020</v>
      </c>
      <c r="C51" s="24">
        <f>[10]TX_Fatalities_Transp!D88</f>
        <v>25.714285714285715</v>
      </c>
      <c r="E51" s="30">
        <f>[9]TX_Active_Transp!A57</f>
        <v>43983</v>
      </c>
      <c r="F51" s="31">
        <f>[9]TX_Active_Transp!D57</f>
        <v>368.28571428571428</v>
      </c>
      <c r="G51" t="e">
        <v>#N/A</v>
      </c>
      <c r="H51">
        <v>0</v>
      </c>
    </row>
    <row r="52" spans="2:9" s="34" customFormat="1" x14ac:dyDescent="0.35">
      <c r="B52" s="30" t="str">
        <f>[10]TX_Fatalities_Transp!A89</f>
        <v>6/2/2020</v>
      </c>
      <c r="C52" s="24">
        <f>[10]TX_Fatalities_Transp!D89</f>
        <v>26.428571428571427</v>
      </c>
      <c r="E52" s="30">
        <f>[9]TX_Active_Transp!A58</f>
        <v>43984</v>
      </c>
      <c r="F52" s="31">
        <f>[9]TX_Active_Transp!D58</f>
        <v>494.71428571428572</v>
      </c>
      <c r="G52" t="e">
        <v>#N/A</v>
      </c>
      <c r="H52">
        <v>0</v>
      </c>
      <c r="I52"/>
    </row>
    <row r="53" spans="2:9" x14ac:dyDescent="0.35">
      <c r="B53" s="30" t="str">
        <f>[10]TX_Fatalities_Transp!A90</f>
        <v>6/3/2020</v>
      </c>
      <c r="C53" s="24">
        <f>[10]TX_Fatalities_Transp!D90</f>
        <v>27.714285714285715</v>
      </c>
      <c r="E53" s="30">
        <f>[9]TX_Active_Transp!A59</f>
        <v>43985</v>
      </c>
      <c r="F53" s="31">
        <f>[9]TX_Active_Transp!D59</f>
        <v>505.57142857142856</v>
      </c>
      <c r="G53">
        <v>6</v>
      </c>
      <c r="H53">
        <v>1</v>
      </c>
      <c r="I53" s="33" t="s">
        <v>195</v>
      </c>
    </row>
    <row r="54" spans="2:9" x14ac:dyDescent="0.35">
      <c r="B54" s="30" t="str">
        <f>[10]TX_Fatalities_Transp!A91</f>
        <v>6/4/2020</v>
      </c>
      <c r="C54" s="24">
        <f>[10]TX_Fatalities_Transp!D91</f>
        <v>26.285714285714285</v>
      </c>
      <c r="E54" s="30">
        <f>[9]TX_Active_Transp!A60</f>
        <v>43986</v>
      </c>
      <c r="F54" s="31">
        <f>[9]TX_Active_Transp!D60</f>
        <v>294.28571428571428</v>
      </c>
      <c r="G54" t="e">
        <v>#N/A</v>
      </c>
      <c r="H54">
        <v>0</v>
      </c>
    </row>
    <row r="55" spans="2:9" x14ac:dyDescent="0.35">
      <c r="B55" s="30" t="str">
        <f>[10]TX_Fatalities_Transp!A92</f>
        <v>6/5/2020</v>
      </c>
      <c r="C55" s="24">
        <f>[10]TX_Fatalities_Transp!D92</f>
        <v>24.857142857142858</v>
      </c>
      <c r="E55" s="30">
        <f>[9]TX_Active_Transp!A61</f>
        <v>43987</v>
      </c>
      <c r="F55" s="31">
        <f>[9]TX_Active_Transp!D61</f>
        <v>352</v>
      </c>
      <c r="G55" t="e">
        <v>#N/A</v>
      </c>
      <c r="H55">
        <v>0</v>
      </c>
    </row>
    <row r="56" spans="2:9" x14ac:dyDescent="0.35">
      <c r="B56" s="30" t="str">
        <f>[10]TX_Fatalities_Transp!A93</f>
        <v>6/6/2020</v>
      </c>
      <c r="C56" s="24">
        <f>[10]TX_Fatalities_Transp!D93</f>
        <v>25.142857142857142</v>
      </c>
      <c r="E56" s="30">
        <f>[9]TX_Active_Transp!A62</f>
        <v>43988</v>
      </c>
      <c r="F56" s="31">
        <f>[9]TX_Active_Transp!D62</f>
        <v>423.28571428571428</v>
      </c>
      <c r="G56" t="e">
        <v>#N/A</v>
      </c>
      <c r="H56">
        <v>0</v>
      </c>
    </row>
    <row r="57" spans="2:9" x14ac:dyDescent="0.35">
      <c r="B57" s="30" t="str">
        <f>[10]TX_Fatalities_Transp!A94</f>
        <v>6/7/2020</v>
      </c>
      <c r="C57" s="24">
        <f>[10]TX_Fatalities_Transp!D94</f>
        <v>26</v>
      </c>
      <c r="E57" s="30">
        <f>[9]TX_Active_Transp!A63</f>
        <v>43989</v>
      </c>
      <c r="F57" s="31">
        <f>[9]TX_Active_Transp!D63</f>
        <v>322</v>
      </c>
      <c r="G57" t="e">
        <v>#N/A</v>
      </c>
      <c r="H57">
        <v>0</v>
      </c>
    </row>
    <row r="58" spans="2:9" x14ac:dyDescent="0.35">
      <c r="B58" s="30" t="str">
        <f>[10]TX_Fatalities_Transp!A95</f>
        <v>6/8/2020</v>
      </c>
      <c r="C58" s="24">
        <f>[10]TX_Fatalities_Transp!D95</f>
        <v>27.428571428571427</v>
      </c>
      <c r="E58" s="30">
        <f>[9]TX_Active_Transp!A64</f>
        <v>43990</v>
      </c>
      <c r="F58" s="31">
        <f>[9]TX_Active_Transp!D64</f>
        <v>347.71428571428572</v>
      </c>
      <c r="G58" t="e">
        <v>#N/A</v>
      </c>
      <c r="H58">
        <v>0</v>
      </c>
    </row>
    <row r="59" spans="2:9" x14ac:dyDescent="0.35">
      <c r="B59" s="30" t="str">
        <f>[10]TX_Fatalities_Transp!A96</f>
        <v>6/9/2020</v>
      </c>
      <c r="C59" s="24">
        <f>[10]TX_Fatalities_Transp!D96</f>
        <v>28.285714285714285</v>
      </c>
      <c r="E59" s="30">
        <f>[9]TX_Active_Transp!A65</f>
        <v>43991</v>
      </c>
      <c r="F59" s="31">
        <f>[9]TX_Active_Transp!D65</f>
        <v>337.42857142857144</v>
      </c>
      <c r="G59" t="e">
        <v>#N/A</v>
      </c>
      <c r="H59">
        <v>0</v>
      </c>
    </row>
    <row r="60" spans="2:9" x14ac:dyDescent="0.35">
      <c r="B60" s="30" t="str">
        <f>[10]TX_Fatalities_Transp!A97</f>
        <v>6/10/2020</v>
      </c>
      <c r="C60" s="24">
        <f>[10]TX_Fatalities_Transp!D97</f>
        <v>27.142857142857142</v>
      </c>
      <c r="D60" s="35"/>
      <c r="E60" s="30">
        <f>[9]TX_Active_Transp!A66</f>
        <v>43992</v>
      </c>
      <c r="F60" s="31">
        <f>[9]TX_Active_Transp!D66</f>
        <v>434.28571428571428</v>
      </c>
      <c r="G60" t="e">
        <v>#N/A</v>
      </c>
      <c r="H60">
        <v>0</v>
      </c>
    </row>
    <row r="61" spans="2:9" x14ac:dyDescent="0.35">
      <c r="B61" s="30" t="str">
        <f>[10]TX_Fatalities_Transp!A98</f>
        <v>6/11/2020</v>
      </c>
      <c r="C61" s="24">
        <f>[10]TX_Fatalities_Transp!D98</f>
        <v>28</v>
      </c>
      <c r="D61" s="35"/>
      <c r="E61" s="30">
        <f>[9]TX_Active_Transp!A67</f>
        <v>43993</v>
      </c>
      <c r="F61" s="31">
        <f>[9]TX_Active_Transp!D67</f>
        <v>514</v>
      </c>
      <c r="G61" t="e">
        <v>#N/A</v>
      </c>
      <c r="H61">
        <v>0</v>
      </c>
    </row>
    <row r="62" spans="2:9" x14ac:dyDescent="0.35">
      <c r="B62" s="30" t="str">
        <f>[10]TX_Fatalities_Transp!A99</f>
        <v>6/12/2020</v>
      </c>
      <c r="C62" s="24">
        <f>[10]TX_Fatalities_Transp!D99</f>
        <v>29.285714285714285</v>
      </c>
      <c r="D62" s="34"/>
      <c r="E62" s="30">
        <f>[9]TX_Active_Transp!A68</f>
        <v>43994</v>
      </c>
      <c r="F62" s="31">
        <f>[9]TX_Active_Transp!D68</f>
        <v>559.85714285714289</v>
      </c>
      <c r="G62" t="e">
        <v>#N/A</v>
      </c>
      <c r="H62">
        <v>0</v>
      </c>
    </row>
    <row r="63" spans="2:9" x14ac:dyDescent="0.35">
      <c r="B63" s="30" t="str">
        <f>[10]TX_Fatalities_Transp!A100</f>
        <v>6/13/2020</v>
      </c>
      <c r="C63" s="24">
        <f>[10]TX_Fatalities_Transp!D100</f>
        <v>30.285714285714285</v>
      </c>
      <c r="D63" s="34"/>
      <c r="E63" s="30">
        <f>[9]TX_Active_Transp!A69</f>
        <v>43995</v>
      </c>
      <c r="F63" s="31">
        <f>[9]TX_Active_Transp!D69</f>
        <v>591.57142857142856</v>
      </c>
      <c r="G63" t="e">
        <v>#N/A</v>
      </c>
      <c r="H63">
        <v>0</v>
      </c>
    </row>
    <row r="64" spans="2:9" x14ac:dyDescent="0.35">
      <c r="B64" s="30" t="str">
        <f>[10]TX_Fatalities_Transp!A101</f>
        <v>6/14/2020</v>
      </c>
      <c r="C64" s="24">
        <f>[10]TX_Fatalities_Transp!D101</f>
        <v>34</v>
      </c>
      <c r="D64" s="34"/>
      <c r="E64" s="30">
        <f>[9]TX_Active_Transp!A70</f>
        <v>43996</v>
      </c>
      <c r="F64" s="31">
        <f>[9]TX_Active_Transp!D70</f>
        <v>569.28571428571433</v>
      </c>
      <c r="G64" t="e">
        <v>#N/A</v>
      </c>
      <c r="H64">
        <v>0</v>
      </c>
    </row>
    <row r="65" spans="2:9" x14ac:dyDescent="0.35">
      <c r="B65" s="30" t="str">
        <f>[10]TX_Fatalities_Transp!A102</f>
        <v>6/15/2020</v>
      </c>
      <c r="C65" s="24">
        <f>[10]TX_Fatalities_Transp!D102</f>
        <v>33.714285714285715</v>
      </c>
      <c r="D65" s="34"/>
      <c r="E65" s="30">
        <f>[9]TX_Active_Transp!A71</f>
        <v>43997</v>
      </c>
      <c r="F65" s="31">
        <f>[9]TX_Active_Transp!D71</f>
        <v>635.14285714285711</v>
      </c>
      <c r="G65" t="e">
        <v>#N/A</v>
      </c>
      <c r="H65">
        <v>0</v>
      </c>
    </row>
    <row r="66" spans="2:9" x14ac:dyDescent="0.35">
      <c r="B66" s="30" t="str">
        <f>[10]TX_Fatalities_Transp!A103</f>
        <v>6/16/2020</v>
      </c>
      <c r="C66" s="24">
        <f>[10]TX_Fatalities_Transp!D103</f>
        <v>35.285714285714285</v>
      </c>
      <c r="E66" s="30">
        <f>[9]TX_Active_Transp!A72</f>
        <v>43998</v>
      </c>
      <c r="F66" s="31">
        <f>[9]TX_Active_Transp!D72</f>
        <v>847</v>
      </c>
      <c r="G66" t="e">
        <v>#N/A</v>
      </c>
      <c r="H66">
        <v>0</v>
      </c>
    </row>
    <row r="67" spans="2:9" x14ac:dyDescent="0.35">
      <c r="B67" s="30" t="str">
        <f>[10]TX_Fatalities_Transp!A104</f>
        <v>6/17/2020</v>
      </c>
      <c r="C67" s="24">
        <f>[10]TX_Fatalities_Transp!D104</f>
        <v>37.142857142857146</v>
      </c>
      <c r="E67" s="30">
        <f>[9]TX_Active_Transp!A73</f>
        <v>43999</v>
      </c>
      <c r="F67" s="31">
        <f>[9]TX_Active_Transp!D73</f>
        <v>922.57142857142856</v>
      </c>
      <c r="G67" t="e">
        <v>#N/A</v>
      </c>
      <c r="H67">
        <v>0</v>
      </c>
    </row>
    <row r="68" spans="2:9" x14ac:dyDescent="0.35">
      <c r="B68" s="30" t="str">
        <f>[10]TX_Fatalities_Transp!A105</f>
        <v>6/18/2020</v>
      </c>
      <c r="C68" s="24">
        <f>[10]TX_Fatalities_Transp!D105</f>
        <v>39.142857142857146</v>
      </c>
      <c r="E68" s="30">
        <f>[9]TX_Active_Transp!A74</f>
        <v>44000</v>
      </c>
      <c r="F68" s="31">
        <f>[9]TX_Active_Transp!D74</f>
        <v>1213.8571428571429</v>
      </c>
      <c r="G68" t="e">
        <v>#N/A</v>
      </c>
      <c r="H68">
        <v>0</v>
      </c>
    </row>
    <row r="69" spans="2:9" x14ac:dyDescent="0.35">
      <c r="B69" s="30" t="str">
        <f>[10]TX_Fatalities_Transp!A106</f>
        <v>6/19/2020</v>
      </c>
      <c r="C69" s="24">
        <f>[10]TX_Fatalities_Transp!D106</f>
        <v>40.714285714285715</v>
      </c>
      <c r="D69" s="36"/>
      <c r="E69" s="30">
        <f>[9]TX_Active_Transp!A75</f>
        <v>44001</v>
      </c>
      <c r="F69" s="31">
        <f>[9]TX_Active_Transp!D75</f>
        <v>1335.4285714285713</v>
      </c>
      <c r="G69" t="e">
        <v>#N/A</v>
      </c>
      <c r="H69">
        <v>0</v>
      </c>
    </row>
    <row r="70" spans="2:9" x14ac:dyDescent="0.35">
      <c r="B70" s="30" t="str">
        <f>[10]TX_Fatalities_Transp!A107</f>
        <v>6/20/2020</v>
      </c>
      <c r="C70" s="24">
        <f>[10]TX_Fatalities_Transp!D107</f>
        <v>41.714285714285715</v>
      </c>
      <c r="D70" s="36"/>
      <c r="E70" s="30">
        <f>[9]TX_Active_Transp!A76</f>
        <v>44002</v>
      </c>
      <c r="F70" s="31">
        <f>[9]TX_Active_Transp!D76</f>
        <v>1582.4285714285713</v>
      </c>
      <c r="G70" t="e">
        <v>#N/A</v>
      </c>
      <c r="H70">
        <v>0</v>
      </c>
    </row>
    <row r="71" spans="2:9" x14ac:dyDescent="0.35">
      <c r="B71" s="30" t="str">
        <f>[10]TX_Fatalities_Transp!A108</f>
        <v>6/21/2020</v>
      </c>
      <c r="C71" s="24">
        <f>[10]TX_Fatalities_Transp!D108</f>
        <v>40.857142857142854</v>
      </c>
      <c r="D71" s="36"/>
      <c r="E71" s="30">
        <f>[9]TX_Active_Transp!A77</f>
        <v>44003</v>
      </c>
      <c r="F71" s="31">
        <f>[9]TX_Active_Transp!D77</f>
        <v>1899.2857142857142</v>
      </c>
      <c r="G71" t="e">
        <v>#N/A</v>
      </c>
      <c r="H71">
        <v>0</v>
      </c>
    </row>
    <row r="72" spans="2:9" x14ac:dyDescent="0.35">
      <c r="B72" s="30" t="str">
        <f>[10]TX_Fatalities_Transp!A109</f>
        <v>6/22/2020</v>
      </c>
      <c r="C72" s="24">
        <f>[10]TX_Fatalities_Transp!D109</f>
        <v>42.857142857142854</v>
      </c>
      <c r="E72" s="30">
        <f>[9]TX_Active_Transp!A78</f>
        <v>44004</v>
      </c>
      <c r="F72" s="31">
        <f>[9]TX_Active_Transp!D78</f>
        <v>2100</v>
      </c>
      <c r="G72" t="e">
        <v>#N/A</v>
      </c>
      <c r="H72">
        <v>0</v>
      </c>
    </row>
    <row r="73" spans="2:9" x14ac:dyDescent="0.35">
      <c r="B73" s="30" t="str">
        <f>[10]TX_Fatalities_Transp!A110</f>
        <v>6/23/2020</v>
      </c>
      <c r="C73" s="24">
        <f>[10]TX_Fatalities_Transp!D110</f>
        <v>42.285714285714285</v>
      </c>
      <c r="E73" s="30">
        <f>[9]TX_Active_Transp!A79</f>
        <v>44005</v>
      </c>
      <c r="F73" s="31">
        <f>[9]TX_Active_Transp!D79</f>
        <v>2364.4285714285716</v>
      </c>
      <c r="G73" t="e">
        <v>#N/A</v>
      </c>
      <c r="H73">
        <v>0</v>
      </c>
      <c r="I73" s="33"/>
    </row>
    <row r="74" spans="2:9" x14ac:dyDescent="0.35">
      <c r="B74" s="30" t="str">
        <f>[10]TX_Fatalities_Transp!A111</f>
        <v>6/24/2020</v>
      </c>
      <c r="C74" s="24">
        <f>[10]TX_Fatalities_Transp!D111</f>
        <v>47.428571428571431</v>
      </c>
      <c r="E74" s="30">
        <f>[9]TX_Active_Transp!A80</f>
        <v>44006</v>
      </c>
      <c r="F74" s="31">
        <f>[9]TX_Active_Transp!D80</f>
        <v>2593.1428571428573</v>
      </c>
      <c r="G74" t="e">
        <v>#N/A</v>
      </c>
      <c r="H74">
        <v>0</v>
      </c>
    </row>
    <row r="75" spans="2:9" x14ac:dyDescent="0.35">
      <c r="B75" s="37" t="str">
        <f>[10]TX_Fatalities_Transp!A112</f>
        <v>6/25/2020</v>
      </c>
      <c r="C75" s="24">
        <f>[10]TX_Fatalities_Transp!D112</f>
        <v>49.714285714285715</v>
      </c>
      <c r="D75" s="34"/>
      <c r="E75" s="37">
        <f>[9]TX_Active_Transp!A81</f>
        <v>44007</v>
      </c>
      <c r="F75" s="31">
        <f>[9]TX_Active_Transp!D81</f>
        <v>2883.5714285714284</v>
      </c>
      <c r="G75">
        <v>6</v>
      </c>
      <c r="H75">
        <v>2</v>
      </c>
      <c r="I75" s="33" t="s">
        <v>196</v>
      </c>
    </row>
    <row r="76" spans="2:9" x14ac:dyDescent="0.35">
      <c r="B76" s="37" t="str">
        <f>[10]TX_Fatalities_Transp!A113</f>
        <v>6/26/2020</v>
      </c>
      <c r="C76" s="24">
        <f>[10]TX_Fatalities_Transp!D113</f>
        <v>52.714285714285715</v>
      </c>
      <c r="D76" s="34"/>
      <c r="E76" s="37">
        <f>[9]TX_Active_Transp!A82</f>
        <v>44008</v>
      </c>
      <c r="F76" s="31">
        <f>[9]TX_Active_Transp!D82</f>
        <v>3119</v>
      </c>
      <c r="G76">
        <v>6</v>
      </c>
      <c r="H76">
        <v>2</v>
      </c>
      <c r="I76" s="33" t="s">
        <v>197</v>
      </c>
    </row>
    <row r="77" spans="2:9" x14ac:dyDescent="0.35">
      <c r="B77" s="37" t="str">
        <f>[10]TX_Fatalities_Transp!A114</f>
        <v>6/27/2020</v>
      </c>
      <c r="C77" s="24">
        <f>[10]TX_Fatalities_Transp!D114</f>
        <v>57</v>
      </c>
      <c r="D77" s="34"/>
      <c r="E77" s="37">
        <f>[9]TX_Active_Transp!A83</f>
        <v>44009</v>
      </c>
      <c r="F77" s="31">
        <f>[9]TX_Active_Transp!D83</f>
        <v>3215</v>
      </c>
      <c r="G77" t="e">
        <v>#N/A</v>
      </c>
      <c r="H77">
        <v>0</v>
      </c>
    </row>
    <row r="78" spans="2:9" x14ac:dyDescent="0.35">
      <c r="B78" s="37" t="str">
        <f>[10]TX_Fatalities_Transp!A115</f>
        <v>6/28/2020</v>
      </c>
      <c r="C78" s="24">
        <f>[10]TX_Fatalities_Transp!D115</f>
        <v>63.714285714285715</v>
      </c>
      <c r="D78" s="34"/>
      <c r="E78" s="37">
        <f>[9]TX_Active_Transp!A84</f>
        <v>44010</v>
      </c>
      <c r="F78" s="31">
        <f>[9]TX_Active_Transp!D84</f>
        <v>3427.8571428571427</v>
      </c>
      <c r="G78" t="e">
        <v>#N/A</v>
      </c>
      <c r="H78">
        <v>0</v>
      </c>
    </row>
    <row r="79" spans="2:9" x14ac:dyDescent="0.35">
      <c r="B79" s="30" t="str">
        <f>[10]TX_Fatalities_Transp!A116</f>
        <v>6/29/2020</v>
      </c>
      <c r="C79" s="24">
        <f>[10]TX_Fatalities_Transp!D116</f>
        <v>69.714285714285708</v>
      </c>
      <c r="E79" s="30">
        <f>[9]TX_Active_Transp!A85</f>
        <v>44011</v>
      </c>
      <c r="F79" s="31">
        <f>[9]TX_Active_Transp!D85</f>
        <v>3503.7142857142858</v>
      </c>
      <c r="G79" t="e">
        <v>#N/A</v>
      </c>
      <c r="H79">
        <v>0</v>
      </c>
    </row>
    <row r="80" spans="2:9" x14ac:dyDescent="0.35">
      <c r="B80" s="30" t="str">
        <f>[10]TX_Fatalities_Transp!A117</f>
        <v>6/30/2020</v>
      </c>
      <c r="C80" s="24">
        <f>[10]TX_Fatalities_Transp!D117</f>
        <v>75.714285714285708</v>
      </c>
      <c r="E80" s="30">
        <f>[9]TX_Active_Transp!A86</f>
        <v>44012</v>
      </c>
      <c r="F80" s="31">
        <f>[9]TX_Active_Transp!D86</f>
        <v>3330.4285714285716</v>
      </c>
      <c r="G80" t="e">
        <v>#N/A</v>
      </c>
      <c r="H80">
        <v>0</v>
      </c>
      <c r="I80" s="33"/>
    </row>
    <row r="81" spans="2:9" x14ac:dyDescent="0.35">
      <c r="B81" s="30" t="str">
        <f>[10]TX_Fatalities_Transp!A118</f>
        <v>7/1/2020</v>
      </c>
      <c r="C81" s="24">
        <f>[10]TX_Fatalities_Transp!D118</f>
        <v>78</v>
      </c>
      <c r="E81" s="30">
        <f>[9]TX_Active_Transp!A87</f>
        <v>44013</v>
      </c>
      <c r="F81" s="31">
        <f>[9]TX_Active_Transp!D87</f>
        <v>3409.5714285714284</v>
      </c>
      <c r="G81" t="e">
        <v>#N/A</v>
      </c>
      <c r="H81">
        <v>0</v>
      </c>
    </row>
    <row r="82" spans="2:9" x14ac:dyDescent="0.35">
      <c r="B82" s="30" t="str">
        <f>[10]TX_Fatalities_Transp!A119</f>
        <v>7/2/2020</v>
      </c>
      <c r="C82" s="24">
        <f>[10]TX_Fatalities_Transp!D119</f>
        <v>84.857142857142861</v>
      </c>
      <c r="E82" s="30">
        <f>[9]TX_Active_Transp!A88</f>
        <v>44014</v>
      </c>
      <c r="F82" s="31">
        <f>[9]TX_Active_Transp!D88</f>
        <v>3633.2857142857142</v>
      </c>
      <c r="G82">
        <v>6</v>
      </c>
      <c r="H82">
        <v>2</v>
      </c>
      <c r="I82" s="33" t="s">
        <v>198</v>
      </c>
    </row>
    <row r="83" spans="2:9" x14ac:dyDescent="0.35">
      <c r="B83" s="30" t="str">
        <f>[10]TX_Fatalities_Transp!A120</f>
        <v>7/3/2020</v>
      </c>
      <c r="C83" s="24">
        <f>[10]TX_Fatalities_Transp!D120</f>
        <v>92.571428571428569</v>
      </c>
      <c r="E83" s="30">
        <f>[9]TX_Active_Transp!A89</f>
        <v>44015</v>
      </c>
      <c r="F83" s="31">
        <f>[9]TX_Active_Transp!D89</f>
        <v>3448.7142857142858</v>
      </c>
      <c r="G83" t="e">
        <v>#N/A</v>
      </c>
      <c r="H83">
        <v>0</v>
      </c>
    </row>
    <row r="84" spans="2:9" x14ac:dyDescent="0.35">
      <c r="B84" s="30" t="str">
        <f>[10]TX_Fatalities_Transp!A121</f>
        <v>7/4/2020</v>
      </c>
      <c r="C84" s="24">
        <f>[10]TX_Fatalities_Transp!D121</f>
        <v>99.714285714285708</v>
      </c>
      <c r="E84" s="30">
        <f>[9]TX_Active_Transp!A90</f>
        <v>44016</v>
      </c>
      <c r="F84" s="31">
        <f>[9]TX_Active_Transp!D90</f>
        <v>3856.1428571428573</v>
      </c>
      <c r="G84" t="e">
        <v>#N/A</v>
      </c>
      <c r="H84">
        <v>0</v>
      </c>
    </row>
    <row r="85" spans="2:9" x14ac:dyDescent="0.35">
      <c r="B85" s="30" t="str">
        <f>[10]TX_Fatalities_Transp!A122</f>
        <v>7/5/2020</v>
      </c>
      <c r="C85" s="24">
        <f>[10]TX_Fatalities_Transp!D122</f>
        <v>103.14285714285714</v>
      </c>
      <c r="E85" s="30">
        <f>[9]TX_Active_Transp!A91</f>
        <v>44017</v>
      </c>
      <c r="F85" s="31">
        <f>[9]TX_Active_Transp!D91</f>
        <v>3683.8571428571427</v>
      </c>
      <c r="G85" t="e">
        <v>#N/A</v>
      </c>
      <c r="H85">
        <v>0</v>
      </c>
    </row>
    <row r="86" spans="2:9" x14ac:dyDescent="0.35">
      <c r="B86" s="30" t="str">
        <f>[10]TX_Fatalities_Transp!A123</f>
        <v>7/6/2020</v>
      </c>
      <c r="C86" s="24">
        <f>[10]TX_Fatalities_Transp!D123</f>
        <v>107.28571428571429</v>
      </c>
      <c r="E86" s="30">
        <f>[9]TX_Active_Transp!A92</f>
        <v>44018</v>
      </c>
      <c r="F86" s="31">
        <f>[9]TX_Active_Transp!D92</f>
        <v>3606.7142857142858</v>
      </c>
      <c r="G86" t="e">
        <v>#N/A</v>
      </c>
      <c r="H86">
        <v>0</v>
      </c>
    </row>
    <row r="87" spans="2:9" x14ac:dyDescent="0.35">
      <c r="B87" s="30" t="str">
        <f>[10]TX_Fatalities_Transp!A124</f>
        <v>7/7/2020</v>
      </c>
      <c r="C87" s="24">
        <f>[10]TX_Fatalities_Transp!D124</f>
        <v>114.42857142857143</v>
      </c>
      <c r="E87" s="30">
        <f>[9]TX_Active_Transp!A93</f>
        <v>44019</v>
      </c>
      <c r="F87" s="31">
        <f>[9]TX_Active_Transp!D93</f>
        <v>4033</v>
      </c>
      <c r="G87" t="e">
        <v>#N/A</v>
      </c>
      <c r="H87">
        <v>0</v>
      </c>
    </row>
    <row r="88" spans="2:9" x14ac:dyDescent="0.35">
      <c r="B88" s="30" t="str">
        <f>[10]TX_Fatalities_Transp!A125</f>
        <v>7/8/2020</v>
      </c>
      <c r="C88" s="24">
        <f>[10]TX_Fatalities_Transp!D125</f>
        <v>123.28571428571429</v>
      </c>
      <c r="E88" s="30">
        <f>[9]TX_Active_Transp!A94</f>
        <v>44020</v>
      </c>
      <c r="F88" s="31">
        <f>[9]TX_Active_Transp!D94</f>
        <v>4313</v>
      </c>
      <c r="G88" t="e">
        <v>#N/A</v>
      </c>
      <c r="H88">
        <v>0</v>
      </c>
    </row>
    <row r="89" spans="2:9" x14ac:dyDescent="0.35">
      <c r="B89" s="30" t="str">
        <f>[10]TX_Fatalities_Transp!A126</f>
        <v>7/9/2020</v>
      </c>
      <c r="C89" s="24">
        <f>[10]TX_Fatalities_Transp!D126</f>
        <v>127.57142857142857</v>
      </c>
      <c r="E89" s="30">
        <f>[9]TX_Active_Transp!A95</f>
        <v>44021</v>
      </c>
      <c r="F89" s="31">
        <f>[9]TX_Active_Transp!D95</f>
        <v>4366.5714285714284</v>
      </c>
      <c r="G89" t="e">
        <v>#N/A</v>
      </c>
      <c r="H89">
        <v>0</v>
      </c>
    </row>
    <row r="90" spans="2:9" x14ac:dyDescent="0.35">
      <c r="B90" s="30" t="str">
        <f>[10]TX_Fatalities_Transp!A127</f>
        <v>7/10/2020</v>
      </c>
      <c r="C90" s="24">
        <f>[10]TX_Fatalities_Transp!D127</f>
        <v>131.57142857142858</v>
      </c>
      <c r="E90" s="30">
        <f>[9]TX_Active_Transp!A96</f>
        <v>44022</v>
      </c>
      <c r="F90" s="31">
        <f>[9]TX_Active_Transp!D96</f>
        <v>4802.4285714285716</v>
      </c>
      <c r="G90" t="e">
        <v>#N/A</v>
      </c>
      <c r="H90">
        <v>0</v>
      </c>
    </row>
    <row r="91" spans="2:9" x14ac:dyDescent="0.35">
      <c r="B91" s="30" t="str">
        <f>[10]TX_Fatalities_Transp!A128</f>
        <v>7/11/2020</v>
      </c>
      <c r="C91" s="24">
        <f>[10]TX_Fatalities_Transp!D128</f>
        <v>133.42857142857142</v>
      </c>
      <c r="E91" s="30">
        <f>[9]TX_Active_Transp!A97</f>
        <v>44023</v>
      </c>
      <c r="F91" s="31">
        <f>[9]TX_Active_Transp!D97</f>
        <v>4999</v>
      </c>
      <c r="G91" t="e">
        <v>#N/A</v>
      </c>
      <c r="H91">
        <v>0</v>
      </c>
    </row>
    <row r="92" spans="2:9" x14ac:dyDescent="0.35">
      <c r="B92" s="30" t="str">
        <f>[10]TX_Fatalities_Transp!A129</f>
        <v>7/12/2020</v>
      </c>
      <c r="C92" s="24">
        <f>[10]TX_Fatalities_Transp!D129</f>
        <v>141.85714285714286</v>
      </c>
      <c r="E92" s="30">
        <f>[9]TX_Active_Transp!A98</f>
        <v>44024</v>
      </c>
      <c r="F92" s="31">
        <f>[9]TX_Active_Transp!D98</f>
        <v>5394</v>
      </c>
      <c r="G92" t="e">
        <v>#N/A</v>
      </c>
      <c r="H92">
        <v>0</v>
      </c>
    </row>
    <row r="93" spans="2:9" x14ac:dyDescent="0.35">
      <c r="B93" s="30" t="str">
        <f>[10]TX_Fatalities_Transp!A130</f>
        <v>7/13/2020</v>
      </c>
      <c r="C93" s="24">
        <f>[10]TX_Fatalities_Transp!D130</f>
        <v>145.71428571428572</v>
      </c>
      <c r="E93" s="30">
        <f>[9]TX_Active_Transp!A99</f>
        <v>44025</v>
      </c>
      <c r="F93" s="31">
        <f>[9]TX_Active_Transp!D99</f>
        <v>4750</v>
      </c>
      <c r="G93" t="e">
        <v>#N/A</v>
      </c>
      <c r="H93">
        <v>0</v>
      </c>
    </row>
    <row r="94" spans="2:9" x14ac:dyDescent="0.35">
      <c r="B94" s="30" t="str">
        <f>[10]TX_Fatalities_Transp!A131</f>
        <v>7/14/2020</v>
      </c>
      <c r="C94" s="24">
        <f>[10]TX_Fatalities_Transp!D131</f>
        <v>149.71428571428572</v>
      </c>
      <c r="E94" s="30">
        <f>[9]TX_Active_Transp!A100</f>
        <v>44026</v>
      </c>
      <c r="F94" s="31">
        <f>[9]TX_Active_Transp!D100</f>
        <v>3854.1428571428573</v>
      </c>
      <c r="G94" t="e">
        <v>#N/A</v>
      </c>
      <c r="H94">
        <v>0</v>
      </c>
    </row>
    <row r="95" spans="2:9" x14ac:dyDescent="0.35">
      <c r="B95" s="30" t="str">
        <f>[10]TX_Fatalities_Transp!A132</f>
        <v>7/15/2020</v>
      </c>
      <c r="C95" s="24">
        <f>[10]TX_Fatalities_Transp!D132</f>
        <v>148.28571428571428</v>
      </c>
      <c r="E95" s="30">
        <f>[9]TX_Active_Transp!A101</f>
        <v>44027</v>
      </c>
      <c r="F95" s="31">
        <f>[9]TX_Active_Transp!D101</f>
        <v>3671.7142857142858</v>
      </c>
      <c r="G95" t="e">
        <v>#N/A</v>
      </c>
      <c r="H95">
        <v>0</v>
      </c>
    </row>
    <row r="96" spans="2:9" x14ac:dyDescent="0.35">
      <c r="B96" s="30" t="str">
        <f>[10]TX_Fatalities_Transp!A133</f>
        <v>7/16/2020</v>
      </c>
      <c r="C96" s="24">
        <f>[10]TX_Fatalities_Transp!D133</f>
        <v>144.85714285714286</v>
      </c>
      <c r="E96" s="30">
        <f>[9]TX_Active_Transp!A102</f>
        <v>44028</v>
      </c>
      <c r="F96" s="31">
        <f>[9]TX_Active_Transp!D102</f>
        <v>3433.2857142857142</v>
      </c>
      <c r="G96" t="e">
        <v>#N/A</v>
      </c>
      <c r="H96">
        <v>0</v>
      </c>
    </row>
    <row r="97" spans="2:8" x14ac:dyDescent="0.35">
      <c r="B97" s="30">
        <f>[10]TX_Fatalities_Transp!A134</f>
        <v>44029</v>
      </c>
      <c r="C97" s="24">
        <f>[10]TX_Fatalities_Transp!D134</f>
        <v>138.57142857142858</v>
      </c>
      <c r="E97" s="30">
        <f>[9]TX_Active_Transp!A103</f>
        <v>44029</v>
      </c>
      <c r="F97" s="31">
        <f>[9]TX_Active_Transp!D103</f>
        <v>3821.8571428571427</v>
      </c>
      <c r="G97" t="e">
        <v>#N/A</v>
      </c>
      <c r="H97">
        <v>0</v>
      </c>
    </row>
    <row r="98" spans="2:8" x14ac:dyDescent="0.35">
      <c r="B98" s="30">
        <f>[10]TX_Fatalities_Transp!A135</f>
        <v>44030</v>
      </c>
      <c r="C98" s="24">
        <f>[10]TX_Fatalities_Transp!D135</f>
        <v>131.28571428571428</v>
      </c>
      <c r="E98" s="30">
        <f>[9]TX_Active_Transp!A104</f>
        <v>44030</v>
      </c>
      <c r="F98" s="31">
        <f>[9]TX_Active_Transp!D104</f>
        <v>3747.8571428571427</v>
      </c>
      <c r="G98" t="e">
        <v>#N/A</v>
      </c>
      <c r="H98">
        <v>0</v>
      </c>
    </row>
    <row r="99" spans="2:8" x14ac:dyDescent="0.35">
      <c r="B99" s="30">
        <f>[10]TX_Fatalities_Transp!A136</f>
        <v>44031</v>
      </c>
      <c r="C99" s="24">
        <f>[10]TX_Fatalities_Transp!D136</f>
        <v>118.71428571428571</v>
      </c>
      <c r="E99" s="30">
        <f>[9]TX_Active_Transp!A105</f>
        <v>44031</v>
      </c>
      <c r="F99" s="31">
        <f>[9]TX_Active_Transp!D105</f>
        <v>3410.1428571428573</v>
      </c>
      <c r="G99" t="e">
        <v>#N/A</v>
      </c>
      <c r="H99">
        <v>0</v>
      </c>
    </row>
    <row r="100" spans="2:8" x14ac:dyDescent="0.35">
      <c r="B100" s="30">
        <f>[10]TX_Fatalities_Transp!A137</f>
        <v>44032</v>
      </c>
      <c r="C100" s="24">
        <f>[10]TX_Fatalities_Transp!D137</f>
        <v>110.28571428571429</v>
      </c>
      <c r="E100" s="30">
        <f>[9]TX_Active_Transp!A106</f>
        <v>44032</v>
      </c>
      <c r="F100" s="31">
        <f>[9]TX_Active_Transp!D106</f>
        <v>2552</v>
      </c>
      <c r="G100" t="e">
        <v>#N/A</v>
      </c>
      <c r="H100">
        <v>0</v>
      </c>
    </row>
    <row r="101" spans="2:8" x14ac:dyDescent="0.35">
      <c r="B101" s="30">
        <f>[10]TX_Fatalities_Transp!A138</f>
        <v>44033</v>
      </c>
      <c r="C101" s="24">
        <f>[10]TX_Fatalities_Transp!D138</f>
        <v>94.285714285714292</v>
      </c>
      <c r="E101" s="30">
        <f>[9]TX_Active_Transp!A107</f>
        <v>44033</v>
      </c>
      <c r="F101" s="31">
        <f>[9]TX_Active_Transp!D107</f>
        <v>2684.7142857142858</v>
      </c>
      <c r="G101" t="e">
        <v>#N/A</v>
      </c>
      <c r="H101">
        <v>0</v>
      </c>
    </row>
    <row r="102" spans="2:8" x14ac:dyDescent="0.35">
      <c r="B102" s="30">
        <f>[10]TX_Fatalities_Transp!A139</f>
        <v>44034</v>
      </c>
      <c r="C102" s="24">
        <f>[10]TX_Fatalities_Transp!D139</f>
        <v>80.428571428571431</v>
      </c>
      <c r="E102" s="30">
        <f>[9]TX_Active_Transp!A108</f>
        <v>44034</v>
      </c>
      <c r="F102" s="31">
        <f>[9]TX_Active_Transp!D108</f>
        <v>2454.4285714285716</v>
      </c>
      <c r="G102" t="e">
        <v>#N/A</v>
      </c>
      <c r="H102">
        <v>0</v>
      </c>
    </row>
    <row r="103" spans="2:8" x14ac:dyDescent="0.35">
      <c r="B103" s="30">
        <f>[10]TX_Fatalities_Transp!A140</f>
        <v>44035</v>
      </c>
      <c r="C103" s="24">
        <f>[10]TX_Fatalities_Transp!D140</f>
        <v>67.571428571428569</v>
      </c>
      <c r="E103" s="30">
        <f>[9]TX_Active_Transp!A109</f>
        <v>44035</v>
      </c>
      <c r="F103" s="31">
        <f>[9]TX_Active_Transp!D109</f>
        <v>2141.7142857142858</v>
      </c>
      <c r="G103" t="e">
        <v>#N/A</v>
      </c>
      <c r="H103">
        <v>0</v>
      </c>
    </row>
    <row r="104" spans="2:8" x14ac:dyDescent="0.35">
      <c r="B104" s="30">
        <f>[10]TX_Fatalities_Transp!A141</f>
        <v>44036</v>
      </c>
      <c r="C104" s="24">
        <f>[10]TX_Fatalities_Transp!D141</f>
        <v>53.142857142857146</v>
      </c>
      <c r="E104" s="30">
        <f>[9]TX_Active_Transp!A110</f>
        <v>44036</v>
      </c>
      <c r="F104" s="31">
        <f>[9]TX_Active_Transp!D110</f>
        <v>1400.2857142857142</v>
      </c>
      <c r="G104" t="e">
        <v>#N/A</v>
      </c>
      <c r="H104">
        <v>0</v>
      </c>
    </row>
    <row r="105" spans="2:8" x14ac:dyDescent="0.35">
      <c r="B105" s="30">
        <f>[10]TX_Fatalities_Transp!A142</f>
        <v>44037</v>
      </c>
      <c r="C105" s="24">
        <f>[10]TX_Fatalities_Transp!D142</f>
        <v>40.428571428571431</v>
      </c>
      <c r="E105" s="30">
        <f>[9]TX_Active_Transp!A111</f>
        <v>44037</v>
      </c>
      <c r="F105" s="31">
        <f>[9]TX_Active_Transp!D111</f>
        <v>600.57142857142856</v>
      </c>
      <c r="G105" t="e">
        <v>#N/A</v>
      </c>
      <c r="H105">
        <v>0</v>
      </c>
    </row>
    <row r="106" spans="2:8" x14ac:dyDescent="0.35">
      <c r="B106" s="30">
        <f>[10]TX_Fatalities_Transp!A143</f>
        <v>44038</v>
      </c>
      <c r="C106" s="24">
        <f>[10]TX_Fatalities_Transp!D143</f>
        <v>28.857142857142858</v>
      </c>
      <c r="E106" s="30">
        <f>[9]TX_Active_Transp!A112</f>
        <v>44038</v>
      </c>
      <c r="F106" s="31">
        <f>[9]TX_Active_Transp!D112</f>
        <v>337.71428571428572</v>
      </c>
      <c r="G106" t="e">
        <v>#N/A</v>
      </c>
      <c r="H106">
        <v>0</v>
      </c>
    </row>
    <row r="107" spans="2:8" x14ac:dyDescent="0.35">
      <c r="B107" s="30">
        <f>B106+1</f>
        <v>44039</v>
      </c>
      <c r="C107" t="e">
        <v>#N/A</v>
      </c>
      <c r="E107" s="30">
        <f>[9]TX_Active_Transp!A113</f>
        <v>44039</v>
      </c>
      <c r="F107" s="31">
        <f>[9]TX_Active_Transp!D113</f>
        <v>372.57142857142856</v>
      </c>
      <c r="G107" t="e">
        <v>#N/A</v>
      </c>
      <c r="H107">
        <v>0</v>
      </c>
    </row>
    <row r="108" spans="2:8" x14ac:dyDescent="0.35">
      <c r="B108" s="30">
        <f t="shared" ref="B108:B111" si="0">B107+1</f>
        <v>44040</v>
      </c>
      <c r="C108" t="e">
        <v>#N/A</v>
      </c>
      <c r="E108" s="30">
        <f>E107+1</f>
        <v>44040</v>
      </c>
      <c r="F108" t="e">
        <v>#N/A</v>
      </c>
      <c r="G108" t="e">
        <v>#N/A</v>
      </c>
      <c r="H108">
        <v>0</v>
      </c>
    </row>
    <row r="109" spans="2:8" x14ac:dyDescent="0.35">
      <c r="B109" s="30">
        <f t="shared" si="0"/>
        <v>44041</v>
      </c>
      <c r="C109" t="e">
        <v>#N/A</v>
      </c>
      <c r="E109" s="30">
        <f t="shared" ref="E109:E111" si="1">E108+1</f>
        <v>44041</v>
      </c>
      <c r="F109" t="e">
        <v>#N/A</v>
      </c>
      <c r="G109" t="e">
        <v>#N/A</v>
      </c>
      <c r="H109">
        <v>0</v>
      </c>
    </row>
    <row r="110" spans="2:8" x14ac:dyDescent="0.35">
      <c r="B110" s="30">
        <f t="shared" si="0"/>
        <v>44042</v>
      </c>
      <c r="C110" t="e">
        <v>#N/A</v>
      </c>
      <c r="E110" s="30">
        <f t="shared" si="1"/>
        <v>44042</v>
      </c>
      <c r="F110" t="e">
        <v>#N/A</v>
      </c>
      <c r="G110" t="e">
        <v>#N/A</v>
      </c>
      <c r="H110">
        <v>0</v>
      </c>
    </row>
    <row r="111" spans="2:8" x14ac:dyDescent="0.35">
      <c r="B111" s="30">
        <f t="shared" si="0"/>
        <v>44043</v>
      </c>
      <c r="C111" t="e">
        <v>#N/A</v>
      </c>
      <c r="E111" s="30">
        <f t="shared" si="1"/>
        <v>44043</v>
      </c>
      <c r="F111" t="e">
        <v>#N/A</v>
      </c>
      <c r="G111" t="e">
        <v>#N/A</v>
      </c>
      <c r="H111">
        <v>0</v>
      </c>
    </row>
    <row r="113" spans="3:6" x14ac:dyDescent="0.35">
      <c r="C113" s="24">
        <f>((C106/C75)-1)*100</f>
        <v>-41.954022988505749</v>
      </c>
      <c r="F113" s="24">
        <f>((F107/F75)-1)*100</f>
        <v>-87.07951449095863</v>
      </c>
    </row>
  </sheetData>
  <mergeCells count="1">
    <mergeCell ref="B1:D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9"/>
  <sheetViews>
    <sheetView topLeftCell="F186" workbookViewId="0">
      <selection activeCell="M213" sqref="M213"/>
    </sheetView>
  </sheetViews>
  <sheetFormatPr defaultRowHeight="14.5" x14ac:dyDescent="0.35"/>
  <cols>
    <col min="1" max="1" width="11.54296875" hidden="1" customWidth="1"/>
    <col min="2" max="5" width="0" hidden="1" customWidth="1"/>
    <col min="6" max="6" width="10.1796875" bestFit="1" customWidth="1"/>
    <col min="8" max="8" width="9.54296875" bestFit="1" customWidth="1"/>
    <col min="9" max="9" width="16.26953125" bestFit="1" customWidth="1"/>
    <col min="10" max="10" width="20.453125" style="39" bestFit="1" customWidth="1"/>
  </cols>
  <sheetData>
    <row r="1" spans="1:11" x14ac:dyDescent="0.35">
      <c r="F1" t="s">
        <v>185</v>
      </c>
      <c r="G1" t="s">
        <v>199</v>
      </c>
      <c r="H1" s="38" t="s">
        <v>200</v>
      </c>
      <c r="I1" t="s">
        <v>188</v>
      </c>
      <c r="J1" s="39" t="s">
        <v>201</v>
      </c>
      <c r="K1" t="s">
        <v>190</v>
      </c>
    </row>
    <row r="2" spans="1:11" hidden="1" x14ac:dyDescent="0.35">
      <c r="A2" s="40">
        <v>43833</v>
      </c>
      <c r="B2" s="41">
        <v>-27.340053239644899</v>
      </c>
      <c r="F2" s="40">
        <v>43833</v>
      </c>
      <c r="G2" s="24">
        <v>-28.0992984278666</v>
      </c>
    </row>
    <row r="3" spans="1:11" hidden="1" x14ac:dyDescent="0.35">
      <c r="A3" s="40">
        <v>43834</v>
      </c>
      <c r="B3" s="41">
        <v>-8.9168500094771606</v>
      </c>
      <c r="F3" s="40">
        <v>43834</v>
      </c>
      <c r="G3" s="24">
        <v>-9.2093516284235193</v>
      </c>
    </row>
    <row r="4" spans="1:11" hidden="1" x14ac:dyDescent="0.35">
      <c r="A4" s="40">
        <v>43835</v>
      </c>
      <c r="B4" s="41">
        <v>-4.2553662387225897</v>
      </c>
      <c r="F4" s="40">
        <v>43835</v>
      </c>
      <c r="G4" s="24">
        <v>-4.3854305298393497</v>
      </c>
    </row>
    <row r="5" spans="1:11" hidden="1" x14ac:dyDescent="0.35">
      <c r="A5" s="40">
        <v>43836</v>
      </c>
      <c r="B5" s="41">
        <v>-6.13821703560063</v>
      </c>
      <c r="F5" s="40">
        <v>43836</v>
      </c>
      <c r="G5" s="24">
        <v>-6.48243395925385</v>
      </c>
    </row>
    <row r="6" spans="1:11" hidden="1" x14ac:dyDescent="0.35">
      <c r="A6" s="40">
        <v>43837</v>
      </c>
      <c r="B6" s="41">
        <v>-5.79594669224777</v>
      </c>
      <c r="F6" s="40">
        <v>43837</v>
      </c>
      <c r="G6" s="24">
        <v>-5.9260983987551601</v>
      </c>
    </row>
    <row r="7" spans="1:11" hidden="1" x14ac:dyDescent="0.35">
      <c r="A7" s="40">
        <v>43838</v>
      </c>
      <c r="B7" s="41">
        <v>0.92327503091839702</v>
      </c>
      <c r="F7" s="40">
        <v>43838</v>
      </c>
      <c r="G7" s="24">
        <v>0.88583463458116696</v>
      </c>
    </row>
    <row r="8" spans="1:11" hidden="1" x14ac:dyDescent="0.35">
      <c r="A8" s="40">
        <v>43839</v>
      </c>
      <c r="B8" s="41">
        <v>-1.54720699476108</v>
      </c>
      <c r="C8">
        <f>AVERAGE(B2:B8)</f>
        <v>-7.5814807399336761</v>
      </c>
      <c r="D8">
        <v>-7.5814807399336761</v>
      </c>
      <c r="F8" s="40">
        <v>43839</v>
      </c>
      <c r="G8" s="24">
        <v>-1.56740898513681</v>
      </c>
      <c r="H8" s="42">
        <f>AVERAGE(G2:G8)</f>
        <v>-7.8263124706705876</v>
      </c>
    </row>
    <row r="9" spans="1:11" hidden="1" x14ac:dyDescent="0.35">
      <c r="A9" s="40">
        <v>43840</v>
      </c>
      <c r="B9" s="41">
        <v>-6.2071764064790598</v>
      </c>
      <c r="C9">
        <f t="shared" ref="C9:C72" si="0">AVERAGE(B3:B9)</f>
        <v>-4.5624983351956994</v>
      </c>
      <c r="D9">
        <v>-4.5624983351956994</v>
      </c>
      <c r="F9" s="40">
        <v>43840</v>
      </c>
      <c r="G9" s="24">
        <v>-6.12568702493766</v>
      </c>
      <c r="H9" s="42">
        <f t="shared" ref="H9:H72" si="1">AVERAGE(G3:G9)</f>
        <v>-4.6872251273950258</v>
      </c>
    </row>
    <row r="10" spans="1:11" hidden="1" x14ac:dyDescent="0.35">
      <c r="A10" s="40">
        <v>43841</v>
      </c>
      <c r="B10" s="41">
        <v>-7.6371914757685904</v>
      </c>
      <c r="C10">
        <f t="shared" si="0"/>
        <v>-4.3796899732373324</v>
      </c>
      <c r="D10">
        <v>-4.3796899732373324</v>
      </c>
      <c r="F10" s="40">
        <v>43841</v>
      </c>
      <c r="G10" s="24">
        <v>-7.60343369958761</v>
      </c>
      <c r="H10" s="42">
        <f t="shared" si="1"/>
        <v>-4.457808280418468</v>
      </c>
    </row>
    <row r="11" spans="1:11" hidden="1" x14ac:dyDescent="0.35">
      <c r="A11" s="40">
        <v>43842</v>
      </c>
      <c r="B11" s="41">
        <v>-3.80943792628333</v>
      </c>
      <c r="C11">
        <f t="shared" si="0"/>
        <v>-4.3159859286031521</v>
      </c>
      <c r="D11">
        <v>-4.3159859286031521</v>
      </c>
      <c r="F11" s="40">
        <v>43842</v>
      </c>
      <c r="G11" s="24">
        <v>-3.7478874565987801</v>
      </c>
      <c r="H11" s="42">
        <f t="shared" si="1"/>
        <v>-4.3667306985269567</v>
      </c>
    </row>
    <row r="12" spans="1:11" hidden="1" x14ac:dyDescent="0.35">
      <c r="A12" s="40">
        <v>43843</v>
      </c>
      <c r="B12" s="41">
        <v>14.9981806295625</v>
      </c>
      <c r="C12">
        <f t="shared" si="0"/>
        <v>-1.296500547865562</v>
      </c>
      <c r="D12">
        <v>-1.296500547865562</v>
      </c>
      <c r="F12" s="40">
        <v>43843</v>
      </c>
      <c r="G12" s="24">
        <v>15.2260769772194</v>
      </c>
      <c r="H12" s="42">
        <f t="shared" si="1"/>
        <v>-1.2655148504593505</v>
      </c>
    </row>
    <row r="13" spans="1:11" hidden="1" x14ac:dyDescent="0.35">
      <c r="A13" s="40">
        <v>43844</v>
      </c>
      <c r="B13" s="41">
        <v>3.47836711040895</v>
      </c>
      <c r="C13">
        <f t="shared" si="0"/>
        <v>2.8401423942541065E-2</v>
      </c>
      <c r="D13">
        <v>2.8401423942541065E-2</v>
      </c>
      <c r="F13" s="40">
        <v>43844</v>
      </c>
      <c r="G13" s="24">
        <v>3.5051434130404902</v>
      </c>
      <c r="H13" s="42">
        <f t="shared" si="1"/>
        <v>8.1805408368599758E-2</v>
      </c>
    </row>
    <row r="14" spans="1:11" hidden="1" x14ac:dyDescent="0.35">
      <c r="A14" s="40">
        <v>43845</v>
      </c>
      <c r="B14" s="41">
        <v>8.3584277864023395</v>
      </c>
      <c r="C14">
        <f t="shared" si="0"/>
        <v>1.0905661032973899</v>
      </c>
      <c r="D14">
        <v>1.0905661032973899</v>
      </c>
      <c r="F14" s="40">
        <v>43845</v>
      </c>
      <c r="G14" s="24">
        <v>8.4516722583510902</v>
      </c>
      <c r="H14" s="42">
        <f t="shared" si="1"/>
        <v>1.1626393546214457</v>
      </c>
    </row>
    <row r="15" spans="1:11" hidden="1" x14ac:dyDescent="0.35">
      <c r="A15" s="40">
        <v>43846</v>
      </c>
      <c r="B15" s="41">
        <v>2.9585091600924298</v>
      </c>
      <c r="C15">
        <f t="shared" si="0"/>
        <v>1.7342398397050343</v>
      </c>
      <c r="D15">
        <v>1.7342398397050343</v>
      </c>
      <c r="F15" s="40">
        <v>43846</v>
      </c>
      <c r="G15" s="24">
        <v>2.8639768778939398</v>
      </c>
      <c r="H15" s="42">
        <f t="shared" si="1"/>
        <v>1.7956944779115531</v>
      </c>
    </row>
    <row r="16" spans="1:11" hidden="1" x14ac:dyDescent="0.35">
      <c r="A16" s="40">
        <v>43847</v>
      </c>
      <c r="B16" s="41">
        <v>3.8532955180089599</v>
      </c>
      <c r="C16">
        <f t="shared" si="0"/>
        <v>3.1714501146318943</v>
      </c>
      <c r="D16">
        <v>3.1714501146318943</v>
      </c>
      <c r="F16" s="40">
        <v>43847</v>
      </c>
      <c r="G16" s="24">
        <v>3.82367606183319</v>
      </c>
      <c r="H16" s="42">
        <f t="shared" si="1"/>
        <v>3.21703206173596</v>
      </c>
    </row>
    <row r="17" spans="1:8" hidden="1" x14ac:dyDescent="0.35">
      <c r="A17" s="40">
        <v>43848</v>
      </c>
      <c r="B17" s="41">
        <v>2.7417947557364002</v>
      </c>
      <c r="C17">
        <f t="shared" si="0"/>
        <v>4.6541624334183211</v>
      </c>
      <c r="D17">
        <v>4.6541624334183211</v>
      </c>
      <c r="F17" s="40">
        <v>43848</v>
      </c>
      <c r="G17" s="24">
        <v>2.7079112125353801</v>
      </c>
      <c r="H17" s="42">
        <f t="shared" si="1"/>
        <v>4.6900813348963863</v>
      </c>
    </row>
    <row r="18" spans="1:8" hidden="1" x14ac:dyDescent="0.35">
      <c r="A18" s="40">
        <v>43849</v>
      </c>
      <c r="B18" s="41">
        <v>5.8846451865174796</v>
      </c>
      <c r="C18">
        <f t="shared" si="0"/>
        <v>6.0390314495327226</v>
      </c>
      <c r="D18">
        <v>6.0390314495327226</v>
      </c>
      <c r="F18" s="40">
        <v>43849</v>
      </c>
      <c r="G18" s="24">
        <v>5.7412565799533004</v>
      </c>
      <c r="H18" s="42">
        <f t="shared" si="1"/>
        <v>6.0456733401181131</v>
      </c>
    </row>
    <row r="19" spans="1:8" hidden="1" x14ac:dyDescent="0.35">
      <c r="A19" s="40">
        <v>43850</v>
      </c>
      <c r="B19" s="41">
        <v>-21.859286385506199</v>
      </c>
      <c r="C19">
        <f t="shared" si="0"/>
        <v>0.77367901880862333</v>
      </c>
      <c r="D19">
        <v>0.77367901880862333</v>
      </c>
      <c r="F19" s="40">
        <v>43850</v>
      </c>
      <c r="G19" s="24">
        <v>-22.168863613093901</v>
      </c>
      <c r="H19" s="42">
        <f t="shared" si="1"/>
        <v>0.70353897007335575</v>
      </c>
    </row>
    <row r="20" spans="1:8" hidden="1" x14ac:dyDescent="0.35">
      <c r="A20" s="40">
        <v>43851</v>
      </c>
      <c r="B20" s="41">
        <v>5.1836380747308004</v>
      </c>
      <c r="C20">
        <f t="shared" si="0"/>
        <v>1.0172891565688871</v>
      </c>
      <c r="D20">
        <v>1.0172891565688871</v>
      </c>
      <c r="F20" s="40">
        <v>43851</v>
      </c>
      <c r="G20" s="24">
        <v>5.1933039240428096</v>
      </c>
      <c r="H20" s="42">
        <f t="shared" si="1"/>
        <v>0.94470475735940151</v>
      </c>
    </row>
    <row r="21" spans="1:8" hidden="1" x14ac:dyDescent="0.35">
      <c r="A21" s="40">
        <v>43852</v>
      </c>
      <c r="B21" s="41">
        <v>4.1031846556322602</v>
      </c>
      <c r="C21">
        <f t="shared" si="0"/>
        <v>0.40939728074459009</v>
      </c>
      <c r="D21">
        <v>0.40939728074459009</v>
      </c>
      <c r="F21" s="40">
        <v>43852</v>
      </c>
      <c r="G21" s="24">
        <v>3.9683184481762299</v>
      </c>
      <c r="H21" s="42">
        <f t="shared" si="1"/>
        <v>0.30422564162013549</v>
      </c>
    </row>
    <row r="22" spans="1:8" hidden="1" x14ac:dyDescent="0.35">
      <c r="A22" s="40">
        <v>43853</v>
      </c>
      <c r="B22" s="41">
        <v>3.6330823691862402</v>
      </c>
      <c r="C22">
        <f t="shared" si="0"/>
        <v>0.50576488204370595</v>
      </c>
      <c r="D22">
        <v>0.50576488204370595</v>
      </c>
      <c r="F22" s="40">
        <v>43853</v>
      </c>
      <c r="G22" s="24">
        <v>3.6787417785317298</v>
      </c>
      <c r="H22" s="42">
        <f t="shared" si="1"/>
        <v>0.42062062742553408</v>
      </c>
    </row>
    <row r="23" spans="1:8" hidden="1" x14ac:dyDescent="0.35">
      <c r="A23" s="40">
        <v>43854</v>
      </c>
      <c r="B23" s="41">
        <v>11.702010425785099</v>
      </c>
      <c r="C23">
        <f t="shared" si="0"/>
        <v>1.6270098688688688</v>
      </c>
      <c r="D23">
        <v>1.6270098688688688</v>
      </c>
      <c r="F23" s="40">
        <v>43854</v>
      </c>
      <c r="G23" s="24">
        <v>11.814874133618501</v>
      </c>
      <c r="H23" s="42">
        <f t="shared" si="1"/>
        <v>1.5622203519662927</v>
      </c>
    </row>
    <row r="24" spans="1:8" hidden="1" x14ac:dyDescent="0.35">
      <c r="A24" s="40">
        <v>43855</v>
      </c>
      <c r="B24" s="41">
        <v>0.225909228467644</v>
      </c>
      <c r="C24">
        <f t="shared" si="0"/>
        <v>1.2675976506876179</v>
      </c>
      <c r="D24">
        <v>1.2675976506876179</v>
      </c>
      <c r="F24" s="40">
        <v>43855</v>
      </c>
      <c r="G24" s="24">
        <v>0.33621180594496203</v>
      </c>
      <c r="H24" s="42">
        <f t="shared" si="1"/>
        <v>1.2234061510248047</v>
      </c>
    </row>
    <row r="25" spans="1:8" hidden="1" x14ac:dyDescent="0.35">
      <c r="A25" s="40">
        <v>43856</v>
      </c>
      <c r="B25" s="41">
        <v>1.8776179537828499</v>
      </c>
      <c r="C25">
        <f t="shared" si="0"/>
        <v>0.69516518886838519</v>
      </c>
      <c r="D25">
        <v>0.69516518886838519</v>
      </c>
      <c r="F25" s="40">
        <v>43856</v>
      </c>
      <c r="G25" s="24">
        <v>1.9137141261506201</v>
      </c>
      <c r="H25" s="42">
        <f t="shared" si="1"/>
        <v>0.67661437191013596</v>
      </c>
    </row>
    <row r="26" spans="1:8" hidden="1" x14ac:dyDescent="0.35">
      <c r="A26" s="40">
        <v>43857</v>
      </c>
      <c r="B26" s="41">
        <v>18.714333200552701</v>
      </c>
      <c r="C26">
        <f t="shared" si="0"/>
        <v>6.4913965583053699</v>
      </c>
      <c r="D26">
        <v>6.4913965583053699</v>
      </c>
      <c r="F26" s="40">
        <v>43857</v>
      </c>
      <c r="G26" s="24">
        <v>18.943748786081098</v>
      </c>
      <c r="H26" s="42">
        <f t="shared" si="1"/>
        <v>6.5498447146494216</v>
      </c>
    </row>
    <row r="27" spans="1:8" hidden="1" x14ac:dyDescent="0.35">
      <c r="A27" s="40">
        <v>43858</v>
      </c>
      <c r="B27" s="41">
        <v>3.98674808965789</v>
      </c>
      <c r="C27">
        <f t="shared" si="0"/>
        <v>6.3204122747235258</v>
      </c>
      <c r="D27">
        <v>6.3204122747235258</v>
      </c>
      <c r="F27" s="40">
        <v>43858</v>
      </c>
      <c r="G27" s="24">
        <v>3.9611464617238199</v>
      </c>
      <c r="H27" s="42">
        <f t="shared" si="1"/>
        <v>6.373822220032423</v>
      </c>
    </row>
    <row r="28" spans="1:8" hidden="1" x14ac:dyDescent="0.35">
      <c r="A28" s="40">
        <v>43859</v>
      </c>
      <c r="B28" s="41">
        <v>10.880334449185399</v>
      </c>
      <c r="C28">
        <f t="shared" si="0"/>
        <v>7.2885765309454031</v>
      </c>
      <c r="D28">
        <v>7.2885765309454031</v>
      </c>
      <c r="F28" s="40">
        <v>43859</v>
      </c>
      <c r="G28" s="24">
        <v>10.886462657196001</v>
      </c>
      <c r="H28" s="42">
        <f t="shared" si="1"/>
        <v>7.3621285356066766</v>
      </c>
    </row>
    <row r="29" spans="1:8" hidden="1" x14ac:dyDescent="0.35">
      <c r="A29" s="40">
        <v>43860</v>
      </c>
      <c r="B29" s="41">
        <v>7.6944045082505603</v>
      </c>
      <c r="C29">
        <f t="shared" si="0"/>
        <v>7.8687654079545917</v>
      </c>
      <c r="D29">
        <v>7.8687654079545917</v>
      </c>
      <c r="F29" s="40">
        <v>43860</v>
      </c>
      <c r="G29" s="24">
        <v>7.6361553747100199</v>
      </c>
      <c r="H29" s="42">
        <f t="shared" si="1"/>
        <v>7.9274733350607178</v>
      </c>
    </row>
    <row r="30" spans="1:8" hidden="1" x14ac:dyDescent="0.35">
      <c r="A30" s="40">
        <v>43861</v>
      </c>
      <c r="B30" s="41">
        <v>16.953464175882502</v>
      </c>
      <c r="C30">
        <f t="shared" si="0"/>
        <v>8.6189730865399365</v>
      </c>
      <c r="D30">
        <v>8.6189730865399365</v>
      </c>
      <c r="F30" s="40">
        <v>43861</v>
      </c>
      <c r="G30" s="24">
        <v>17.073953977853101</v>
      </c>
      <c r="H30" s="42">
        <f t="shared" si="1"/>
        <v>8.67877045566566</v>
      </c>
    </row>
    <row r="31" spans="1:8" hidden="1" x14ac:dyDescent="0.35">
      <c r="A31" s="40">
        <v>43862</v>
      </c>
      <c r="B31" s="41">
        <v>6.8868387301661005E-2</v>
      </c>
      <c r="C31">
        <f t="shared" si="0"/>
        <v>8.59653868065908</v>
      </c>
      <c r="D31">
        <v>8.59653868065908</v>
      </c>
      <c r="F31" s="40">
        <v>43862</v>
      </c>
      <c r="G31" s="24">
        <v>0.24091153427022399</v>
      </c>
      <c r="H31" s="42">
        <f t="shared" si="1"/>
        <v>8.6651561311406979</v>
      </c>
    </row>
    <row r="32" spans="1:8" hidden="1" x14ac:dyDescent="0.35">
      <c r="A32" s="40">
        <v>43863</v>
      </c>
      <c r="B32" s="41">
        <v>-5.3069609043208201</v>
      </c>
      <c r="C32">
        <f t="shared" si="0"/>
        <v>7.5701702723585571</v>
      </c>
      <c r="D32">
        <v>7.5701702723585571</v>
      </c>
      <c r="F32" s="40">
        <v>43863</v>
      </c>
      <c r="G32" s="24">
        <v>-5.1087644450457503</v>
      </c>
      <c r="H32" s="42">
        <f t="shared" si="1"/>
        <v>7.6619449066840746</v>
      </c>
    </row>
    <row r="33" spans="1:8" hidden="1" x14ac:dyDescent="0.35">
      <c r="A33" s="40">
        <v>43864</v>
      </c>
      <c r="B33" s="41">
        <v>2.7191517648823198</v>
      </c>
      <c r="C33">
        <f t="shared" si="0"/>
        <v>5.2851443529770732</v>
      </c>
      <c r="D33">
        <v>5.2851443529770732</v>
      </c>
      <c r="F33" s="40">
        <v>43864</v>
      </c>
      <c r="G33" s="24">
        <v>2.79341675603589</v>
      </c>
      <c r="H33" s="42">
        <f t="shared" si="1"/>
        <v>5.3547546166776154</v>
      </c>
    </row>
    <row r="34" spans="1:8" hidden="1" x14ac:dyDescent="0.35">
      <c r="A34" s="40">
        <v>43865</v>
      </c>
      <c r="B34" s="41">
        <v>-6.2886131853169998</v>
      </c>
      <c r="C34">
        <f t="shared" si="0"/>
        <v>3.8172355994092326</v>
      </c>
      <c r="D34">
        <v>3.8172355994092326</v>
      </c>
      <c r="F34" s="40">
        <v>43865</v>
      </c>
      <c r="G34" s="24">
        <v>-6.3240689529046996</v>
      </c>
      <c r="H34" s="42">
        <f t="shared" si="1"/>
        <v>3.8854381288735409</v>
      </c>
    </row>
    <row r="35" spans="1:8" hidden="1" x14ac:dyDescent="0.35">
      <c r="A35" s="40">
        <v>43866</v>
      </c>
      <c r="B35" s="41">
        <v>-17.960889049503699</v>
      </c>
      <c r="C35">
        <f t="shared" si="0"/>
        <v>-0.30293918611778281</v>
      </c>
      <c r="D35">
        <v>-0.30293918611778281</v>
      </c>
      <c r="F35" s="40">
        <v>43866</v>
      </c>
      <c r="G35" s="24">
        <v>-18.089597391269301</v>
      </c>
      <c r="H35" s="42">
        <f t="shared" si="1"/>
        <v>-0.25399902090721632</v>
      </c>
    </row>
    <row r="36" spans="1:8" hidden="1" x14ac:dyDescent="0.35">
      <c r="A36" s="40">
        <v>43867</v>
      </c>
      <c r="B36" s="41">
        <v>-5.5589492821463704</v>
      </c>
      <c r="C36">
        <f t="shared" si="0"/>
        <v>-2.1962754418887731</v>
      </c>
      <c r="D36">
        <v>-2.1962754418887731</v>
      </c>
      <c r="F36" s="40">
        <v>43867</v>
      </c>
      <c r="G36" s="24">
        <v>-5.6996238380906599</v>
      </c>
      <c r="H36" s="42">
        <f t="shared" si="1"/>
        <v>-2.1591103370215992</v>
      </c>
    </row>
    <row r="37" spans="1:8" hidden="1" x14ac:dyDescent="0.35">
      <c r="A37" s="40">
        <v>43868</v>
      </c>
      <c r="B37" s="41">
        <v>-5.8230174678128304</v>
      </c>
      <c r="C37">
        <f t="shared" si="0"/>
        <v>-5.4500585338452492</v>
      </c>
      <c r="D37">
        <v>-5.4500585338452492</v>
      </c>
      <c r="F37" s="40">
        <v>43868</v>
      </c>
      <c r="G37" s="24">
        <v>-5.6877277315317203</v>
      </c>
      <c r="H37" s="42">
        <f t="shared" si="1"/>
        <v>-5.4107791526480034</v>
      </c>
    </row>
    <row r="38" spans="1:8" hidden="1" x14ac:dyDescent="0.35">
      <c r="A38" s="40">
        <v>43869</v>
      </c>
      <c r="B38" s="41">
        <v>2.8559270206895202</v>
      </c>
      <c r="C38">
        <f t="shared" si="0"/>
        <v>-5.0519073005041264</v>
      </c>
      <c r="D38">
        <v>-5.0519073005041264</v>
      </c>
      <c r="F38" s="40">
        <v>43869</v>
      </c>
      <c r="G38" s="24">
        <v>2.9306521705674098</v>
      </c>
      <c r="H38" s="42">
        <f t="shared" si="1"/>
        <v>-5.0265304903198329</v>
      </c>
    </row>
    <row r="39" spans="1:8" hidden="1" x14ac:dyDescent="0.35">
      <c r="A39" s="40">
        <v>43870</v>
      </c>
      <c r="B39" s="41">
        <v>-5.05452716437643</v>
      </c>
      <c r="C39">
        <f t="shared" si="0"/>
        <v>-5.0158453376549277</v>
      </c>
      <c r="D39">
        <v>-5.0158453376549277</v>
      </c>
      <c r="F39" s="40">
        <v>43870</v>
      </c>
      <c r="G39" s="24">
        <v>-5.0759422784185197</v>
      </c>
      <c r="H39" s="42">
        <f t="shared" si="1"/>
        <v>-5.0218416093730855</v>
      </c>
    </row>
    <row r="40" spans="1:8" hidden="1" x14ac:dyDescent="0.35">
      <c r="A40" s="40">
        <v>43871</v>
      </c>
      <c r="B40" s="41">
        <v>7.3247840047679498</v>
      </c>
      <c r="C40">
        <f t="shared" si="0"/>
        <v>-4.3578978748141228</v>
      </c>
      <c r="D40">
        <v>-4.3578978748141228</v>
      </c>
      <c r="F40" s="40">
        <v>43871</v>
      </c>
      <c r="G40" s="24">
        <v>7.4734616057279899</v>
      </c>
      <c r="H40" s="42">
        <f t="shared" si="1"/>
        <v>-4.3532637737027846</v>
      </c>
    </row>
    <row r="41" spans="1:8" hidden="1" x14ac:dyDescent="0.35">
      <c r="A41" s="40">
        <v>43872</v>
      </c>
      <c r="B41" s="41">
        <v>-3.3665513026090301</v>
      </c>
      <c r="C41">
        <f t="shared" si="0"/>
        <v>-3.9404604629986992</v>
      </c>
      <c r="D41">
        <v>-3.9404604629986992</v>
      </c>
      <c r="F41" s="40">
        <v>43872</v>
      </c>
      <c r="G41" s="24">
        <v>-3.3729527235508399</v>
      </c>
      <c r="H41" s="42">
        <f t="shared" si="1"/>
        <v>-3.9316757409379481</v>
      </c>
    </row>
    <row r="42" spans="1:8" hidden="1" x14ac:dyDescent="0.35">
      <c r="A42" s="40">
        <v>43873</v>
      </c>
      <c r="B42" s="41">
        <v>-1.7887381630185299</v>
      </c>
      <c r="C42">
        <f t="shared" si="0"/>
        <v>-1.6301531935008173</v>
      </c>
      <c r="D42">
        <v>-1.6301531935008173</v>
      </c>
      <c r="F42" s="40">
        <v>43873</v>
      </c>
      <c r="G42" s="24">
        <v>-1.7268089154505999</v>
      </c>
      <c r="H42" s="42">
        <f t="shared" si="1"/>
        <v>-1.5941345301067058</v>
      </c>
    </row>
    <row r="43" spans="1:8" hidden="1" x14ac:dyDescent="0.35">
      <c r="A43" s="40">
        <v>43874</v>
      </c>
      <c r="B43" s="41">
        <v>-7.9513422689674602</v>
      </c>
      <c r="C43">
        <f t="shared" si="0"/>
        <v>-1.9719236201895443</v>
      </c>
      <c r="D43">
        <v>-1.9719236201895443</v>
      </c>
      <c r="F43" s="40">
        <v>43874</v>
      </c>
      <c r="G43" s="24">
        <v>-7.7987575602176804</v>
      </c>
      <c r="H43" s="42">
        <f t="shared" si="1"/>
        <v>-1.8940107761248515</v>
      </c>
    </row>
    <row r="44" spans="1:8" hidden="1" x14ac:dyDescent="0.35">
      <c r="A44" s="40">
        <v>43875</v>
      </c>
      <c r="B44" s="41">
        <v>-1.2535690483075399</v>
      </c>
      <c r="C44">
        <f t="shared" si="0"/>
        <v>-1.3191452745459316</v>
      </c>
      <c r="D44">
        <v>-1.3191452745459316</v>
      </c>
      <c r="F44" s="40">
        <v>43875</v>
      </c>
      <c r="G44" s="24">
        <v>-1.09331389739364</v>
      </c>
      <c r="H44" s="42">
        <f t="shared" si="1"/>
        <v>-1.2376659426765542</v>
      </c>
    </row>
    <row r="45" spans="1:8" hidden="1" x14ac:dyDescent="0.35">
      <c r="A45" s="40">
        <v>43876</v>
      </c>
      <c r="B45" s="41">
        <v>2.1429595197089699</v>
      </c>
      <c r="C45">
        <f t="shared" si="0"/>
        <v>-1.4209977746860101</v>
      </c>
      <c r="D45">
        <v>-1.4209977746860101</v>
      </c>
      <c r="F45" s="40">
        <v>43876</v>
      </c>
      <c r="G45" s="24">
        <v>1.9967665860552299</v>
      </c>
      <c r="H45" s="42">
        <f t="shared" si="1"/>
        <v>-1.3710781690354372</v>
      </c>
    </row>
    <row r="46" spans="1:8" hidden="1" x14ac:dyDescent="0.35">
      <c r="A46" s="40">
        <v>43877</v>
      </c>
      <c r="B46" s="41">
        <v>8.0403261610422394</v>
      </c>
      <c r="C46">
        <f t="shared" si="0"/>
        <v>0.44969555751665702</v>
      </c>
      <c r="D46">
        <v>0.44969555751665702</v>
      </c>
      <c r="F46" s="40">
        <v>43877</v>
      </c>
      <c r="G46" s="24">
        <v>7.9143324250296203</v>
      </c>
      <c r="H46" s="42">
        <f t="shared" si="1"/>
        <v>0.48467536002858302</v>
      </c>
    </row>
    <row r="47" spans="1:8" hidden="1" x14ac:dyDescent="0.35">
      <c r="A47" s="40">
        <v>43878</v>
      </c>
      <c r="B47" s="41">
        <v>-18.476996930940199</v>
      </c>
      <c r="C47">
        <f t="shared" si="0"/>
        <v>-3.2362731475845075</v>
      </c>
      <c r="D47">
        <v>-3.2362731475845075</v>
      </c>
      <c r="F47" s="40">
        <v>43878</v>
      </c>
      <c r="G47" s="24">
        <v>-18.627645228666399</v>
      </c>
      <c r="H47" s="42">
        <f t="shared" si="1"/>
        <v>-3.2440541877420443</v>
      </c>
    </row>
    <row r="48" spans="1:8" hidden="1" x14ac:dyDescent="0.35">
      <c r="A48" s="40">
        <v>43879</v>
      </c>
      <c r="B48" s="41">
        <v>-2.41188590855747E-2</v>
      </c>
      <c r="C48">
        <f t="shared" si="0"/>
        <v>-2.7587827985097277</v>
      </c>
      <c r="D48">
        <v>-2.7587827985097277</v>
      </c>
      <c r="F48" s="40">
        <v>43879</v>
      </c>
      <c r="G48" s="24">
        <v>9.9243709160028292E-3</v>
      </c>
      <c r="H48" s="42">
        <f t="shared" si="1"/>
        <v>-2.7607860313896384</v>
      </c>
    </row>
    <row r="49" spans="1:8" hidden="1" x14ac:dyDescent="0.35">
      <c r="A49" s="40">
        <v>43880</v>
      </c>
      <c r="B49" s="41">
        <v>-7.7303766880680396</v>
      </c>
      <c r="C49">
        <f t="shared" si="0"/>
        <v>-3.6075883020882293</v>
      </c>
      <c r="D49">
        <v>-3.6075883020882293</v>
      </c>
      <c r="F49" s="40">
        <v>43880</v>
      </c>
      <c r="G49" s="24">
        <v>-7.7210248026760304</v>
      </c>
      <c r="H49" s="42">
        <f t="shared" si="1"/>
        <v>-3.6171025867075564</v>
      </c>
    </row>
    <row r="50" spans="1:8" hidden="1" x14ac:dyDescent="0.35">
      <c r="A50" s="40">
        <v>43881</v>
      </c>
      <c r="B50" s="41">
        <v>-2.1366988365267998</v>
      </c>
      <c r="C50">
        <f t="shared" si="0"/>
        <v>-2.7769249545967059</v>
      </c>
      <c r="D50">
        <v>-2.7769249545967059</v>
      </c>
      <c r="F50" s="40">
        <v>43881</v>
      </c>
      <c r="G50" s="24">
        <v>-2.1499202568796698</v>
      </c>
      <c r="H50" s="42">
        <f t="shared" si="1"/>
        <v>-2.8101258290878413</v>
      </c>
    </row>
    <row r="51" spans="1:8" hidden="1" x14ac:dyDescent="0.35">
      <c r="A51" s="40">
        <v>43882</v>
      </c>
      <c r="B51" s="41">
        <v>4.9749697918769797</v>
      </c>
      <c r="C51">
        <f t="shared" si="0"/>
        <v>-1.8871336917132031</v>
      </c>
      <c r="D51">
        <v>-1.8871336917132031</v>
      </c>
      <c r="F51" s="40">
        <v>43882</v>
      </c>
      <c r="G51" s="24">
        <v>5.0083056255635396</v>
      </c>
      <c r="H51" s="42">
        <f t="shared" si="1"/>
        <v>-1.9384658972368152</v>
      </c>
    </row>
    <row r="52" spans="1:8" hidden="1" x14ac:dyDescent="0.35">
      <c r="A52" s="40">
        <v>43883</v>
      </c>
      <c r="B52" s="41">
        <v>5.4708737888254699</v>
      </c>
      <c r="C52">
        <f t="shared" si="0"/>
        <v>-1.4117173675537038</v>
      </c>
      <c r="D52">
        <v>-1.4117173675537038</v>
      </c>
      <c r="F52" s="40">
        <v>43883</v>
      </c>
      <c r="G52" s="24">
        <v>5.4104438408413902</v>
      </c>
      <c r="H52" s="42">
        <f t="shared" si="1"/>
        <v>-1.4507977179816494</v>
      </c>
    </row>
    <row r="53" spans="1:8" hidden="1" x14ac:dyDescent="0.35">
      <c r="A53" s="40">
        <v>43884</v>
      </c>
      <c r="B53" s="41">
        <v>1.6882721949852399</v>
      </c>
      <c r="C53">
        <f t="shared" si="0"/>
        <v>-2.3191536484189896</v>
      </c>
      <c r="D53">
        <v>-2.3191536484189896</v>
      </c>
      <c r="F53" s="40">
        <v>43884</v>
      </c>
      <c r="G53" s="24">
        <v>1.7186562981615101</v>
      </c>
      <c r="H53" s="42">
        <f t="shared" si="1"/>
        <v>-2.3358943075342369</v>
      </c>
    </row>
    <row r="54" spans="1:8" hidden="1" x14ac:dyDescent="0.35">
      <c r="A54" s="40">
        <v>43885</v>
      </c>
      <c r="B54" s="41">
        <v>3.1700138663908102</v>
      </c>
      <c r="C54">
        <f t="shared" si="0"/>
        <v>0.77327646548544082</v>
      </c>
      <c r="D54">
        <v>0.77327646548544082</v>
      </c>
      <c r="F54" s="40">
        <v>43885</v>
      </c>
      <c r="G54" s="24">
        <v>3.5543247818764399</v>
      </c>
      <c r="H54" s="42">
        <f t="shared" si="1"/>
        <v>0.83295855111474026</v>
      </c>
    </row>
    <row r="55" spans="1:8" hidden="1" x14ac:dyDescent="0.35">
      <c r="A55" s="40">
        <v>43886</v>
      </c>
      <c r="B55" s="41" t="s">
        <v>202</v>
      </c>
      <c r="C55">
        <f t="shared" si="0"/>
        <v>0.90617568624727696</v>
      </c>
      <c r="D55">
        <v>0.90617568624727696</v>
      </c>
      <c r="F55" s="40">
        <v>43886</v>
      </c>
      <c r="G55" s="24" t="s">
        <v>202</v>
      </c>
      <c r="H55" s="42">
        <f t="shared" si="1"/>
        <v>0.9701309144811967</v>
      </c>
    </row>
    <row r="56" spans="1:8" hidden="1" x14ac:dyDescent="0.35">
      <c r="A56" s="40">
        <v>43887</v>
      </c>
      <c r="B56" s="41">
        <v>2.85687741067354</v>
      </c>
      <c r="C56">
        <f t="shared" si="0"/>
        <v>2.67071803603754</v>
      </c>
      <c r="D56">
        <v>2.67071803603754</v>
      </c>
      <c r="F56" s="40">
        <v>43887</v>
      </c>
      <c r="G56" s="24">
        <v>3.1776776955180699</v>
      </c>
      <c r="H56" s="42">
        <f t="shared" si="1"/>
        <v>2.7865813308468801</v>
      </c>
    </row>
    <row r="57" spans="1:8" hidden="1" x14ac:dyDescent="0.35">
      <c r="A57" s="40">
        <v>43888</v>
      </c>
      <c r="B57" s="41">
        <v>3.9502773093461099</v>
      </c>
      <c r="C57">
        <f t="shared" si="0"/>
        <v>3.6852140603496917</v>
      </c>
      <c r="D57">
        <v>3.6852140603496917</v>
      </c>
      <c r="F57" s="40">
        <v>43888</v>
      </c>
      <c r="G57" s="24">
        <v>4.1276578966282704</v>
      </c>
      <c r="H57" s="42">
        <f t="shared" si="1"/>
        <v>3.8328443564315369</v>
      </c>
    </row>
    <row r="58" spans="1:8" hidden="1" x14ac:dyDescent="0.35">
      <c r="A58" s="40">
        <v>43889</v>
      </c>
      <c r="B58" s="41">
        <v>4.35148668253672</v>
      </c>
      <c r="C58">
        <f t="shared" si="0"/>
        <v>3.5813002087929817</v>
      </c>
      <c r="D58">
        <v>3.5813002087929817</v>
      </c>
      <c r="F58" s="40">
        <v>43889</v>
      </c>
      <c r="G58" s="24">
        <v>4.6028216804709698</v>
      </c>
      <c r="H58" s="42">
        <f t="shared" si="1"/>
        <v>3.7652636989161086</v>
      </c>
    </row>
    <row r="59" spans="1:8" hidden="1" x14ac:dyDescent="0.35">
      <c r="A59" s="40">
        <v>43890</v>
      </c>
      <c r="B59" s="41">
        <v>8.7242230448102909</v>
      </c>
      <c r="C59">
        <f t="shared" si="0"/>
        <v>4.1235250847904519</v>
      </c>
      <c r="D59">
        <v>4.1235250847904519</v>
      </c>
      <c r="F59" s="40">
        <v>43890</v>
      </c>
      <c r="G59" s="24">
        <v>8.7676401863097393</v>
      </c>
      <c r="H59" s="42">
        <f t="shared" si="1"/>
        <v>4.3247964231608336</v>
      </c>
    </row>
    <row r="60" spans="1:8" hidden="1" x14ac:dyDescent="0.35">
      <c r="A60" s="40">
        <v>43891</v>
      </c>
      <c r="B60" s="41">
        <v>-1.8060012870200699</v>
      </c>
      <c r="C60">
        <f t="shared" si="0"/>
        <v>3.5411461711229002</v>
      </c>
      <c r="D60">
        <v>3.5411461711229002</v>
      </c>
      <c r="F60" s="40">
        <v>43891</v>
      </c>
      <c r="G60" s="24">
        <v>-1.7347411039260201</v>
      </c>
      <c r="H60" s="42">
        <f t="shared" si="1"/>
        <v>3.7492301894795781</v>
      </c>
    </row>
    <row r="61" spans="1:8" hidden="1" x14ac:dyDescent="0.35">
      <c r="A61" s="40">
        <v>43892</v>
      </c>
      <c r="B61" s="41">
        <v>1.0025501346980701</v>
      </c>
      <c r="C61">
        <f t="shared" si="0"/>
        <v>3.1799022158407766</v>
      </c>
      <c r="D61">
        <v>3.1799022158407766</v>
      </c>
      <c r="F61" s="40">
        <v>43892</v>
      </c>
      <c r="G61" s="24">
        <v>1.5171982232032</v>
      </c>
      <c r="H61" s="42">
        <f t="shared" si="1"/>
        <v>3.4097090963673717</v>
      </c>
    </row>
    <row r="62" spans="1:8" hidden="1" x14ac:dyDescent="0.35">
      <c r="A62" s="40">
        <v>43893</v>
      </c>
      <c r="B62" s="41">
        <v>-2.6065401029830801</v>
      </c>
      <c r="C62">
        <f t="shared" si="0"/>
        <v>2.3532675988659402</v>
      </c>
      <c r="D62">
        <v>2.3532675988659402</v>
      </c>
      <c r="F62" s="40">
        <v>43893</v>
      </c>
      <c r="G62" s="24">
        <v>-2.0507080803493198</v>
      </c>
      <c r="H62" s="42">
        <f t="shared" si="1"/>
        <v>2.6296494996935587</v>
      </c>
    </row>
    <row r="63" spans="1:8" hidden="1" x14ac:dyDescent="0.35">
      <c r="A63" s="40">
        <v>43894</v>
      </c>
      <c r="B63" s="41">
        <v>-12.7052194517342</v>
      </c>
      <c r="C63">
        <f t="shared" si="0"/>
        <v>0.13011090423626268</v>
      </c>
      <c r="D63">
        <v>0.13011090423626268</v>
      </c>
      <c r="F63" s="40">
        <v>43894</v>
      </c>
      <c r="G63" s="24">
        <v>-12.3043059107316</v>
      </c>
      <c r="H63" s="42">
        <f t="shared" si="1"/>
        <v>0.41793755594360554</v>
      </c>
    </row>
    <row r="64" spans="1:8" hidden="1" x14ac:dyDescent="0.35">
      <c r="A64" s="40">
        <v>43895</v>
      </c>
      <c r="B64" s="41">
        <v>-3.2667817232274401</v>
      </c>
      <c r="C64">
        <f t="shared" si="0"/>
        <v>-0.90089752898852993</v>
      </c>
      <c r="D64">
        <v>-0.90089752898852993</v>
      </c>
      <c r="F64" s="40">
        <v>43895</v>
      </c>
      <c r="G64" s="24">
        <v>-2.9320477034059902</v>
      </c>
      <c r="H64" s="42">
        <f t="shared" si="1"/>
        <v>-0.59059181548986017</v>
      </c>
    </row>
    <row r="65" spans="1:8" hidden="1" x14ac:dyDescent="0.35">
      <c r="A65" s="40">
        <v>43896</v>
      </c>
      <c r="B65" s="41">
        <v>0.92973476786210696</v>
      </c>
      <c r="C65">
        <f t="shared" si="0"/>
        <v>-1.3897192310849034</v>
      </c>
      <c r="D65">
        <v>-1.3897192310849034</v>
      </c>
      <c r="F65" s="40">
        <v>43896</v>
      </c>
      <c r="G65" s="24">
        <v>1.2871261952825801</v>
      </c>
      <c r="H65" s="42">
        <f t="shared" si="1"/>
        <v>-1.0642625990882018</v>
      </c>
    </row>
    <row r="66" spans="1:8" hidden="1" x14ac:dyDescent="0.35">
      <c r="A66" s="40">
        <v>43897</v>
      </c>
      <c r="B66" s="41">
        <v>6.1577217656944603</v>
      </c>
      <c r="C66">
        <f t="shared" si="0"/>
        <v>-1.7563622709585931</v>
      </c>
      <c r="D66">
        <v>-1.7563622709585931</v>
      </c>
      <c r="F66" s="40">
        <v>43897</v>
      </c>
      <c r="G66" s="24">
        <v>6.1167144626055601</v>
      </c>
      <c r="H66" s="42">
        <f t="shared" si="1"/>
        <v>-1.4429662739030842</v>
      </c>
    </row>
    <row r="67" spans="1:8" hidden="1" x14ac:dyDescent="0.35">
      <c r="A67" s="40">
        <v>43898</v>
      </c>
      <c r="B67" s="41">
        <v>11.309827317620901</v>
      </c>
      <c r="C67">
        <f t="shared" si="0"/>
        <v>0.11732752970440277</v>
      </c>
      <c r="D67">
        <v>0.11732752970440277</v>
      </c>
      <c r="F67" s="40">
        <v>43898</v>
      </c>
      <c r="G67" s="24">
        <v>10.956791893680199</v>
      </c>
      <c r="H67" s="42">
        <f t="shared" si="1"/>
        <v>0.37010986861208978</v>
      </c>
    </row>
    <row r="68" spans="1:8" hidden="1" x14ac:dyDescent="0.35">
      <c r="A68" s="40">
        <v>43899</v>
      </c>
      <c r="B68" s="41">
        <v>-12.992114120121</v>
      </c>
      <c r="C68">
        <f t="shared" si="0"/>
        <v>-1.8819102209840357</v>
      </c>
      <c r="D68">
        <v>-1.8819102209840357</v>
      </c>
      <c r="F68" s="40">
        <v>43899</v>
      </c>
      <c r="G68" s="24">
        <v>-13.0988717178433</v>
      </c>
      <c r="H68" s="42">
        <f t="shared" si="1"/>
        <v>-1.7179001229659814</v>
      </c>
    </row>
    <row r="69" spans="1:8" hidden="1" x14ac:dyDescent="0.35">
      <c r="A69" s="40">
        <v>43900</v>
      </c>
      <c r="B69" s="41">
        <v>-20.851074163144599</v>
      </c>
      <c r="C69">
        <f t="shared" si="0"/>
        <v>-4.4882722295785396</v>
      </c>
      <c r="D69">
        <v>-4.4882722295785396</v>
      </c>
      <c r="F69" s="40">
        <v>43900</v>
      </c>
      <c r="G69" s="24">
        <v>-21.1114817542359</v>
      </c>
      <c r="H69" s="42">
        <f t="shared" si="1"/>
        <v>-4.4408677906640639</v>
      </c>
    </row>
    <row r="70" spans="1:8" hidden="1" x14ac:dyDescent="0.35">
      <c r="A70" s="40">
        <v>43901</v>
      </c>
      <c r="B70" s="41">
        <v>-17.615475833369501</v>
      </c>
      <c r="C70">
        <f t="shared" si="0"/>
        <v>-5.1897374269550109</v>
      </c>
      <c r="D70">
        <v>-5.1897374269550109</v>
      </c>
      <c r="F70" s="40">
        <v>43901</v>
      </c>
      <c r="G70" s="24">
        <v>-17.916807034240701</v>
      </c>
      <c r="H70" s="42">
        <f t="shared" si="1"/>
        <v>-5.2426536654510789</v>
      </c>
    </row>
    <row r="71" spans="1:8" hidden="1" x14ac:dyDescent="0.35">
      <c r="A71" s="40">
        <v>43902</v>
      </c>
      <c r="B71" s="41">
        <v>-30.137030730362401</v>
      </c>
      <c r="C71">
        <f t="shared" si="0"/>
        <v>-9.0283444279742895</v>
      </c>
      <c r="D71">
        <v>-9.0283444279742895</v>
      </c>
      <c r="F71" s="40">
        <v>43902</v>
      </c>
      <c r="G71" s="24">
        <v>-30.493117376817501</v>
      </c>
      <c r="H71" s="42">
        <f t="shared" si="1"/>
        <v>-9.1799493330812947</v>
      </c>
    </row>
    <row r="72" spans="1:8" hidden="1" x14ac:dyDescent="0.35">
      <c r="A72" s="40">
        <v>43903</v>
      </c>
      <c r="B72" s="41">
        <v>-30.4960621136571</v>
      </c>
      <c r="C72">
        <f t="shared" si="0"/>
        <v>-13.517743982477034</v>
      </c>
      <c r="D72">
        <v>-13.517743982477034</v>
      </c>
      <c r="F72" s="40">
        <v>43903</v>
      </c>
      <c r="G72" s="24">
        <v>-30.868758560289301</v>
      </c>
      <c r="H72" s="42">
        <f t="shared" si="1"/>
        <v>-13.77364715530585</v>
      </c>
    </row>
    <row r="73" spans="1:8" hidden="1" x14ac:dyDescent="0.35">
      <c r="A73" s="40">
        <v>43904</v>
      </c>
      <c r="B73" s="41">
        <v>-25.491546122100999</v>
      </c>
      <c r="C73">
        <f t="shared" ref="C73:C136" si="2">AVERAGE(B67:B73)</f>
        <v>-18.039067966447814</v>
      </c>
      <c r="D73">
        <v>-18.039067966447814</v>
      </c>
      <c r="F73" s="40">
        <v>43904</v>
      </c>
      <c r="G73" s="24">
        <v>-25.562075785742401</v>
      </c>
      <c r="H73" s="42">
        <f t="shared" ref="H73:H136" si="3">AVERAGE(G67:G73)</f>
        <v>-18.299188619355558</v>
      </c>
    </row>
    <row r="74" spans="1:8" hidden="1" x14ac:dyDescent="0.35">
      <c r="A74" s="40">
        <v>43905</v>
      </c>
      <c r="B74" s="41">
        <v>-19.980909986644601</v>
      </c>
      <c r="C74">
        <f t="shared" si="2"/>
        <v>-22.509173295628603</v>
      </c>
      <c r="D74">
        <v>-22.509173295628603</v>
      </c>
      <c r="F74" s="40">
        <v>43905</v>
      </c>
      <c r="G74" s="24">
        <v>-20.237416226870799</v>
      </c>
      <c r="H74" s="42">
        <f t="shared" si="3"/>
        <v>-22.755504065148557</v>
      </c>
    </row>
    <row r="75" spans="1:8" hidden="1" x14ac:dyDescent="0.35">
      <c r="A75" s="40">
        <v>43906</v>
      </c>
      <c r="B75" s="41">
        <v>-47.385357311936502</v>
      </c>
      <c r="C75">
        <f t="shared" si="2"/>
        <v>-27.422493751602243</v>
      </c>
      <c r="D75">
        <v>-27.422493751602243</v>
      </c>
      <c r="F75" s="40">
        <v>43906</v>
      </c>
      <c r="G75" s="24">
        <v>-47.657311433306603</v>
      </c>
      <c r="H75" s="42">
        <f t="shared" si="3"/>
        <v>-27.692424024500461</v>
      </c>
    </row>
    <row r="76" spans="1:8" hidden="1" x14ac:dyDescent="0.35">
      <c r="A76" s="40">
        <v>43907</v>
      </c>
      <c r="B76" s="41">
        <v>-66.543356602513597</v>
      </c>
      <c r="C76">
        <f t="shared" si="2"/>
        <v>-33.949962671512097</v>
      </c>
      <c r="D76">
        <v>-33.949962671512097</v>
      </c>
      <c r="F76" s="40">
        <v>43907</v>
      </c>
      <c r="G76" s="24">
        <v>-67.098431574963598</v>
      </c>
      <c r="H76" s="42">
        <f t="shared" si="3"/>
        <v>-34.261988284604413</v>
      </c>
    </row>
    <row r="77" spans="1:8" hidden="1" x14ac:dyDescent="0.35">
      <c r="A77" s="40">
        <v>43908</v>
      </c>
      <c r="B77" s="41">
        <v>-71.8621076097958</v>
      </c>
      <c r="C77">
        <f t="shared" si="2"/>
        <v>-41.699481496715862</v>
      </c>
      <c r="D77">
        <v>-41.699481496715862</v>
      </c>
      <c r="F77" s="40">
        <v>43908</v>
      </c>
      <c r="G77" s="24">
        <v>-72.324628153157207</v>
      </c>
      <c r="H77" s="42">
        <f t="shared" si="3"/>
        <v>-42.034534158735347</v>
      </c>
    </row>
    <row r="78" spans="1:8" hidden="1" x14ac:dyDescent="0.35">
      <c r="A78" s="40">
        <v>43909</v>
      </c>
      <c r="B78" s="41">
        <v>-82.967679136746199</v>
      </c>
      <c r="C78">
        <f t="shared" si="2"/>
        <v>-49.246716983342118</v>
      </c>
      <c r="D78">
        <v>-49.246716983342118</v>
      </c>
      <c r="F78" s="40">
        <v>43909</v>
      </c>
      <c r="G78" s="24">
        <v>-83.544597590727193</v>
      </c>
      <c r="H78" s="42">
        <f t="shared" si="3"/>
        <v>-49.613317046436727</v>
      </c>
    </row>
    <row r="79" spans="1:8" hidden="1" x14ac:dyDescent="0.35">
      <c r="A79" s="40">
        <v>43910</v>
      </c>
      <c r="B79" s="41">
        <v>-88.385856858464706</v>
      </c>
      <c r="C79">
        <f t="shared" si="2"/>
        <v>-57.516687661171773</v>
      </c>
      <c r="D79">
        <v>-57.516687661171773</v>
      </c>
      <c r="F79" s="40">
        <v>43910</v>
      </c>
      <c r="G79" s="24">
        <v>-88.931396093962704</v>
      </c>
      <c r="H79" s="42">
        <f t="shared" si="3"/>
        <v>-57.907979551247209</v>
      </c>
    </row>
    <row r="80" spans="1:8" hidden="1" x14ac:dyDescent="0.35">
      <c r="A80" s="40">
        <v>43911</v>
      </c>
      <c r="B80" s="41">
        <v>-77.016278841955199</v>
      </c>
      <c r="C80">
        <f t="shared" si="2"/>
        <v>-64.877363764008095</v>
      </c>
      <c r="D80">
        <v>-64.877363764008095</v>
      </c>
      <c r="F80" s="40">
        <v>43911</v>
      </c>
      <c r="G80" s="24">
        <v>-77.040285460915499</v>
      </c>
      <c r="H80" s="42">
        <f t="shared" si="3"/>
        <v>-65.262009504843363</v>
      </c>
    </row>
    <row r="81" spans="1:11" hidden="1" x14ac:dyDescent="0.35">
      <c r="A81" s="40">
        <v>43912</v>
      </c>
      <c r="B81" s="41">
        <v>-63.407797905423401</v>
      </c>
      <c r="C81">
        <f t="shared" si="2"/>
        <v>-71.081204895262204</v>
      </c>
      <c r="D81">
        <v>-71.081204895262204</v>
      </c>
      <c r="F81" s="40">
        <v>43912</v>
      </c>
      <c r="G81" s="24">
        <v>-63.455105556142001</v>
      </c>
      <c r="H81" s="42">
        <f t="shared" si="3"/>
        <v>-71.43596512331068</v>
      </c>
    </row>
    <row r="82" spans="1:11" hidden="1" x14ac:dyDescent="0.35">
      <c r="A82" s="40">
        <v>43913</v>
      </c>
      <c r="B82" s="41">
        <v>-75.934096803096494</v>
      </c>
      <c r="C82">
        <f t="shared" si="2"/>
        <v>-75.159596251142219</v>
      </c>
      <c r="D82">
        <v>-75.159596251142219</v>
      </c>
      <c r="F82" s="40">
        <v>43913</v>
      </c>
      <c r="G82" s="24">
        <v>-76.060778249233294</v>
      </c>
      <c r="H82" s="42">
        <f t="shared" si="3"/>
        <v>-75.493603239871646</v>
      </c>
    </row>
    <row r="83" spans="1:11" hidden="1" x14ac:dyDescent="0.35">
      <c r="A83" s="40">
        <v>43914</v>
      </c>
      <c r="B83" s="41">
        <v>-98.783437645321897</v>
      </c>
      <c r="C83">
        <f t="shared" si="2"/>
        <v>-79.765322114400533</v>
      </c>
      <c r="D83">
        <v>-79.765322114400533</v>
      </c>
      <c r="F83" s="40">
        <v>43914</v>
      </c>
      <c r="G83" s="24">
        <v>-98.980385600274104</v>
      </c>
      <c r="H83" s="42">
        <f t="shared" si="3"/>
        <v>-80.048168100630278</v>
      </c>
    </row>
    <row r="84" spans="1:11" hidden="1" x14ac:dyDescent="0.35">
      <c r="A84" s="40">
        <v>43915</v>
      </c>
      <c r="B84" s="41">
        <v>-97.699455257275702</v>
      </c>
      <c r="C84">
        <f t="shared" si="2"/>
        <v>-83.456371778326229</v>
      </c>
      <c r="D84">
        <v>-83.456371778326229</v>
      </c>
      <c r="F84" s="40">
        <v>43915</v>
      </c>
      <c r="G84" s="24">
        <v>-98.045932378722597</v>
      </c>
      <c r="H84" s="42">
        <f t="shared" si="3"/>
        <v>-83.722640132853911</v>
      </c>
    </row>
    <row r="85" spans="1:11" hidden="1" x14ac:dyDescent="0.35">
      <c r="A85" s="40">
        <v>43916</v>
      </c>
      <c r="B85" s="41">
        <v>-105.91311683243001</v>
      </c>
      <c r="C85">
        <f t="shared" si="2"/>
        <v>-86.734291449138212</v>
      </c>
      <c r="D85">
        <v>-86.734291449138212</v>
      </c>
      <c r="F85" s="40">
        <v>43916</v>
      </c>
      <c r="G85" s="24">
        <v>-106.392304840789</v>
      </c>
      <c r="H85" s="42">
        <f t="shared" si="3"/>
        <v>-86.986598311434165</v>
      </c>
    </row>
    <row r="86" spans="1:11" hidden="1" x14ac:dyDescent="0.35">
      <c r="A86" s="40">
        <v>43917</v>
      </c>
      <c r="B86" s="41">
        <v>-107.79571478578001</v>
      </c>
      <c r="C86">
        <f t="shared" si="2"/>
        <v>-89.507128295897516</v>
      </c>
      <c r="D86">
        <v>-89.507128295897516</v>
      </c>
      <c r="F86" s="40">
        <v>43917</v>
      </c>
      <c r="G86" s="24">
        <v>-108.06229093928501</v>
      </c>
      <c r="H86" s="42">
        <f t="shared" si="3"/>
        <v>-89.719583289337351</v>
      </c>
    </row>
    <row r="87" spans="1:11" hidden="1" x14ac:dyDescent="0.35">
      <c r="A87" s="40">
        <v>43918</v>
      </c>
      <c r="B87" s="41">
        <v>-85.573251800127395</v>
      </c>
      <c r="C87">
        <f t="shared" si="2"/>
        <v>-90.72955300420783</v>
      </c>
      <c r="D87">
        <v>-90.72955300420783</v>
      </c>
      <c r="F87" s="40">
        <v>43918</v>
      </c>
      <c r="G87" s="24">
        <v>-85.044586498119102</v>
      </c>
      <c r="H87" s="42">
        <f t="shared" si="3"/>
        <v>-90.863054866080716</v>
      </c>
    </row>
    <row r="88" spans="1:11" hidden="1" x14ac:dyDescent="0.35">
      <c r="A88" s="40">
        <v>43919</v>
      </c>
      <c r="B88" s="41">
        <v>-68.913382117849295</v>
      </c>
      <c r="C88">
        <f t="shared" si="2"/>
        <v>-91.516065034554416</v>
      </c>
      <c r="D88">
        <v>-91.516065034554416</v>
      </c>
      <c r="F88" s="40">
        <v>43919</v>
      </c>
      <c r="G88" s="24">
        <v>-68.412063429935998</v>
      </c>
      <c r="H88" s="42">
        <f t="shared" si="3"/>
        <v>-91.571191705194153</v>
      </c>
    </row>
    <row r="89" spans="1:11" hidden="1" x14ac:dyDescent="0.35">
      <c r="A89" s="40">
        <v>43920</v>
      </c>
      <c r="B89" s="41">
        <v>-98.317584157915903</v>
      </c>
      <c r="C89">
        <f t="shared" si="2"/>
        <v>-94.71370608524289</v>
      </c>
      <c r="D89">
        <v>-94.71370608524289</v>
      </c>
      <c r="F89" s="40">
        <v>43920</v>
      </c>
      <c r="G89" s="24">
        <v>-98.660732935267902</v>
      </c>
      <c r="H89" s="42">
        <f t="shared" si="3"/>
        <v>-94.799756660341956</v>
      </c>
    </row>
    <row r="90" spans="1:11" hidden="1" x14ac:dyDescent="0.35">
      <c r="A90" s="40">
        <v>43921</v>
      </c>
      <c r="B90" s="41">
        <v>-110.745827234933</v>
      </c>
      <c r="C90">
        <f t="shared" si="2"/>
        <v>-96.422618883758773</v>
      </c>
      <c r="D90">
        <v>-96.422618883758773</v>
      </c>
      <c r="F90" s="40">
        <v>43921</v>
      </c>
      <c r="G90" s="24">
        <v>-111.055229809078</v>
      </c>
      <c r="H90" s="42">
        <f t="shared" si="3"/>
        <v>-96.524734404456808</v>
      </c>
    </row>
    <row r="91" spans="1:11" hidden="1" x14ac:dyDescent="0.35">
      <c r="A91" s="40">
        <v>43922</v>
      </c>
      <c r="B91" s="41">
        <v>-113.496714903317</v>
      </c>
      <c r="C91">
        <f t="shared" si="2"/>
        <v>-98.67937026176466</v>
      </c>
      <c r="D91">
        <v>-98.67937026176466</v>
      </c>
      <c r="F91" s="40">
        <v>43922</v>
      </c>
      <c r="G91" s="24">
        <v>-113.991081735592</v>
      </c>
      <c r="H91" s="42">
        <f t="shared" si="3"/>
        <v>-98.802612884009577</v>
      </c>
      <c r="I91" t="e">
        <v>#N/A</v>
      </c>
      <c r="J91" s="39">
        <v>0</v>
      </c>
    </row>
    <row r="92" spans="1:11" hidden="1" x14ac:dyDescent="0.35">
      <c r="A92" s="40">
        <v>43923</v>
      </c>
      <c r="B92" s="41">
        <v>-120.25677618547699</v>
      </c>
      <c r="C92">
        <f t="shared" si="2"/>
        <v>-100.72846445505708</v>
      </c>
      <c r="D92">
        <v>-100.72846445505708</v>
      </c>
      <c r="F92" s="40">
        <v>43923</v>
      </c>
      <c r="G92" s="24">
        <v>-120.938463412849</v>
      </c>
      <c r="H92" s="42">
        <f t="shared" si="3"/>
        <v>-100.88063553716101</v>
      </c>
      <c r="I92" t="e">
        <v>#N/A</v>
      </c>
      <c r="J92" s="39">
        <v>0</v>
      </c>
    </row>
    <row r="93" spans="1:11" hidden="1" x14ac:dyDescent="0.35">
      <c r="A93" s="40">
        <v>43924</v>
      </c>
      <c r="B93" s="41">
        <v>-117.19983406014801</v>
      </c>
      <c r="C93">
        <f t="shared" si="2"/>
        <v>-102.07191006568108</v>
      </c>
      <c r="D93">
        <v>-102.07191006568108</v>
      </c>
      <c r="F93" s="40">
        <v>43924</v>
      </c>
      <c r="G93" s="24">
        <v>-117.740953798014</v>
      </c>
      <c r="H93" s="42">
        <f t="shared" si="3"/>
        <v>-102.26330165983657</v>
      </c>
      <c r="I93" t="e">
        <v>#N/A</v>
      </c>
      <c r="J93" s="39">
        <v>0</v>
      </c>
    </row>
    <row r="94" spans="1:11" hidden="1" x14ac:dyDescent="0.35">
      <c r="A94" s="40">
        <v>43925</v>
      </c>
      <c r="B94" s="41">
        <v>-94.399509718127703</v>
      </c>
      <c r="C94">
        <f t="shared" si="2"/>
        <v>-103.33280405396684</v>
      </c>
      <c r="D94">
        <v>-103.33280405396684</v>
      </c>
      <c r="F94" s="40">
        <v>43925</v>
      </c>
      <c r="G94" s="24">
        <v>-94.121002453149202</v>
      </c>
      <c r="H94" s="42">
        <f t="shared" si="3"/>
        <v>-103.55993251055517</v>
      </c>
      <c r="I94" t="e">
        <v>#N/A</v>
      </c>
      <c r="J94" s="39">
        <v>1</v>
      </c>
      <c r="K94" s="32" t="s">
        <v>191</v>
      </c>
    </row>
    <row r="95" spans="1:11" hidden="1" x14ac:dyDescent="0.35">
      <c r="A95" s="40">
        <v>43926</v>
      </c>
      <c r="B95" s="41">
        <v>-79.275407764312703</v>
      </c>
      <c r="C95">
        <f t="shared" si="2"/>
        <v>-104.81309343203304</v>
      </c>
      <c r="D95">
        <v>-104.81309343203304</v>
      </c>
      <c r="F95" s="40">
        <v>43926</v>
      </c>
      <c r="G95" s="24">
        <v>-79.028646762954395</v>
      </c>
      <c r="H95" s="42">
        <f t="shared" si="3"/>
        <v>-105.07658727241493</v>
      </c>
      <c r="I95" t="e">
        <v>#N/A</v>
      </c>
      <c r="J95" s="39">
        <v>0</v>
      </c>
    </row>
    <row r="96" spans="1:11" hidden="1" x14ac:dyDescent="0.35">
      <c r="A96" s="40">
        <v>43927</v>
      </c>
      <c r="B96" s="41">
        <v>-105.28270496253199</v>
      </c>
      <c r="C96">
        <f t="shared" si="2"/>
        <v>-105.80811068983533</v>
      </c>
      <c r="D96">
        <v>-105.80811068983533</v>
      </c>
      <c r="F96" s="40">
        <v>43927</v>
      </c>
      <c r="G96" s="24">
        <v>-105.533133223259</v>
      </c>
      <c r="H96" s="42">
        <f t="shared" si="3"/>
        <v>-106.05835874212794</v>
      </c>
      <c r="I96" t="e">
        <v>#N/A</v>
      </c>
      <c r="J96" s="39">
        <v>0</v>
      </c>
    </row>
    <row r="97" spans="1:11" hidden="1" x14ac:dyDescent="0.35">
      <c r="A97" s="40">
        <v>43928</v>
      </c>
      <c r="B97" s="41">
        <v>-118.008804463526</v>
      </c>
      <c r="C97">
        <f t="shared" si="2"/>
        <v>-106.84567886534862</v>
      </c>
      <c r="D97">
        <v>-106.84567886534862</v>
      </c>
      <c r="F97" s="40">
        <v>43928</v>
      </c>
      <c r="G97" s="24">
        <v>-118.459102802342</v>
      </c>
      <c r="H97" s="42">
        <f t="shared" si="3"/>
        <v>-107.11605488402282</v>
      </c>
      <c r="I97" t="e">
        <v>#N/A</v>
      </c>
      <c r="J97" s="39">
        <v>0</v>
      </c>
    </row>
    <row r="98" spans="1:11" hidden="1" x14ac:dyDescent="0.35">
      <c r="A98" s="40">
        <v>43929</v>
      </c>
      <c r="B98" s="41">
        <v>-115.243113255376</v>
      </c>
      <c r="C98">
        <f t="shared" si="2"/>
        <v>-107.09516434421418</v>
      </c>
      <c r="D98">
        <v>-107.09516434421418</v>
      </c>
      <c r="F98" s="40">
        <v>43929</v>
      </c>
      <c r="G98" s="24">
        <v>-115.794614668972</v>
      </c>
      <c r="H98" s="42">
        <f t="shared" si="3"/>
        <v>-107.37370244593424</v>
      </c>
      <c r="I98" t="e">
        <v>#N/A</v>
      </c>
      <c r="J98" s="39">
        <v>0</v>
      </c>
    </row>
    <row r="99" spans="1:11" hidden="1" x14ac:dyDescent="0.35">
      <c r="A99" s="40">
        <v>43930</v>
      </c>
      <c r="B99" s="41">
        <v>-121.72822130208</v>
      </c>
      <c r="C99">
        <f t="shared" si="2"/>
        <v>-107.30537078944319</v>
      </c>
      <c r="D99">
        <v>-107.30537078944319</v>
      </c>
      <c r="F99" s="40">
        <v>43930</v>
      </c>
      <c r="G99" s="24">
        <v>-122.29564280058</v>
      </c>
      <c r="H99" s="42">
        <f t="shared" si="3"/>
        <v>-107.56758521561009</v>
      </c>
      <c r="I99" t="e">
        <v>#N/A</v>
      </c>
      <c r="J99" s="39">
        <v>0</v>
      </c>
    </row>
    <row r="100" spans="1:11" hidden="1" x14ac:dyDescent="0.35">
      <c r="A100" s="40">
        <v>43931</v>
      </c>
      <c r="B100" s="41">
        <v>-118.195702206932</v>
      </c>
      <c r="C100">
        <f t="shared" si="2"/>
        <v>-107.4476376675552</v>
      </c>
      <c r="D100">
        <v>-107.4476376675552</v>
      </c>
      <c r="F100" s="40">
        <v>43931</v>
      </c>
      <c r="G100" s="24">
        <v>-118.397110390902</v>
      </c>
      <c r="H100" s="42">
        <f t="shared" si="3"/>
        <v>-107.66132187173694</v>
      </c>
      <c r="I100" t="e">
        <v>#N/A</v>
      </c>
      <c r="J100" s="39">
        <v>0</v>
      </c>
    </row>
    <row r="101" spans="1:11" hidden="1" x14ac:dyDescent="0.35">
      <c r="A101" s="40">
        <v>43932</v>
      </c>
      <c r="B101" s="41">
        <v>-88.570758178173904</v>
      </c>
      <c r="C101">
        <f t="shared" si="2"/>
        <v>-106.61495887613323</v>
      </c>
      <c r="D101">
        <v>-106.61495887613323</v>
      </c>
      <c r="F101" s="40">
        <v>43932</v>
      </c>
      <c r="G101" s="24">
        <v>-87.978693730948294</v>
      </c>
      <c r="H101" s="42">
        <f t="shared" si="3"/>
        <v>-106.7838491971368</v>
      </c>
      <c r="I101" t="e">
        <v>#N/A</v>
      </c>
      <c r="J101" s="39">
        <v>0</v>
      </c>
    </row>
    <row r="102" spans="1:11" hidden="1" x14ac:dyDescent="0.35">
      <c r="A102" s="40">
        <v>43933</v>
      </c>
      <c r="B102" s="41">
        <v>-80.552686642085106</v>
      </c>
      <c r="C102">
        <f t="shared" si="2"/>
        <v>-106.79742728724356</v>
      </c>
      <c r="D102">
        <v>-106.79742728724356</v>
      </c>
      <c r="F102" s="40">
        <v>43933</v>
      </c>
      <c r="G102" s="24">
        <v>-79.992196566981093</v>
      </c>
      <c r="H102" s="42">
        <f t="shared" si="3"/>
        <v>-106.92149916914062</v>
      </c>
      <c r="I102" t="e">
        <v>#N/A</v>
      </c>
      <c r="J102" s="39">
        <v>0</v>
      </c>
    </row>
    <row r="103" spans="1:11" hidden="1" x14ac:dyDescent="0.35">
      <c r="A103" s="40">
        <v>43934</v>
      </c>
      <c r="B103" s="41">
        <v>-101.43355266324301</v>
      </c>
      <c r="C103">
        <f t="shared" si="2"/>
        <v>-106.24754838734513</v>
      </c>
      <c r="D103">
        <v>-106.24754838734513</v>
      </c>
      <c r="F103" s="40">
        <v>43934</v>
      </c>
      <c r="G103" s="24">
        <v>-101.733800598443</v>
      </c>
      <c r="H103" s="42">
        <f t="shared" si="3"/>
        <v>-106.3787373655955</v>
      </c>
      <c r="I103" t="e">
        <v>#N/A</v>
      </c>
      <c r="J103" s="39">
        <v>0</v>
      </c>
    </row>
    <row r="104" spans="1:11" x14ac:dyDescent="0.35">
      <c r="A104" s="40">
        <v>43935</v>
      </c>
      <c r="B104" s="41">
        <v>-116.089978538194</v>
      </c>
      <c r="C104">
        <f t="shared" si="2"/>
        <v>-105.97343039801198</v>
      </c>
      <c r="D104">
        <v>-105.97343039801198</v>
      </c>
      <c r="F104" s="40">
        <v>43935</v>
      </c>
      <c r="G104" s="24">
        <v>-116.620966938625</v>
      </c>
      <c r="H104" s="42">
        <f t="shared" si="3"/>
        <v>-106.11614652792161</v>
      </c>
      <c r="I104" t="e">
        <v>#N/A</v>
      </c>
      <c r="K104" s="33"/>
    </row>
    <row r="105" spans="1:11" x14ac:dyDescent="0.35">
      <c r="A105" s="40">
        <v>43936</v>
      </c>
      <c r="B105" s="41">
        <v>-110.01427785398</v>
      </c>
      <c r="C105">
        <f t="shared" si="2"/>
        <v>-105.22645391209831</v>
      </c>
      <c r="D105">
        <v>-105.22645391209831</v>
      </c>
      <c r="F105" s="40">
        <v>43936</v>
      </c>
      <c r="G105" s="24">
        <v>-110.41577254610699</v>
      </c>
      <c r="H105" s="42">
        <f t="shared" si="3"/>
        <v>-105.34774051036948</v>
      </c>
      <c r="I105" t="e">
        <v>#N/A</v>
      </c>
      <c r="K105" s="33"/>
    </row>
    <row r="106" spans="1:11" x14ac:dyDescent="0.35">
      <c r="A106" s="40">
        <v>43937</v>
      </c>
      <c r="B106" s="41">
        <v>-113.72551565678801</v>
      </c>
      <c r="C106">
        <f t="shared" si="2"/>
        <v>-104.08321024848517</v>
      </c>
      <c r="D106">
        <v>-104.08321024848517</v>
      </c>
      <c r="F106" s="40">
        <v>43937</v>
      </c>
      <c r="G106" s="24">
        <v>-114.193626073095</v>
      </c>
      <c r="H106" s="42">
        <f t="shared" si="3"/>
        <v>-104.19030954930018</v>
      </c>
      <c r="I106" t="e">
        <v>#N/A</v>
      </c>
    </row>
    <row r="107" spans="1:11" x14ac:dyDescent="0.35">
      <c r="A107" s="40">
        <v>43938</v>
      </c>
      <c r="B107" s="41">
        <v>-107.16070768137</v>
      </c>
      <c r="C107">
        <f t="shared" si="2"/>
        <v>-102.50678245911914</v>
      </c>
      <c r="D107">
        <v>-102.50678245911914</v>
      </c>
      <c r="F107" s="40">
        <v>43938</v>
      </c>
      <c r="G107" s="24">
        <v>-107.62058830848299</v>
      </c>
      <c r="H107" s="42">
        <f t="shared" si="3"/>
        <v>-102.65080639466892</v>
      </c>
      <c r="I107" t="e">
        <v>#N/A</v>
      </c>
    </row>
    <row r="108" spans="1:11" x14ac:dyDescent="0.35">
      <c r="A108" s="40">
        <v>43939</v>
      </c>
      <c r="B108" s="41">
        <v>-76.397478767239093</v>
      </c>
      <c r="C108">
        <f t="shared" si="2"/>
        <v>-100.76774254327132</v>
      </c>
      <c r="D108">
        <v>-100.76774254327132</v>
      </c>
      <c r="F108" s="40">
        <v>43939</v>
      </c>
      <c r="G108" s="24">
        <v>-76.103836464736602</v>
      </c>
      <c r="H108" s="42">
        <f t="shared" si="3"/>
        <v>-100.95439821378152</v>
      </c>
      <c r="I108" t="e">
        <v>#N/A</v>
      </c>
      <c r="K108" s="33"/>
    </row>
    <row r="109" spans="1:11" x14ac:dyDescent="0.35">
      <c r="A109" s="40">
        <v>43940</v>
      </c>
      <c r="B109" s="41">
        <v>-71.240285691519603</v>
      </c>
      <c r="C109">
        <f t="shared" si="2"/>
        <v>-99.437399550333382</v>
      </c>
      <c r="D109">
        <v>-99.437399550333382</v>
      </c>
      <c r="F109" s="40">
        <v>43940</v>
      </c>
      <c r="G109" s="24">
        <v>-71.008379139419006</v>
      </c>
      <c r="H109" s="42">
        <f t="shared" si="3"/>
        <v>-99.67099572412981</v>
      </c>
      <c r="I109" t="e">
        <v>#N/A</v>
      </c>
    </row>
    <row r="110" spans="1:11" x14ac:dyDescent="0.35">
      <c r="A110" s="40">
        <v>43941</v>
      </c>
      <c r="B110" s="41">
        <v>-97.689500375257893</v>
      </c>
      <c r="C110">
        <f t="shared" si="2"/>
        <v>-98.902534937764102</v>
      </c>
      <c r="D110">
        <v>-98.902534937764102</v>
      </c>
      <c r="F110" s="40">
        <v>43941</v>
      </c>
      <c r="G110" s="24">
        <v>-97.765983636891704</v>
      </c>
      <c r="H110" s="42">
        <f t="shared" si="3"/>
        <v>-99.104164729622468</v>
      </c>
      <c r="I110" t="e">
        <v>#N/A</v>
      </c>
    </row>
    <row r="111" spans="1:11" x14ac:dyDescent="0.35">
      <c r="A111" s="40">
        <v>43942</v>
      </c>
      <c r="B111" s="41">
        <v>-105.052738598952</v>
      </c>
      <c r="C111">
        <f t="shared" si="2"/>
        <v>-97.325786375015227</v>
      </c>
      <c r="D111">
        <v>-97.325786375015227</v>
      </c>
      <c r="F111" s="40">
        <v>43942</v>
      </c>
      <c r="G111" s="24">
        <v>-105.407117862785</v>
      </c>
      <c r="H111" s="42">
        <f t="shared" si="3"/>
        <v>-97.502186290216756</v>
      </c>
      <c r="I111" t="e">
        <v>#N/A</v>
      </c>
    </row>
    <row r="112" spans="1:11" x14ac:dyDescent="0.35">
      <c r="A112" s="40">
        <v>43943</v>
      </c>
      <c r="B112" s="41">
        <v>-106.201919906027</v>
      </c>
      <c r="C112">
        <f t="shared" si="2"/>
        <v>-96.781163811021955</v>
      </c>
      <c r="D112">
        <v>-96.781163811021955</v>
      </c>
      <c r="F112" s="40">
        <v>43943</v>
      </c>
      <c r="G112" s="24">
        <v>-106.64131387862901</v>
      </c>
      <c r="H112" s="42">
        <f t="shared" si="3"/>
        <v>-96.962977909148464</v>
      </c>
      <c r="I112" t="e">
        <v>#N/A</v>
      </c>
      <c r="K112" s="33"/>
    </row>
    <row r="113" spans="1:11" x14ac:dyDescent="0.35">
      <c r="A113" s="40">
        <v>43944</v>
      </c>
      <c r="B113" s="41">
        <v>-101.269977773324</v>
      </c>
      <c r="C113">
        <f t="shared" si="2"/>
        <v>-95.001801256241379</v>
      </c>
      <c r="D113">
        <v>-95.001801256241379</v>
      </c>
      <c r="F113" s="40">
        <v>43944</v>
      </c>
      <c r="G113" s="24">
        <v>-101.66084081608101</v>
      </c>
      <c r="H113" s="42">
        <f t="shared" si="3"/>
        <v>-95.172580015289327</v>
      </c>
      <c r="I113" t="e">
        <v>#N/A</v>
      </c>
    </row>
    <row r="114" spans="1:11" x14ac:dyDescent="0.35">
      <c r="A114" s="40">
        <v>43945</v>
      </c>
      <c r="B114" s="41">
        <v>-95.9879774159633</v>
      </c>
      <c r="C114">
        <f t="shared" si="2"/>
        <v>-93.405696932611846</v>
      </c>
      <c r="D114">
        <v>-93.405696932611846</v>
      </c>
      <c r="F114" s="40">
        <v>43945</v>
      </c>
      <c r="G114" s="24">
        <v>-96.3484439814696</v>
      </c>
      <c r="H114" s="42">
        <f t="shared" si="3"/>
        <v>-93.562273682858844</v>
      </c>
      <c r="I114" t="e">
        <v>#N/A</v>
      </c>
    </row>
    <row r="115" spans="1:11" x14ac:dyDescent="0.35">
      <c r="A115" s="40">
        <v>43946</v>
      </c>
      <c r="B115" s="41">
        <v>-58.3139915935772</v>
      </c>
      <c r="C115">
        <f t="shared" si="2"/>
        <v>-90.822341622088715</v>
      </c>
      <c r="D115">
        <v>-90.822341622088715</v>
      </c>
      <c r="F115" s="40">
        <v>43946</v>
      </c>
      <c r="G115" s="24">
        <v>-57.992371397036898</v>
      </c>
      <c r="H115" s="42">
        <f t="shared" si="3"/>
        <v>-90.97492153033032</v>
      </c>
      <c r="I115" t="e">
        <v>#N/A</v>
      </c>
    </row>
    <row r="116" spans="1:11" x14ac:dyDescent="0.35">
      <c r="A116" s="40">
        <v>43947</v>
      </c>
      <c r="B116" s="41">
        <v>-54.103762965995202</v>
      </c>
      <c r="C116">
        <f t="shared" si="2"/>
        <v>-88.374266947013794</v>
      </c>
      <c r="D116">
        <v>-88.374266947013794</v>
      </c>
      <c r="F116" s="40">
        <v>43947</v>
      </c>
      <c r="G116" s="24">
        <v>-53.841293145176998</v>
      </c>
      <c r="H116" s="42">
        <f t="shared" si="3"/>
        <v>-88.522480674010041</v>
      </c>
      <c r="I116" t="e">
        <v>#N/A</v>
      </c>
    </row>
    <row r="117" spans="1:11" x14ac:dyDescent="0.35">
      <c r="A117" s="40">
        <v>43948</v>
      </c>
      <c r="B117" s="41">
        <v>-88.465962301368293</v>
      </c>
      <c r="C117">
        <f t="shared" si="2"/>
        <v>-87.056618650743857</v>
      </c>
      <c r="D117">
        <v>-87.056618650743857</v>
      </c>
      <c r="F117" s="40">
        <v>43948</v>
      </c>
      <c r="G117" s="24">
        <v>-88.600142167250695</v>
      </c>
      <c r="H117" s="42">
        <f t="shared" si="3"/>
        <v>-87.2130747497756</v>
      </c>
      <c r="I117" t="e">
        <v>#N/A</v>
      </c>
    </row>
    <row r="118" spans="1:11" x14ac:dyDescent="0.35">
      <c r="A118" s="40">
        <v>43949</v>
      </c>
      <c r="B118" s="41">
        <v>-103.40185497412099</v>
      </c>
      <c r="C118">
        <f t="shared" si="2"/>
        <v>-86.82077813291086</v>
      </c>
      <c r="D118">
        <v>-86.82077813291086</v>
      </c>
      <c r="F118" s="40">
        <v>43949</v>
      </c>
      <c r="G118" s="24">
        <v>-103.782011928957</v>
      </c>
      <c r="H118" s="42">
        <f t="shared" si="3"/>
        <v>-86.980916759228748</v>
      </c>
      <c r="I118" t="e">
        <v>#N/A</v>
      </c>
      <c r="K118" s="33"/>
    </row>
    <row r="119" spans="1:11" x14ac:dyDescent="0.35">
      <c r="A119" s="40">
        <v>43950</v>
      </c>
      <c r="B119" s="41">
        <v>-99.652728818749594</v>
      </c>
      <c r="C119">
        <f t="shared" si="2"/>
        <v>-85.885179406156936</v>
      </c>
      <c r="D119">
        <v>-85.885179406156936</v>
      </c>
      <c r="F119" s="40">
        <v>43950</v>
      </c>
      <c r="G119" s="24">
        <v>-99.8967787720795</v>
      </c>
      <c r="H119" s="42">
        <f t="shared" si="3"/>
        <v>-86.01741174400739</v>
      </c>
      <c r="I119" t="e">
        <v>#N/A</v>
      </c>
    </row>
    <row r="120" spans="1:11" x14ac:dyDescent="0.35">
      <c r="A120" s="40">
        <v>43951</v>
      </c>
      <c r="B120" s="41">
        <v>-91.697496883104193</v>
      </c>
      <c r="C120">
        <f t="shared" si="2"/>
        <v>-84.517682136125543</v>
      </c>
      <c r="D120">
        <v>-84.517682136125543</v>
      </c>
      <c r="F120" s="40">
        <v>43951</v>
      </c>
      <c r="G120" s="24">
        <v>-92.057415731977002</v>
      </c>
      <c r="H120" s="42">
        <f t="shared" si="3"/>
        <v>-84.645493874849663</v>
      </c>
      <c r="I120" t="e">
        <v>#N/A</v>
      </c>
    </row>
    <row r="121" spans="1:11" x14ac:dyDescent="0.35">
      <c r="A121" s="40">
        <v>43952</v>
      </c>
      <c r="B121" s="41">
        <v>-86.776418731817799</v>
      </c>
      <c r="C121">
        <f t="shared" si="2"/>
        <v>-83.201745181247603</v>
      </c>
      <c r="D121">
        <v>-83.201745181247603</v>
      </c>
      <c r="F121" s="40">
        <v>43952</v>
      </c>
      <c r="G121" s="24">
        <v>-87.046752028256407</v>
      </c>
      <c r="H121" s="42">
        <f t="shared" si="3"/>
        <v>-83.316680738676354</v>
      </c>
      <c r="I121">
        <v>8192</v>
      </c>
      <c r="J121" s="39" t="s">
        <v>203</v>
      </c>
      <c r="K121" t="s">
        <v>204</v>
      </c>
    </row>
    <row r="122" spans="1:11" x14ac:dyDescent="0.35">
      <c r="A122" s="40">
        <v>43953</v>
      </c>
      <c r="B122" s="41">
        <v>-49.697265176413303</v>
      </c>
      <c r="C122">
        <f t="shared" si="2"/>
        <v>-81.970784264509916</v>
      </c>
      <c r="D122">
        <v>-81.970784264509916</v>
      </c>
      <c r="F122" s="40">
        <v>43953</v>
      </c>
      <c r="G122" s="24">
        <v>-49.535428572242097</v>
      </c>
      <c r="H122" s="42">
        <f t="shared" si="3"/>
        <v>-82.108546049419957</v>
      </c>
      <c r="I122" t="e">
        <v>#N/A</v>
      </c>
    </row>
    <row r="123" spans="1:11" x14ac:dyDescent="0.35">
      <c r="A123" s="40">
        <v>43954</v>
      </c>
      <c r="B123" s="41">
        <v>-48.2958089900564</v>
      </c>
      <c r="C123">
        <f t="shared" si="2"/>
        <v>-81.141076553661506</v>
      </c>
      <c r="D123">
        <v>-81.141076553661506</v>
      </c>
      <c r="F123" s="40">
        <v>43954</v>
      </c>
      <c r="G123" s="24">
        <v>-48.331973393428299</v>
      </c>
      <c r="H123" s="42">
        <f t="shared" si="3"/>
        <v>-81.321500370598727</v>
      </c>
      <c r="I123" t="e">
        <v>#N/A</v>
      </c>
    </row>
    <row r="124" spans="1:11" x14ac:dyDescent="0.35">
      <c r="A124" s="40">
        <v>43955</v>
      </c>
      <c r="B124" s="41">
        <v>-80.968871961948096</v>
      </c>
      <c r="C124">
        <f t="shared" si="2"/>
        <v>-80.070063648030057</v>
      </c>
      <c r="D124">
        <v>-80.070063648030057</v>
      </c>
      <c r="F124" s="40">
        <v>43955</v>
      </c>
      <c r="G124" s="24">
        <v>-81.154918681178501</v>
      </c>
      <c r="H124" s="42">
        <f t="shared" si="3"/>
        <v>-80.25789701544555</v>
      </c>
      <c r="I124" t="e">
        <v>#N/A</v>
      </c>
    </row>
    <row r="125" spans="1:11" x14ac:dyDescent="0.35">
      <c r="A125" s="40">
        <v>43956</v>
      </c>
      <c r="B125" s="41">
        <v>-96.002181263068707</v>
      </c>
      <c r="C125">
        <f t="shared" si="2"/>
        <v>-79.012967403594004</v>
      </c>
      <c r="D125">
        <v>-79.012967403594004</v>
      </c>
      <c r="F125" s="40">
        <v>43956</v>
      </c>
      <c r="G125" s="24">
        <v>-96.299059487608403</v>
      </c>
      <c r="H125" s="42">
        <f t="shared" si="3"/>
        <v>-79.188903809538601</v>
      </c>
      <c r="I125" t="e">
        <v>#N/A</v>
      </c>
      <c r="K125" s="33"/>
    </row>
    <row r="126" spans="1:11" x14ac:dyDescent="0.35">
      <c r="A126" s="40">
        <v>43957</v>
      </c>
      <c r="B126" s="41">
        <v>-89.145071715276202</v>
      </c>
      <c r="C126">
        <f t="shared" si="2"/>
        <v>-77.511873531669252</v>
      </c>
      <c r="D126">
        <v>-77.511873531669252</v>
      </c>
      <c r="F126" s="40">
        <v>43957</v>
      </c>
      <c r="G126" s="24">
        <v>-89.412521925090303</v>
      </c>
      <c r="H126" s="42">
        <f t="shared" si="3"/>
        <v>-77.691152831397289</v>
      </c>
      <c r="I126" t="e">
        <v>#N/A</v>
      </c>
    </row>
    <row r="127" spans="1:11" x14ac:dyDescent="0.35">
      <c r="A127" s="40">
        <v>43958</v>
      </c>
      <c r="B127" s="41">
        <v>-90.365459229519402</v>
      </c>
      <c r="C127">
        <f t="shared" si="2"/>
        <v>-77.321582438299984</v>
      </c>
      <c r="D127">
        <v>-77.321582438299984</v>
      </c>
      <c r="F127" s="40">
        <v>43958</v>
      </c>
      <c r="G127" s="24">
        <v>-90.885870627436205</v>
      </c>
      <c r="H127" s="42">
        <f t="shared" si="3"/>
        <v>-77.523789245034322</v>
      </c>
      <c r="I127" t="e">
        <v>#N/A</v>
      </c>
    </row>
    <row r="128" spans="1:11" x14ac:dyDescent="0.35">
      <c r="A128" s="40">
        <v>43959</v>
      </c>
      <c r="B128" s="41">
        <v>-80.917797805997296</v>
      </c>
      <c r="C128">
        <f t="shared" si="2"/>
        <v>-76.48463659175421</v>
      </c>
      <c r="D128">
        <v>-76.48463659175421</v>
      </c>
      <c r="F128" s="40">
        <v>43959</v>
      </c>
      <c r="G128" s="24">
        <v>-81.287698172628595</v>
      </c>
      <c r="H128" s="42">
        <f t="shared" si="3"/>
        <v>-76.701067265658907</v>
      </c>
      <c r="I128" t="e">
        <v>#N/A</v>
      </c>
      <c r="K128" s="33"/>
    </row>
    <row r="129" spans="1:11" x14ac:dyDescent="0.35">
      <c r="A129" s="40">
        <v>43960</v>
      </c>
      <c r="B129" s="41">
        <v>-39.961873355264601</v>
      </c>
      <c r="C129">
        <f t="shared" si="2"/>
        <v>-75.093866331590092</v>
      </c>
      <c r="D129">
        <v>-75.093866331590092</v>
      </c>
      <c r="F129" s="40">
        <v>43960</v>
      </c>
      <c r="G129" s="24">
        <v>-39.688470690763303</v>
      </c>
      <c r="H129" s="42">
        <f t="shared" si="3"/>
        <v>-75.294358996876227</v>
      </c>
      <c r="I129" t="e">
        <v>#N/A</v>
      </c>
      <c r="K129" s="33"/>
    </row>
    <row r="130" spans="1:11" x14ac:dyDescent="0.35">
      <c r="A130" s="40">
        <v>43961</v>
      </c>
      <c r="B130" s="41">
        <v>-28.5960298998063</v>
      </c>
      <c r="C130">
        <f t="shared" si="2"/>
        <v>-72.279612175840086</v>
      </c>
      <c r="D130">
        <v>-72.279612175840086</v>
      </c>
      <c r="F130" s="40">
        <v>43961</v>
      </c>
      <c r="G130" s="24">
        <v>-28.5497646737427</v>
      </c>
      <c r="H130" s="42">
        <f t="shared" si="3"/>
        <v>-72.468329179778294</v>
      </c>
      <c r="I130" t="e">
        <v>#N/A</v>
      </c>
    </row>
    <row r="131" spans="1:11" x14ac:dyDescent="0.35">
      <c r="A131" s="40">
        <v>43962</v>
      </c>
      <c r="B131" s="41">
        <v>-77.0218142684094</v>
      </c>
      <c r="C131">
        <f t="shared" si="2"/>
        <v>-71.715746791048829</v>
      </c>
      <c r="D131">
        <v>-71.715746791048829</v>
      </c>
      <c r="F131" s="40">
        <v>43962</v>
      </c>
      <c r="G131" s="24">
        <v>-77.276885820834295</v>
      </c>
      <c r="H131" s="42">
        <f t="shared" si="3"/>
        <v>-71.914324485443402</v>
      </c>
      <c r="I131" t="e">
        <v>#N/A</v>
      </c>
    </row>
    <row r="132" spans="1:11" x14ac:dyDescent="0.35">
      <c r="A132" s="40">
        <v>43963</v>
      </c>
      <c r="B132" s="41">
        <v>-90.880330945744703</v>
      </c>
      <c r="C132">
        <f t="shared" si="2"/>
        <v>-70.984053888573982</v>
      </c>
      <c r="D132">
        <v>-70.984053888573982</v>
      </c>
      <c r="F132" s="40">
        <v>43963</v>
      </c>
      <c r="G132" s="24">
        <v>-91.332626268439995</v>
      </c>
      <c r="H132" s="42">
        <f t="shared" si="3"/>
        <v>-71.204834025562192</v>
      </c>
      <c r="I132" t="e">
        <v>#N/A</v>
      </c>
    </row>
    <row r="133" spans="1:11" x14ac:dyDescent="0.35">
      <c r="A133" s="40">
        <v>43964</v>
      </c>
      <c r="B133" s="41">
        <v>-81.848195318488806</v>
      </c>
      <c r="C133">
        <f t="shared" si="2"/>
        <v>-69.941642974747211</v>
      </c>
      <c r="D133">
        <v>-69.941642974747211</v>
      </c>
      <c r="F133" s="40">
        <v>43964</v>
      </c>
      <c r="G133" s="24">
        <v>-82.200609673776</v>
      </c>
      <c r="H133" s="42">
        <f t="shared" si="3"/>
        <v>-70.174560846803018</v>
      </c>
      <c r="I133" t="e">
        <v>#N/A</v>
      </c>
    </row>
    <row r="134" spans="1:11" x14ac:dyDescent="0.35">
      <c r="A134" s="40">
        <v>43965</v>
      </c>
      <c r="B134" s="41">
        <v>-86.874794394470996</v>
      </c>
      <c r="C134">
        <f t="shared" si="2"/>
        <v>-69.442976569740296</v>
      </c>
      <c r="D134">
        <v>-69.442976569740296</v>
      </c>
      <c r="F134" s="40">
        <v>43965</v>
      </c>
      <c r="G134" s="24">
        <v>-87.346130428971804</v>
      </c>
      <c r="H134" s="42">
        <f t="shared" si="3"/>
        <v>-69.668883675593818</v>
      </c>
      <c r="I134" t="e">
        <v>#N/A</v>
      </c>
      <c r="K134" s="33"/>
    </row>
    <row r="135" spans="1:11" x14ac:dyDescent="0.35">
      <c r="A135" s="40">
        <v>43966</v>
      </c>
      <c r="B135" s="41">
        <v>-80.009843008122601</v>
      </c>
      <c r="C135">
        <f t="shared" si="2"/>
        <v>-69.313268741472484</v>
      </c>
      <c r="D135">
        <v>-69.313268741472484</v>
      </c>
      <c r="F135" s="40">
        <v>43966</v>
      </c>
      <c r="G135" s="24">
        <v>-80.4788290783994</v>
      </c>
      <c r="H135" s="42">
        <f t="shared" si="3"/>
        <v>-69.553330947846788</v>
      </c>
      <c r="I135" t="e">
        <v>#N/A</v>
      </c>
    </row>
    <row r="136" spans="1:11" x14ac:dyDescent="0.35">
      <c r="A136" s="40">
        <v>43967</v>
      </c>
      <c r="B136" s="41">
        <v>-52.819011736264699</v>
      </c>
      <c r="C136">
        <f t="shared" si="2"/>
        <v>-71.150002795901074</v>
      </c>
      <c r="D136">
        <v>-71.150002795901074</v>
      </c>
      <c r="F136" s="40">
        <v>43967</v>
      </c>
      <c r="G136" s="24">
        <v>-52.6746461648371</v>
      </c>
      <c r="H136" s="42">
        <f t="shared" si="3"/>
        <v>-71.408498872714475</v>
      </c>
      <c r="I136" t="e">
        <v>#N/A</v>
      </c>
    </row>
    <row r="137" spans="1:11" x14ac:dyDescent="0.35">
      <c r="A137" s="40">
        <v>43968</v>
      </c>
      <c r="B137" s="41">
        <v>-35.754704338217799</v>
      </c>
      <c r="C137">
        <f t="shared" ref="C137:C148" si="4">AVERAGE(B131:B137)</f>
        <v>-72.172670572816997</v>
      </c>
      <c r="D137">
        <v>-72.172670572816997</v>
      </c>
      <c r="F137" s="40">
        <v>43968</v>
      </c>
      <c r="G137" s="24">
        <v>-35.681074467533598</v>
      </c>
      <c r="H137" s="42">
        <f t="shared" ref="H137:H148" si="5">AVERAGE(G131:G137)</f>
        <v>-72.42725741468459</v>
      </c>
      <c r="I137" t="e">
        <v>#N/A</v>
      </c>
    </row>
    <row r="138" spans="1:11" x14ac:dyDescent="0.35">
      <c r="A138" s="40">
        <v>43969</v>
      </c>
      <c r="B138" s="41">
        <v>-65.727538259063493</v>
      </c>
      <c r="C138">
        <f t="shared" si="4"/>
        <v>-70.559202571481862</v>
      </c>
      <c r="D138">
        <v>-70.559202571481862</v>
      </c>
      <c r="F138" s="40">
        <v>43969</v>
      </c>
      <c r="G138" s="24">
        <v>-65.904493369509396</v>
      </c>
      <c r="H138" s="42">
        <f t="shared" si="5"/>
        <v>-70.802629921638172</v>
      </c>
      <c r="I138" t="e">
        <v>#N/A</v>
      </c>
    </row>
    <row r="139" spans="1:11" x14ac:dyDescent="0.35">
      <c r="A139" s="40">
        <v>43970</v>
      </c>
      <c r="B139" s="41">
        <v>-81.695884359842196</v>
      </c>
      <c r="C139">
        <f t="shared" si="4"/>
        <v>-69.247138773495791</v>
      </c>
      <c r="D139">
        <v>-69.247138773495791</v>
      </c>
      <c r="F139" s="40">
        <v>43970</v>
      </c>
      <c r="G139" s="24">
        <v>-82.083111337849701</v>
      </c>
      <c r="H139" s="42">
        <f t="shared" si="5"/>
        <v>-69.481270645839572</v>
      </c>
      <c r="I139" t="e">
        <v>#N/A</v>
      </c>
    </row>
    <row r="140" spans="1:11" x14ac:dyDescent="0.35">
      <c r="A140" s="40">
        <v>43971</v>
      </c>
      <c r="B140" s="41">
        <v>-75.017449264432102</v>
      </c>
      <c r="C140">
        <f t="shared" si="4"/>
        <v>-68.27131790863055</v>
      </c>
      <c r="D140">
        <v>-68.27131790863055</v>
      </c>
      <c r="F140" s="40">
        <v>43971</v>
      </c>
      <c r="G140" s="24">
        <v>-75.3949502846814</v>
      </c>
      <c r="H140" s="42">
        <f t="shared" si="5"/>
        <v>-68.509033590254631</v>
      </c>
      <c r="I140" t="e">
        <v>#N/A</v>
      </c>
    </row>
    <row r="141" spans="1:11" x14ac:dyDescent="0.35">
      <c r="A141" s="40">
        <v>43972</v>
      </c>
      <c r="B141" s="41">
        <v>-78.392376972468099</v>
      </c>
      <c r="C141">
        <f t="shared" si="4"/>
        <v>-67.059543991201579</v>
      </c>
      <c r="D141">
        <v>-67.059543991201579</v>
      </c>
      <c r="F141" s="40">
        <v>43972</v>
      </c>
      <c r="G141" s="24">
        <v>-78.872072557460498</v>
      </c>
      <c r="H141" s="42">
        <f t="shared" si="5"/>
        <v>-67.298453894324439</v>
      </c>
      <c r="I141" t="e">
        <v>#N/A</v>
      </c>
    </row>
    <row r="142" spans="1:11" x14ac:dyDescent="0.35">
      <c r="A142" s="40">
        <v>43973</v>
      </c>
      <c r="B142" s="41">
        <v>-66.000362831318697</v>
      </c>
      <c r="C142">
        <f t="shared" si="4"/>
        <v>-65.058189680229574</v>
      </c>
      <c r="D142">
        <v>-65.058189680229574</v>
      </c>
      <c r="F142" s="40">
        <v>43973</v>
      </c>
      <c r="G142" s="24">
        <v>-66.503484798118095</v>
      </c>
      <c r="H142" s="42">
        <f t="shared" si="5"/>
        <v>-65.301976139998544</v>
      </c>
      <c r="I142">
        <v>8192</v>
      </c>
      <c r="J142" s="39" t="s">
        <v>203</v>
      </c>
      <c r="K142" t="s">
        <v>205</v>
      </c>
    </row>
    <row r="143" spans="1:11" x14ac:dyDescent="0.35">
      <c r="A143" s="40">
        <v>43974</v>
      </c>
      <c r="B143" s="41">
        <v>-32.592763736324301</v>
      </c>
      <c r="C143">
        <f t="shared" si="4"/>
        <v>-62.168725680238097</v>
      </c>
      <c r="D143">
        <v>-62.168725680238097</v>
      </c>
      <c r="F143" s="40">
        <v>43974</v>
      </c>
      <c r="G143" s="24">
        <v>-32.848321816775801</v>
      </c>
      <c r="H143" s="42">
        <f t="shared" si="5"/>
        <v>-62.469644090275501</v>
      </c>
      <c r="I143" t="e">
        <v>#N/A</v>
      </c>
    </row>
    <row r="144" spans="1:11" x14ac:dyDescent="0.35">
      <c r="A144" s="40">
        <v>43975</v>
      </c>
      <c r="B144">
        <v>-25.162590693549099</v>
      </c>
      <c r="C144">
        <f t="shared" si="4"/>
        <v>-60.655566588142563</v>
      </c>
      <c r="D144">
        <v>-60.655566588142563</v>
      </c>
      <c r="F144" s="40">
        <v>43975</v>
      </c>
      <c r="G144" s="24">
        <v>-25.765372306456001</v>
      </c>
      <c r="H144" s="42">
        <f t="shared" si="5"/>
        <v>-61.053115210121561</v>
      </c>
      <c r="I144" t="e">
        <v>#N/A</v>
      </c>
    </row>
    <row r="145" spans="1:11" x14ac:dyDescent="0.35">
      <c r="A145" s="40">
        <v>43976</v>
      </c>
      <c r="B145">
        <v>-102.275712964251</v>
      </c>
      <c r="C145">
        <f t="shared" si="4"/>
        <v>-65.876734403169351</v>
      </c>
      <c r="D145">
        <v>-65.876734403169351</v>
      </c>
      <c r="F145" s="40">
        <v>43976</v>
      </c>
      <c r="G145" s="24">
        <v>-102.695344080258</v>
      </c>
      <c r="H145" s="42">
        <f t="shared" si="5"/>
        <v>-66.30895102594279</v>
      </c>
      <c r="I145" t="e">
        <v>#N/A</v>
      </c>
    </row>
    <row r="146" spans="1:11" x14ac:dyDescent="0.35">
      <c r="A146" s="40">
        <v>43977</v>
      </c>
      <c r="B146">
        <v>-75.945797136220094</v>
      </c>
      <c r="C146">
        <f t="shared" si="4"/>
        <v>-65.055293371223328</v>
      </c>
      <c r="D146">
        <v>-65.055293371223328</v>
      </c>
      <c r="F146" s="40">
        <v>43977</v>
      </c>
      <c r="G146" s="24">
        <v>-76.365947136145607</v>
      </c>
      <c r="H146" s="42">
        <f t="shared" si="5"/>
        <v>-65.492213282842201</v>
      </c>
      <c r="I146" t="e">
        <v>#N/A</v>
      </c>
    </row>
    <row r="147" spans="1:11" x14ac:dyDescent="0.35">
      <c r="A147" s="40">
        <v>43978</v>
      </c>
      <c r="B147">
        <v>-70.852632793840101</v>
      </c>
      <c r="C147">
        <f t="shared" si="4"/>
        <v>-64.460319589710195</v>
      </c>
      <c r="D147">
        <v>-64.460319589710195</v>
      </c>
      <c r="F147" s="40">
        <v>43978</v>
      </c>
      <c r="G147" s="24">
        <v>-71.347363715444502</v>
      </c>
      <c r="H147" s="42">
        <f t="shared" si="5"/>
        <v>-64.913986630094072</v>
      </c>
      <c r="I147" t="e">
        <v>#N/A</v>
      </c>
    </row>
    <row r="148" spans="1:11" x14ac:dyDescent="0.35">
      <c r="A148" s="40">
        <v>43979</v>
      </c>
      <c r="B148">
        <v>-77.070303509582303</v>
      </c>
      <c r="C148">
        <f t="shared" si="4"/>
        <v>-64.27145195215509</v>
      </c>
      <c r="D148">
        <v>-64.27145195215509</v>
      </c>
      <c r="F148" s="40">
        <v>43979</v>
      </c>
      <c r="G148" s="24">
        <v>-77.602613314140797</v>
      </c>
      <c r="H148" s="42">
        <f t="shared" si="5"/>
        <v>-64.732635309619823</v>
      </c>
      <c r="I148" t="e">
        <v>#N/A</v>
      </c>
    </row>
    <row r="149" spans="1:11" x14ac:dyDescent="0.35">
      <c r="A149" s="40">
        <v>43980</v>
      </c>
      <c r="B149">
        <v>-57.344243846575999</v>
      </c>
      <c r="C149">
        <f>AVERAGE(B143:B149)</f>
        <v>-63.034863525763264</v>
      </c>
      <c r="D149">
        <v>-63.034863525763264</v>
      </c>
      <c r="F149" s="40">
        <v>43980</v>
      </c>
      <c r="G149" s="24">
        <v>-57.753975472941299</v>
      </c>
      <c r="H149" s="42">
        <f>AVERAGE(G143:G149)</f>
        <v>-63.482705406023136</v>
      </c>
      <c r="I149" t="e">
        <v>#N/A</v>
      </c>
    </row>
    <row r="150" spans="1:11" x14ac:dyDescent="0.35">
      <c r="A150" s="40">
        <v>43981</v>
      </c>
      <c r="B150">
        <v>-25.7650267023363</v>
      </c>
      <c r="C150">
        <f>AVERAGE(B144:B150)</f>
        <v>-62.059472520907832</v>
      </c>
      <c r="D150">
        <v>-62.059472520907832</v>
      </c>
      <c r="F150" s="40">
        <v>43981</v>
      </c>
      <c r="G150" s="24">
        <v>-25.7792541293543</v>
      </c>
      <c r="H150" s="42">
        <f>AVERAGE(G144:G150)</f>
        <v>-62.472838593534355</v>
      </c>
      <c r="I150" t="e">
        <v>#N/A</v>
      </c>
    </row>
    <row r="151" spans="1:11" x14ac:dyDescent="0.35">
      <c r="A151" s="40">
        <v>43982</v>
      </c>
      <c r="B151">
        <v>-24.803587197435</v>
      </c>
      <c r="C151">
        <f t="shared" ref="C151:C164" si="6">AVERAGE(B145:B151)</f>
        <v>-62.008186307177247</v>
      </c>
      <c r="D151">
        <v>-62.008186307177247</v>
      </c>
      <c r="F151" s="40">
        <v>43982</v>
      </c>
      <c r="G151" s="24">
        <v>-25.229266401858801</v>
      </c>
      <c r="H151" s="42">
        <f t="shared" ref="H151:H198" si="7">AVERAGE(G145:G151)</f>
        <v>-62.396252035734754</v>
      </c>
      <c r="I151" t="e">
        <v>#N/A</v>
      </c>
    </row>
    <row r="152" spans="1:11" x14ac:dyDescent="0.35">
      <c r="A152" s="40">
        <v>43983</v>
      </c>
      <c r="B152">
        <v>-56.8335935237222</v>
      </c>
      <c r="C152">
        <f t="shared" si="6"/>
        <v>-55.516454958530275</v>
      </c>
      <c r="D152">
        <v>-55.516454958530275</v>
      </c>
      <c r="F152" s="40">
        <v>43983</v>
      </c>
      <c r="G152" s="24">
        <v>-57.199365841815599</v>
      </c>
      <c r="H152" s="42">
        <f t="shared" si="7"/>
        <v>-55.896826573100135</v>
      </c>
      <c r="I152" t="e">
        <v>#N/A</v>
      </c>
    </row>
    <row r="153" spans="1:11" x14ac:dyDescent="0.35">
      <c r="A153" s="40">
        <v>43984</v>
      </c>
      <c r="B153">
        <v>-69.128154198371604</v>
      </c>
      <c r="C153">
        <f t="shared" si="6"/>
        <v>-54.54250596740907</v>
      </c>
      <c r="D153">
        <v>-54.54250596740907</v>
      </c>
      <c r="F153" s="40">
        <v>43984</v>
      </c>
      <c r="G153" s="24">
        <v>-69.534339317975807</v>
      </c>
      <c r="H153" s="42">
        <f t="shared" si="7"/>
        <v>-54.920882599075874</v>
      </c>
      <c r="I153" t="e">
        <v>#N/A</v>
      </c>
    </row>
    <row r="154" spans="1:11" x14ac:dyDescent="0.35">
      <c r="A154" s="40">
        <v>43985</v>
      </c>
      <c r="B154">
        <v>-65.002261940630603</v>
      </c>
      <c r="C154">
        <f t="shared" si="6"/>
        <v>-53.706738702664857</v>
      </c>
      <c r="D154">
        <v>-53.706738702664857</v>
      </c>
      <c r="F154" s="40">
        <v>43985</v>
      </c>
      <c r="G154" s="24">
        <v>-65.462451978448698</v>
      </c>
      <c r="H154" s="42">
        <f t="shared" si="7"/>
        <v>-54.080180922362182</v>
      </c>
      <c r="I154">
        <v>8192</v>
      </c>
      <c r="J154" s="39" t="s">
        <v>203</v>
      </c>
      <c r="K154" t="s">
        <v>206</v>
      </c>
    </row>
    <row r="155" spans="1:11" x14ac:dyDescent="0.35">
      <c r="A155" s="40">
        <v>43986</v>
      </c>
      <c r="B155">
        <v>-68.889482662547394</v>
      </c>
      <c r="C155">
        <f t="shared" si="6"/>
        <v>-52.538050010231295</v>
      </c>
      <c r="D155">
        <v>-52.538050010231295</v>
      </c>
      <c r="F155" s="40">
        <v>43986</v>
      </c>
      <c r="G155" s="24">
        <v>-69.426708468569998</v>
      </c>
      <c r="H155" s="42">
        <f t="shared" si="7"/>
        <v>-52.912194515852072</v>
      </c>
      <c r="I155" t="e">
        <v>#N/A</v>
      </c>
    </row>
    <row r="156" spans="1:11" x14ac:dyDescent="0.35">
      <c r="A156" s="40">
        <v>43987</v>
      </c>
      <c r="B156">
        <v>-58.865040347153602</v>
      </c>
      <c r="C156">
        <f t="shared" si="6"/>
        <v>-52.755306653170955</v>
      </c>
      <c r="D156">
        <v>-52.755306653170955</v>
      </c>
      <c r="F156" s="40">
        <v>43987</v>
      </c>
      <c r="G156" s="24">
        <v>-59.382163777214501</v>
      </c>
      <c r="H156" s="42">
        <f t="shared" si="7"/>
        <v>-53.144792845033955</v>
      </c>
      <c r="I156" t="e">
        <v>#N/A</v>
      </c>
    </row>
    <row r="157" spans="1:11" x14ac:dyDescent="0.35">
      <c r="A157" s="40">
        <v>43988</v>
      </c>
      <c r="B157">
        <v>-21.849168111128801</v>
      </c>
      <c r="C157">
        <f t="shared" si="6"/>
        <v>-52.195898282998449</v>
      </c>
      <c r="D157">
        <v>-52.195898282998449</v>
      </c>
      <c r="F157" s="40">
        <v>43988</v>
      </c>
      <c r="G157" s="24">
        <v>-22.006011575713</v>
      </c>
      <c r="H157" s="42">
        <f t="shared" si="7"/>
        <v>-52.605758194513768</v>
      </c>
      <c r="I157" t="e">
        <v>#N/A</v>
      </c>
    </row>
    <row r="158" spans="1:11" x14ac:dyDescent="0.35">
      <c r="A158" s="40">
        <v>43989</v>
      </c>
      <c r="B158">
        <v>-20.365533004978602</v>
      </c>
      <c r="C158">
        <f t="shared" si="6"/>
        <v>-51.561890541218972</v>
      </c>
      <c r="D158">
        <v>-51.561890541218972</v>
      </c>
      <c r="F158" s="40">
        <v>43989</v>
      </c>
      <c r="G158" s="24">
        <v>-20.712544112093301</v>
      </c>
      <c r="H158" s="42">
        <f t="shared" si="7"/>
        <v>-51.9605121531187</v>
      </c>
      <c r="I158" t="e">
        <v>#N/A</v>
      </c>
    </row>
    <row r="159" spans="1:11" x14ac:dyDescent="0.35">
      <c r="A159" s="40">
        <v>43990</v>
      </c>
      <c r="B159">
        <v>-53.017346374372302</v>
      </c>
      <c r="C159">
        <f t="shared" si="6"/>
        <v>-51.016712377026124</v>
      </c>
      <c r="D159">
        <v>-51.016712377026124</v>
      </c>
      <c r="F159" s="40">
        <v>43990</v>
      </c>
      <c r="G159" s="24">
        <v>-53.335112238780503</v>
      </c>
      <c r="H159" s="42">
        <f t="shared" si="7"/>
        <v>-51.408475924113688</v>
      </c>
      <c r="I159" t="e">
        <v>#N/A</v>
      </c>
    </row>
    <row r="160" spans="1:11" x14ac:dyDescent="0.35">
      <c r="A160" s="40">
        <v>43991</v>
      </c>
      <c r="B160">
        <v>-65.315655238234299</v>
      </c>
      <c r="C160">
        <f t="shared" si="6"/>
        <v>-50.472069668435083</v>
      </c>
      <c r="D160">
        <v>-50.472069668435083</v>
      </c>
      <c r="F160" s="40">
        <v>43991</v>
      </c>
      <c r="G160" s="24">
        <v>-65.862379276332106</v>
      </c>
      <c r="H160" s="42">
        <f t="shared" si="7"/>
        <v>-50.88391020387887</v>
      </c>
      <c r="I160" t="e">
        <v>#N/A</v>
      </c>
    </row>
    <row r="161" spans="1:11" x14ac:dyDescent="0.35">
      <c r="A161" s="40">
        <v>43992</v>
      </c>
      <c r="B161">
        <v>-63.590228097841397</v>
      </c>
      <c r="C161">
        <f t="shared" si="6"/>
        <v>-50.270350548036625</v>
      </c>
      <c r="D161">
        <v>-50.270350548036625</v>
      </c>
      <c r="F161" s="40">
        <v>43992</v>
      </c>
      <c r="G161" s="24">
        <v>-64.162617182498096</v>
      </c>
      <c r="H161" s="42">
        <f t="shared" si="7"/>
        <v>-50.698219518743073</v>
      </c>
      <c r="I161" t="e">
        <v>#N/A</v>
      </c>
    </row>
    <row r="162" spans="1:11" x14ac:dyDescent="0.35">
      <c r="A162" s="40">
        <v>43993</v>
      </c>
      <c r="B162">
        <v>-62.489765180586197</v>
      </c>
      <c r="C162">
        <f t="shared" si="6"/>
        <v>-49.356105193470739</v>
      </c>
      <c r="D162">
        <v>-49.356105193470739</v>
      </c>
      <c r="F162" s="40">
        <v>43993</v>
      </c>
      <c r="G162" s="24">
        <v>-63.1700720351974</v>
      </c>
      <c r="H162" s="42">
        <f t="shared" si="7"/>
        <v>-49.804414313975556</v>
      </c>
      <c r="I162" t="e">
        <v>#N/A</v>
      </c>
    </row>
    <row r="163" spans="1:11" x14ac:dyDescent="0.35">
      <c r="A163" s="40">
        <v>43994</v>
      </c>
      <c r="B163">
        <v>-63.300615378287802</v>
      </c>
      <c r="C163">
        <f t="shared" si="6"/>
        <v>-49.989758769347063</v>
      </c>
      <c r="D163">
        <v>-49.989758769347063</v>
      </c>
      <c r="F163" s="40">
        <v>43994</v>
      </c>
      <c r="G163" s="24">
        <v>-63.9937402990059</v>
      </c>
      <c r="H163" s="42">
        <f t="shared" si="7"/>
        <v>-50.463210959945748</v>
      </c>
      <c r="I163">
        <v>8192</v>
      </c>
      <c r="J163" s="39" t="s">
        <v>203</v>
      </c>
      <c r="K163" t="s">
        <v>207</v>
      </c>
    </row>
    <row r="164" spans="1:11" x14ac:dyDescent="0.35">
      <c r="A164" s="40">
        <v>43995</v>
      </c>
      <c r="B164">
        <v>-19.035610261605701</v>
      </c>
      <c r="C164">
        <f t="shared" si="6"/>
        <v>-49.587821933700901</v>
      </c>
      <c r="D164">
        <v>-49.587821933700901</v>
      </c>
      <c r="F164" s="40">
        <v>43995</v>
      </c>
      <c r="G164" s="24">
        <v>-19.3421982963843</v>
      </c>
      <c r="H164" s="42">
        <f t="shared" si="7"/>
        <v>-50.082666205755935</v>
      </c>
      <c r="I164" t="e">
        <v>#N/A</v>
      </c>
    </row>
    <row r="165" spans="1:11" x14ac:dyDescent="0.35">
      <c r="F165" s="40">
        <v>43996</v>
      </c>
      <c r="G165" s="24">
        <v>-17.6568077192101</v>
      </c>
      <c r="H165" s="42">
        <f t="shared" si="7"/>
        <v>-49.646132435344057</v>
      </c>
      <c r="I165" t="e">
        <v>#N/A</v>
      </c>
    </row>
    <row r="166" spans="1:11" x14ac:dyDescent="0.35">
      <c r="F166" s="40">
        <v>43997</v>
      </c>
      <c r="G166" s="24">
        <v>-52.885359670567198</v>
      </c>
      <c r="H166" s="42">
        <f t="shared" si="7"/>
        <v>-49.581882068456444</v>
      </c>
      <c r="I166" t="e">
        <v>#N/A</v>
      </c>
    </row>
    <row r="167" spans="1:11" x14ac:dyDescent="0.35">
      <c r="F167" s="40">
        <v>43998</v>
      </c>
      <c r="G167" s="24">
        <v>-68.776721344415506</v>
      </c>
      <c r="H167" s="42">
        <f t="shared" si="7"/>
        <v>-49.998216649611209</v>
      </c>
      <c r="I167" t="e">
        <v>#N/A</v>
      </c>
    </row>
    <row r="168" spans="1:11" x14ac:dyDescent="0.35">
      <c r="F168" s="40">
        <v>43999</v>
      </c>
      <c r="G168" s="24">
        <v>-57.9897843603</v>
      </c>
      <c r="H168" s="42">
        <f t="shared" si="7"/>
        <v>-49.116383389297205</v>
      </c>
      <c r="I168" t="e">
        <v>#N/A</v>
      </c>
    </row>
    <row r="169" spans="1:11" x14ac:dyDescent="0.35">
      <c r="F169" s="40">
        <v>44000</v>
      </c>
      <c r="G169" s="24">
        <v>-62.167464242566503</v>
      </c>
      <c r="H169" s="42">
        <f t="shared" si="7"/>
        <v>-48.973153704635642</v>
      </c>
      <c r="I169" t="e">
        <v>#N/A</v>
      </c>
    </row>
    <row r="170" spans="1:11" x14ac:dyDescent="0.35">
      <c r="F170" s="40">
        <v>44001</v>
      </c>
      <c r="G170" s="24">
        <v>-60.659526488367902</v>
      </c>
      <c r="H170" s="42">
        <f t="shared" si="7"/>
        <v>-48.496837445973078</v>
      </c>
      <c r="I170" t="e">
        <v>#N/A</v>
      </c>
    </row>
    <row r="171" spans="1:11" x14ac:dyDescent="0.35">
      <c r="F171" s="40">
        <v>44002</v>
      </c>
      <c r="G171" s="24">
        <v>-19.302074714064702</v>
      </c>
      <c r="H171" s="42">
        <f t="shared" si="7"/>
        <v>-48.491105505641698</v>
      </c>
      <c r="I171" t="e">
        <v>#N/A</v>
      </c>
    </row>
    <row r="172" spans="1:11" x14ac:dyDescent="0.35">
      <c r="F172" s="40">
        <v>44003</v>
      </c>
      <c r="G172" s="24">
        <v>-18.336689056690599</v>
      </c>
      <c r="H172" s="42">
        <f t="shared" si="7"/>
        <v>-48.588231410996059</v>
      </c>
      <c r="I172" t="e">
        <v>#N/A</v>
      </c>
    </row>
    <row r="173" spans="1:11" x14ac:dyDescent="0.35">
      <c r="F173" s="40">
        <v>44004</v>
      </c>
      <c r="G173" s="24">
        <v>-58.680487632647903</v>
      </c>
      <c r="H173" s="42">
        <f t="shared" si="7"/>
        <v>-49.416106834150447</v>
      </c>
      <c r="I173" t="e">
        <v>#N/A</v>
      </c>
    </row>
    <row r="174" spans="1:11" x14ac:dyDescent="0.35">
      <c r="F174" s="40">
        <v>44005</v>
      </c>
      <c r="G174" s="24">
        <v>-73.2815524802635</v>
      </c>
      <c r="H174" s="42">
        <f t="shared" si="7"/>
        <v>-50.059654139271586</v>
      </c>
      <c r="I174" t="e">
        <v>#N/A</v>
      </c>
    </row>
    <row r="175" spans="1:11" x14ac:dyDescent="0.35">
      <c r="F175" s="40">
        <v>44006</v>
      </c>
      <c r="G175" s="24">
        <v>-69.016134435624906</v>
      </c>
      <c r="H175" s="42">
        <f t="shared" si="7"/>
        <v>-51.634847007175146</v>
      </c>
      <c r="I175" t="e">
        <v>#N/A</v>
      </c>
    </row>
    <row r="176" spans="1:11" x14ac:dyDescent="0.35">
      <c r="F176" s="40">
        <v>44007</v>
      </c>
      <c r="G176" s="24">
        <v>-69.943666899060105</v>
      </c>
      <c r="H176" s="42">
        <f t="shared" si="7"/>
        <v>-52.745733100959946</v>
      </c>
      <c r="I176">
        <v>8192</v>
      </c>
      <c r="J176" s="39" t="s">
        <v>208</v>
      </c>
      <c r="K176" t="s">
        <v>209</v>
      </c>
    </row>
    <row r="177" spans="6:11" x14ac:dyDescent="0.35">
      <c r="F177" s="40">
        <v>44008</v>
      </c>
      <c r="G177" s="24">
        <v>-65.2680485266185</v>
      </c>
      <c r="H177" s="42">
        <f t="shared" si="7"/>
        <v>-53.404093392138599</v>
      </c>
      <c r="I177" t="e">
        <v>#N/A</v>
      </c>
    </row>
    <row r="178" spans="6:11" x14ac:dyDescent="0.35">
      <c r="F178" s="40">
        <v>44009</v>
      </c>
      <c r="G178" s="24">
        <v>-29.42156463701</v>
      </c>
      <c r="H178" s="42">
        <f t="shared" si="7"/>
        <v>-54.84973480970222</v>
      </c>
      <c r="I178" t="e">
        <v>#N/A</v>
      </c>
    </row>
    <row r="179" spans="6:11" x14ac:dyDescent="0.35">
      <c r="F179" s="40">
        <v>44010</v>
      </c>
      <c r="G179" s="24">
        <v>-25.995053828391001</v>
      </c>
      <c r="H179" s="42">
        <f t="shared" si="7"/>
        <v>-55.943786919945133</v>
      </c>
      <c r="I179" t="e">
        <v>#N/A</v>
      </c>
    </row>
    <row r="180" spans="6:11" x14ac:dyDescent="0.35">
      <c r="F180" s="40">
        <v>44011</v>
      </c>
      <c r="G180" s="24">
        <v>-58.182872764616299</v>
      </c>
      <c r="H180" s="42">
        <f t="shared" si="7"/>
        <v>-55.872699081654908</v>
      </c>
      <c r="I180" t="e">
        <v>#N/A</v>
      </c>
    </row>
    <row r="181" spans="6:11" x14ac:dyDescent="0.35">
      <c r="F181" s="40">
        <v>44012</v>
      </c>
      <c r="G181" s="24">
        <v>-70.329036565129201</v>
      </c>
      <c r="H181" s="42">
        <f t="shared" si="7"/>
        <v>-55.450911093778572</v>
      </c>
      <c r="I181" t="e">
        <v>#N/A</v>
      </c>
    </row>
    <row r="182" spans="6:11" x14ac:dyDescent="0.35">
      <c r="F182" s="40">
        <v>44013</v>
      </c>
      <c r="G182" s="24">
        <v>-66.7277944231775</v>
      </c>
      <c r="H182" s="42">
        <f t="shared" si="7"/>
        <v>-55.12400537771466</v>
      </c>
      <c r="I182" t="e">
        <v>#N/A</v>
      </c>
    </row>
    <row r="183" spans="6:11" x14ac:dyDescent="0.35">
      <c r="F183" s="40">
        <v>44014</v>
      </c>
      <c r="G183" s="24">
        <v>-73.675624998307299</v>
      </c>
      <c r="H183" s="42">
        <f t="shared" si="7"/>
        <v>-55.657142249035687</v>
      </c>
      <c r="I183">
        <v>8192</v>
      </c>
      <c r="J183" s="39" t="s">
        <v>208</v>
      </c>
      <c r="K183" t="s">
        <v>210</v>
      </c>
    </row>
    <row r="184" spans="6:11" x14ac:dyDescent="0.35">
      <c r="F184" s="40">
        <v>44015</v>
      </c>
      <c r="G184" s="24">
        <v>-76.652724477474095</v>
      </c>
      <c r="H184" s="42">
        <f t="shared" si="7"/>
        <v>-57.283524527729341</v>
      </c>
      <c r="I184" t="e">
        <v>#N/A</v>
      </c>
    </row>
    <row r="185" spans="6:11" x14ac:dyDescent="0.35">
      <c r="F185" s="40">
        <v>44016</v>
      </c>
      <c r="G185" s="24">
        <v>-36.280021169871901</v>
      </c>
      <c r="H185" s="42">
        <f t="shared" si="7"/>
        <v>-58.263304032423903</v>
      </c>
      <c r="I185" t="e">
        <v>#N/A</v>
      </c>
    </row>
    <row r="186" spans="6:11" x14ac:dyDescent="0.35">
      <c r="F186" s="40">
        <v>44017</v>
      </c>
      <c r="G186" s="24">
        <v>-30.888028284131099</v>
      </c>
      <c r="H186" s="42">
        <f t="shared" si="7"/>
        <v>-58.962300383243914</v>
      </c>
      <c r="I186" t="e">
        <v>#N/A</v>
      </c>
    </row>
    <row r="187" spans="6:11" x14ac:dyDescent="0.35">
      <c r="F187" s="40">
        <v>44018</v>
      </c>
      <c r="G187" s="24">
        <v>-63.514613721342897</v>
      </c>
      <c r="H187" s="42">
        <f t="shared" si="7"/>
        <v>-59.723977662776292</v>
      </c>
      <c r="I187" t="e">
        <v>#N/A</v>
      </c>
    </row>
    <row r="188" spans="6:11" x14ac:dyDescent="0.35">
      <c r="F188" s="40">
        <v>44019</v>
      </c>
      <c r="G188" s="24">
        <v>-77.009235961662995</v>
      </c>
      <c r="H188" s="42">
        <f t="shared" si="7"/>
        <v>-60.678291862281107</v>
      </c>
      <c r="I188" t="e">
        <v>#N/A</v>
      </c>
    </row>
    <row r="189" spans="6:11" x14ac:dyDescent="0.35">
      <c r="F189" s="40">
        <v>44020</v>
      </c>
      <c r="G189" s="24">
        <v>-70.568012197096706</v>
      </c>
      <c r="H189" s="42">
        <f t="shared" si="7"/>
        <v>-61.22689440141243</v>
      </c>
      <c r="I189" t="e">
        <v>#N/A</v>
      </c>
    </row>
    <row r="190" spans="6:11" x14ac:dyDescent="0.35">
      <c r="F190" s="40">
        <v>44021</v>
      </c>
      <c r="G190" s="24">
        <v>-73.469030804316802</v>
      </c>
      <c r="H190" s="42">
        <f t="shared" si="7"/>
        <v>-61.197380945128074</v>
      </c>
      <c r="I190" t="e">
        <v>#N/A</v>
      </c>
    </row>
    <row r="191" spans="6:11" x14ac:dyDescent="0.35">
      <c r="F191" s="40">
        <v>44022</v>
      </c>
      <c r="G191" s="24">
        <v>-62.9726904102601</v>
      </c>
      <c r="H191" s="42">
        <f t="shared" si="7"/>
        <v>-59.243090364097498</v>
      </c>
      <c r="I191" t="e">
        <v>#N/A</v>
      </c>
      <c r="J191" s="39" t="s">
        <v>208</v>
      </c>
      <c r="K191" t="s">
        <v>211</v>
      </c>
    </row>
    <row r="192" spans="6:11" x14ac:dyDescent="0.35">
      <c r="F192" s="40">
        <v>44023</v>
      </c>
      <c r="G192" s="24">
        <v>-30.849211498401299</v>
      </c>
      <c r="H192" s="42">
        <f t="shared" si="7"/>
        <v>-58.467260411030274</v>
      </c>
      <c r="I192" t="e">
        <v>#N/A</v>
      </c>
    </row>
    <row r="193" spans="6:9" x14ac:dyDescent="0.35">
      <c r="F193" s="40">
        <v>44024</v>
      </c>
      <c r="G193" s="24">
        <v>-26.900608878357101</v>
      </c>
      <c r="H193" s="42">
        <f t="shared" si="7"/>
        <v>-57.897629067348269</v>
      </c>
      <c r="I193" t="e">
        <v>#N/A</v>
      </c>
    </row>
    <row r="194" spans="6:9" x14ac:dyDescent="0.35">
      <c r="F194" s="40">
        <v>44025</v>
      </c>
      <c r="G194" s="24">
        <v>-58.334505098320903</v>
      </c>
      <c r="H194" s="42">
        <f t="shared" si="7"/>
        <v>-57.1576135497737</v>
      </c>
      <c r="I194" t="e">
        <v>#N/A</v>
      </c>
    </row>
    <row r="195" spans="6:9" x14ac:dyDescent="0.35">
      <c r="F195" s="40">
        <v>44026</v>
      </c>
      <c r="G195" s="24">
        <v>-72.125846797867496</v>
      </c>
      <c r="H195" s="42">
        <f t="shared" si="7"/>
        <v>-56.459986526374344</v>
      </c>
      <c r="I195" t="e">
        <v>#N/A</v>
      </c>
    </row>
    <row r="196" spans="6:9" x14ac:dyDescent="0.35">
      <c r="F196" s="40">
        <v>44027</v>
      </c>
      <c r="G196" s="24">
        <v>-68.837760430906201</v>
      </c>
      <c r="H196" s="42">
        <f t="shared" si="7"/>
        <v>-56.212807702632844</v>
      </c>
      <c r="I196" t="e">
        <v>#N/A</v>
      </c>
    </row>
    <row r="197" spans="6:9" x14ac:dyDescent="0.35">
      <c r="F197" s="40">
        <v>44028</v>
      </c>
      <c r="G197" s="24">
        <v>-71.959012453123293</v>
      </c>
      <c r="H197" s="42">
        <f t="shared" si="7"/>
        <v>-55.997090795319487</v>
      </c>
      <c r="I197" t="e">
        <v>#N/A</v>
      </c>
    </row>
    <row r="198" spans="6:9" x14ac:dyDescent="0.35">
      <c r="F198" s="40">
        <v>44029</v>
      </c>
      <c r="G198" s="24">
        <v>-62.731132461110299</v>
      </c>
      <c r="H198" s="42">
        <f t="shared" si="7"/>
        <v>-55.962582516869517</v>
      </c>
      <c r="I198" t="e">
        <v>#N/A</v>
      </c>
    </row>
    <row r="199" spans="6:9" x14ac:dyDescent="0.35">
      <c r="F199" s="40">
        <v>44030</v>
      </c>
      <c r="G199" s="24">
        <v>-29.590971054460098</v>
      </c>
      <c r="H199" s="42">
        <f>AVERAGE(G193:G199)</f>
        <v>-55.782833882020775</v>
      </c>
      <c r="I199" t="e">
        <v>#N/A</v>
      </c>
    </row>
    <row r="200" spans="6:9" x14ac:dyDescent="0.35">
      <c r="F200" s="40">
        <v>44031</v>
      </c>
      <c r="H200" t="e">
        <v>#N/A</v>
      </c>
      <c r="I200" t="e">
        <v>#N/A</v>
      </c>
    </row>
    <row r="201" spans="6:9" x14ac:dyDescent="0.35">
      <c r="F201" s="40">
        <v>44032</v>
      </c>
      <c r="H201" t="e">
        <v>#N/A</v>
      </c>
      <c r="I201" t="e">
        <v>#N/A</v>
      </c>
    </row>
    <row r="202" spans="6:9" x14ac:dyDescent="0.35">
      <c r="F202" s="40">
        <v>44033</v>
      </c>
      <c r="H202" t="e">
        <v>#N/A</v>
      </c>
      <c r="I202" t="e">
        <v>#N/A</v>
      </c>
    </row>
    <row r="203" spans="6:9" x14ac:dyDescent="0.35">
      <c r="F203" s="40">
        <v>44034</v>
      </c>
      <c r="H203" t="e">
        <v>#N/A</v>
      </c>
      <c r="I203" t="e">
        <v>#N/A</v>
      </c>
    </row>
    <row r="204" spans="6:9" x14ac:dyDescent="0.35">
      <c r="F204" s="40">
        <v>44035</v>
      </c>
      <c r="H204" t="e">
        <v>#N/A</v>
      </c>
      <c r="I204" t="e">
        <v>#N/A</v>
      </c>
    </row>
    <row r="205" spans="6:9" x14ac:dyDescent="0.35">
      <c r="F205" s="40">
        <v>44036</v>
      </c>
      <c r="H205" t="e">
        <v>#N/A</v>
      </c>
      <c r="I205" t="e">
        <v>#N/A</v>
      </c>
    </row>
    <row r="206" spans="6:9" x14ac:dyDescent="0.35">
      <c r="F206" s="40">
        <v>44037</v>
      </c>
      <c r="H206" t="e">
        <v>#N/A</v>
      </c>
      <c r="I206" t="e">
        <v>#N/A</v>
      </c>
    </row>
    <row r="207" spans="6:9" x14ac:dyDescent="0.35">
      <c r="F207" s="40">
        <v>44038</v>
      </c>
      <c r="H207" t="e">
        <v>#N/A</v>
      </c>
      <c r="I207" t="e">
        <v>#N/A</v>
      </c>
    </row>
    <row r="208" spans="6:9" x14ac:dyDescent="0.35">
      <c r="F208" s="40">
        <v>44039</v>
      </c>
      <c r="H208" t="e">
        <v>#N/A</v>
      </c>
      <c r="I208" t="e">
        <v>#N/A</v>
      </c>
    </row>
    <row r="209" spans="6:9" x14ac:dyDescent="0.35">
      <c r="F209" s="40">
        <v>44040</v>
      </c>
      <c r="H209" t="e">
        <v>#N/A</v>
      </c>
      <c r="I209" t="e">
        <v>#N/A</v>
      </c>
    </row>
    <row r="210" spans="6:9" x14ac:dyDescent="0.35">
      <c r="F210" s="40">
        <v>44041</v>
      </c>
      <c r="H210" t="e">
        <v>#N/A</v>
      </c>
      <c r="I210" t="e">
        <v>#N/A</v>
      </c>
    </row>
    <row r="211" spans="6:9" x14ac:dyDescent="0.35">
      <c r="F211" s="40">
        <v>44042</v>
      </c>
      <c r="H211" t="e">
        <v>#N/A</v>
      </c>
      <c r="I211" t="e">
        <v>#N/A</v>
      </c>
    </row>
    <row r="212" spans="6:9" x14ac:dyDescent="0.35">
      <c r="F212" s="40">
        <v>44043</v>
      </c>
      <c r="H212" t="e">
        <v>#N/A</v>
      </c>
      <c r="I212" t="e">
        <v>#N/A</v>
      </c>
    </row>
    <row r="215" spans="6:9" x14ac:dyDescent="0.35">
      <c r="H215" s="24">
        <f>((H199/H176)-1)*100</f>
        <v>5.7580027852633275</v>
      </c>
    </row>
    <row r="218" spans="6:9" x14ac:dyDescent="0.35">
      <c r="H218" s="26">
        <f>CORREL(H110:H199,d.cases_fatalities!F9:F98)</f>
        <v>0.41497176067094532</v>
      </c>
    </row>
    <row r="219" spans="6:9" x14ac:dyDescent="0.35">
      <c r="H219" s="26">
        <f>CORREL(H110:H199,d.cases_fatalities!C9:C98)</f>
        <v>0.26275161228113403</v>
      </c>
    </row>
  </sheetData>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F153"/>
  <sheetViews>
    <sheetView topLeftCell="A79" workbookViewId="0">
      <selection activeCell="E1" sqref="E1"/>
    </sheetView>
  </sheetViews>
  <sheetFormatPr defaultRowHeight="14.5" x14ac:dyDescent="0.35"/>
  <cols>
    <col min="1" max="1" width="4.81640625" bestFit="1" customWidth="1"/>
    <col min="2" max="2" width="22.7265625" customWidth="1"/>
    <col min="3" max="3" width="12" style="34" bestFit="1" customWidth="1"/>
    <col min="4" max="4" width="14.7265625" style="34" bestFit="1" customWidth="1"/>
    <col min="5" max="5" width="14.7265625" bestFit="1" customWidth="1"/>
    <col min="6" max="6" width="49.54296875" style="54" bestFit="1" customWidth="1"/>
    <col min="12" max="12" width="9.453125" bestFit="1" customWidth="1"/>
    <col min="13" max="13" width="10.1796875" customWidth="1"/>
    <col min="16" max="16" width="9.54296875" customWidth="1"/>
  </cols>
  <sheetData>
    <row r="1" spans="1:6" ht="58" x14ac:dyDescent="0.35">
      <c r="A1" t="s">
        <v>185</v>
      </c>
      <c r="B1" s="52" t="s">
        <v>230</v>
      </c>
      <c r="C1" s="44" t="s">
        <v>231</v>
      </c>
      <c r="D1" s="44" t="s">
        <v>232</v>
      </c>
      <c r="E1" t="s">
        <v>188</v>
      </c>
      <c r="F1" s="54" t="s">
        <v>190</v>
      </c>
    </row>
    <row r="2" spans="1:6" x14ac:dyDescent="0.35">
      <c r="A2" s="45">
        <v>43892</v>
      </c>
      <c r="B2" s="53" t="e">
        <v>#N/A</v>
      </c>
      <c r="C2" s="34">
        <v>0</v>
      </c>
      <c r="D2" s="34" t="e">
        <v>#N/A</v>
      </c>
      <c r="E2" t="e">
        <v>#N/A</v>
      </c>
    </row>
    <row r="3" spans="1:6" x14ac:dyDescent="0.35">
      <c r="A3" s="45">
        <v>43893</v>
      </c>
      <c r="B3" s="53" t="e">
        <v>#N/A</v>
      </c>
      <c r="C3" s="34">
        <v>0</v>
      </c>
      <c r="D3" s="34" t="e">
        <v>#N/A</v>
      </c>
      <c r="E3" t="e">
        <v>#N/A</v>
      </c>
    </row>
    <row r="4" spans="1:6" x14ac:dyDescent="0.35">
      <c r="A4" s="45">
        <v>43894</v>
      </c>
      <c r="B4" s="53" t="e">
        <v>#N/A</v>
      </c>
      <c r="C4" s="34">
        <v>0</v>
      </c>
      <c r="D4" s="34" t="e">
        <v>#N/A</v>
      </c>
      <c r="E4" t="e">
        <v>#N/A</v>
      </c>
    </row>
    <row r="5" spans="1:6" x14ac:dyDescent="0.35">
      <c r="A5" s="45">
        <v>43895</v>
      </c>
      <c r="B5" s="53" t="e">
        <v>#N/A</v>
      </c>
      <c r="C5" s="34">
        <v>0.42857142857142855</v>
      </c>
      <c r="D5" s="34" t="e">
        <v>#N/A</v>
      </c>
      <c r="E5" t="e">
        <v>#N/A</v>
      </c>
    </row>
    <row r="6" spans="1:6" x14ac:dyDescent="0.35">
      <c r="A6" s="45">
        <v>43896</v>
      </c>
      <c r="B6" s="53" t="e">
        <v>#N/A</v>
      </c>
      <c r="C6" s="34">
        <v>0.5714285714285714</v>
      </c>
      <c r="D6" s="34" t="e">
        <v>#N/A</v>
      </c>
      <c r="E6" t="e">
        <v>#N/A</v>
      </c>
    </row>
    <row r="7" spans="1:6" x14ac:dyDescent="0.35">
      <c r="A7" s="45">
        <v>43897</v>
      </c>
      <c r="B7" s="53" t="e">
        <v>#N/A</v>
      </c>
      <c r="C7" s="34">
        <v>1.1428571428571428</v>
      </c>
      <c r="D7" s="34">
        <v>-1.41535751045471</v>
      </c>
      <c r="E7" t="e">
        <v>#N/A</v>
      </c>
    </row>
    <row r="8" spans="1:6" x14ac:dyDescent="0.35">
      <c r="A8" s="45">
        <v>43898</v>
      </c>
      <c r="B8" s="26">
        <v>0.5</v>
      </c>
      <c r="C8" s="34">
        <v>1.5714285714285714</v>
      </c>
      <c r="D8" s="34" t="e">
        <v>#N/A</v>
      </c>
      <c r="E8" t="e">
        <v>#N/A</v>
      </c>
    </row>
    <row r="9" spans="1:6" x14ac:dyDescent="0.35">
      <c r="A9" s="45">
        <v>43899</v>
      </c>
      <c r="B9" s="26">
        <v>-2.8571428571428532E-2</v>
      </c>
      <c r="C9" s="34">
        <v>1.8571428571428572</v>
      </c>
      <c r="D9" s="34" t="e">
        <v>#N/A</v>
      </c>
      <c r="E9" t="e">
        <v>#N/A</v>
      </c>
    </row>
    <row r="10" spans="1:6" x14ac:dyDescent="0.35">
      <c r="A10" s="45">
        <v>43900</v>
      </c>
      <c r="B10" s="26">
        <v>-0.41428571428571431</v>
      </c>
      <c r="C10" s="34">
        <v>2.2857142857142856</v>
      </c>
      <c r="D10" s="34" t="e">
        <v>#N/A</v>
      </c>
      <c r="E10" t="e">
        <v>#N/A</v>
      </c>
    </row>
    <row r="11" spans="1:6" x14ac:dyDescent="0.35">
      <c r="A11" s="45">
        <v>43901</v>
      </c>
      <c r="B11" s="26">
        <v>-0.61428571428571443</v>
      </c>
      <c r="C11" s="34">
        <v>3</v>
      </c>
      <c r="D11" s="34" t="e">
        <v>#N/A</v>
      </c>
      <c r="E11" t="e">
        <v>#N/A</v>
      </c>
    </row>
    <row r="12" spans="1:6" x14ac:dyDescent="0.35">
      <c r="A12" s="45">
        <v>43902</v>
      </c>
      <c r="B12" s="26">
        <v>-1.0999999999999999</v>
      </c>
      <c r="C12" s="34">
        <v>3.4285714285714284</v>
      </c>
      <c r="D12" s="34" t="e">
        <v>#N/A</v>
      </c>
      <c r="E12" t="e">
        <v>#N/A</v>
      </c>
    </row>
    <row r="13" spans="1:6" x14ac:dyDescent="0.35">
      <c r="A13" s="45">
        <v>43903</v>
      </c>
      <c r="B13" s="26">
        <v>-1.8571428571428572</v>
      </c>
      <c r="C13" s="34">
        <v>5.7142857142857144</v>
      </c>
      <c r="D13" s="34" t="e">
        <v>#N/A</v>
      </c>
      <c r="E13" t="e">
        <v>#N/A</v>
      </c>
    </row>
    <row r="14" spans="1:6" x14ac:dyDescent="0.35">
      <c r="A14" s="45">
        <v>43904</v>
      </c>
      <c r="B14" s="26">
        <v>-3.1142857142857143</v>
      </c>
      <c r="C14" s="34">
        <v>7.4285714285714288</v>
      </c>
      <c r="D14" s="34">
        <v>-18.4448172108143</v>
      </c>
      <c r="E14" t="e">
        <v>#N/A</v>
      </c>
    </row>
    <row r="15" spans="1:6" x14ac:dyDescent="0.35">
      <c r="A15" s="45">
        <v>43905</v>
      </c>
      <c r="B15" s="26">
        <v>-4.5857142857142863</v>
      </c>
      <c r="C15" s="34">
        <v>7.4285714285714288</v>
      </c>
      <c r="D15" s="34" t="e">
        <v>#N/A</v>
      </c>
      <c r="E15" t="e">
        <v>#N/A</v>
      </c>
    </row>
    <row r="16" spans="1:6" x14ac:dyDescent="0.35">
      <c r="A16" s="45">
        <v>43906</v>
      </c>
      <c r="B16" s="26">
        <v>-5.7428571428571429</v>
      </c>
      <c r="C16" s="34">
        <v>10.285714285714286</v>
      </c>
      <c r="D16" s="34" t="e">
        <v>#N/A</v>
      </c>
      <c r="E16" t="e">
        <v>#N/A</v>
      </c>
    </row>
    <row r="17" spans="1:6" x14ac:dyDescent="0.35">
      <c r="A17" s="45">
        <v>43907</v>
      </c>
      <c r="B17" s="26">
        <v>-8.2571428571428562</v>
      </c>
      <c r="C17" s="34">
        <v>13.428571428571429</v>
      </c>
      <c r="D17" s="34" t="e">
        <v>#N/A</v>
      </c>
      <c r="E17" t="e">
        <v>#N/A</v>
      </c>
    </row>
    <row r="18" spans="1:6" x14ac:dyDescent="0.35">
      <c r="A18" s="45">
        <v>43908</v>
      </c>
      <c r="B18" s="26">
        <v>-11.457142857142857</v>
      </c>
      <c r="C18" s="34">
        <v>25</v>
      </c>
      <c r="D18" s="34" t="e">
        <v>#N/A</v>
      </c>
      <c r="E18" t="e">
        <v>#N/A</v>
      </c>
    </row>
    <row r="19" spans="1:6" x14ac:dyDescent="0.35">
      <c r="A19" s="45">
        <v>43909</v>
      </c>
      <c r="B19" s="26">
        <v>-15.614285714285714</v>
      </c>
      <c r="C19" s="34">
        <v>39.857142857142854</v>
      </c>
      <c r="D19" s="34" t="e">
        <v>#N/A</v>
      </c>
      <c r="E19">
        <v>16384</v>
      </c>
      <c r="F19" s="54" t="s">
        <v>212</v>
      </c>
    </row>
    <row r="20" spans="1:6" x14ac:dyDescent="0.35">
      <c r="A20" s="45">
        <v>43910</v>
      </c>
      <c r="B20" s="26">
        <v>-20.185714285714287</v>
      </c>
      <c r="C20" s="34">
        <v>55</v>
      </c>
      <c r="D20" s="34" t="e">
        <v>#N/A</v>
      </c>
      <c r="E20" t="e">
        <v>#N/A</v>
      </c>
    </row>
    <row r="21" spans="1:6" x14ac:dyDescent="0.35">
      <c r="A21" s="45">
        <v>43911</v>
      </c>
      <c r="B21" s="26">
        <v>-25.971428571428568</v>
      </c>
      <c r="C21" s="34">
        <v>74.571428571428569</v>
      </c>
      <c r="D21" s="34">
        <v>-65.408428952522002</v>
      </c>
      <c r="E21" t="e">
        <v>#N/A</v>
      </c>
    </row>
    <row r="22" spans="1:6" x14ac:dyDescent="0.35">
      <c r="A22" s="45">
        <v>43912</v>
      </c>
      <c r="B22" s="26">
        <v>-31.857142857142858</v>
      </c>
      <c r="C22" s="34">
        <v>82.857142857142861</v>
      </c>
      <c r="D22" s="34" t="e">
        <v>#N/A</v>
      </c>
      <c r="E22" t="e">
        <v>#N/A</v>
      </c>
    </row>
    <row r="23" spans="1:6" x14ac:dyDescent="0.35">
      <c r="A23" s="45">
        <v>43913</v>
      </c>
      <c r="B23" s="26">
        <v>-35.914285714285718</v>
      </c>
      <c r="C23" s="34">
        <v>96.142857142857139</v>
      </c>
      <c r="D23" s="34" t="e">
        <v>#N/A</v>
      </c>
      <c r="E23" t="e">
        <v>#N/A</v>
      </c>
    </row>
    <row r="24" spans="1:6" x14ac:dyDescent="0.35">
      <c r="A24" s="45">
        <v>43914</v>
      </c>
      <c r="B24" s="26">
        <v>-39.342857142857142</v>
      </c>
      <c r="C24" s="34">
        <v>120.71428571428571</v>
      </c>
      <c r="D24" s="34" t="e">
        <v>#N/A</v>
      </c>
      <c r="E24" t="e">
        <v>#N/A</v>
      </c>
    </row>
    <row r="25" spans="1:6" x14ac:dyDescent="0.35">
      <c r="A25" s="45">
        <v>43915</v>
      </c>
      <c r="B25" s="26">
        <v>-42.714285714285715</v>
      </c>
      <c r="C25" s="34">
        <v>147.57142857142858</v>
      </c>
      <c r="D25" s="34" t="e">
        <v>#N/A</v>
      </c>
      <c r="E25" t="e">
        <v>#N/A</v>
      </c>
    </row>
    <row r="26" spans="1:6" x14ac:dyDescent="0.35">
      <c r="A26" s="45">
        <v>43916</v>
      </c>
      <c r="B26" s="26">
        <v>-45.31428571428571</v>
      </c>
      <c r="C26" s="34">
        <v>179.57142857142858</v>
      </c>
      <c r="D26" s="34" t="e">
        <v>#N/A</v>
      </c>
      <c r="E26" t="e">
        <v>#N/A</v>
      </c>
    </row>
    <row r="27" spans="1:6" x14ac:dyDescent="0.35">
      <c r="A27" s="45">
        <v>43917</v>
      </c>
      <c r="B27" s="26">
        <v>-47.514285714285712</v>
      </c>
      <c r="C27" s="34">
        <v>215.42857142857142</v>
      </c>
      <c r="D27" s="34" t="e">
        <v>#N/A</v>
      </c>
      <c r="E27" t="e">
        <v>#N/A</v>
      </c>
    </row>
    <row r="28" spans="1:6" x14ac:dyDescent="0.35">
      <c r="A28" s="45">
        <v>43918</v>
      </c>
      <c r="B28" s="26">
        <v>-49.142857142857146</v>
      </c>
      <c r="C28" s="34">
        <v>267.57142857142856</v>
      </c>
      <c r="D28" s="34">
        <v>-90.945533165497196</v>
      </c>
      <c r="E28" t="e">
        <v>#N/A</v>
      </c>
    </row>
    <row r="29" spans="1:6" x14ac:dyDescent="0.35">
      <c r="A29" s="45">
        <v>43919</v>
      </c>
      <c r="B29" s="26">
        <v>-50.371428571428567</v>
      </c>
      <c r="C29" s="34">
        <v>307</v>
      </c>
      <c r="D29" s="34" t="e">
        <v>#N/A</v>
      </c>
      <c r="E29" t="e">
        <v>#N/A</v>
      </c>
    </row>
    <row r="30" spans="1:6" x14ac:dyDescent="0.35">
      <c r="A30" s="45">
        <v>43920</v>
      </c>
      <c r="B30" s="26">
        <v>-51.828571428571429</v>
      </c>
      <c r="C30" s="34">
        <v>341.28571428571428</v>
      </c>
      <c r="D30" s="34" t="e">
        <v>#N/A</v>
      </c>
      <c r="E30" t="e">
        <v>#N/A</v>
      </c>
    </row>
    <row r="31" spans="1:6" x14ac:dyDescent="0.35">
      <c r="A31" s="45">
        <v>43921</v>
      </c>
      <c r="B31" s="26">
        <v>-52.75714285714286</v>
      </c>
      <c r="C31" s="34">
        <v>407.71428571428572</v>
      </c>
      <c r="D31" s="34" t="e">
        <v>#N/A</v>
      </c>
      <c r="E31" t="e">
        <v>#N/A</v>
      </c>
    </row>
    <row r="32" spans="1:6" x14ac:dyDescent="0.35">
      <c r="A32" s="45">
        <v>43922</v>
      </c>
      <c r="B32" s="26">
        <v>-53.085714285714282</v>
      </c>
      <c r="C32" s="34">
        <v>446.57142857142856</v>
      </c>
      <c r="D32" s="34" t="e">
        <v>#N/A</v>
      </c>
      <c r="E32" t="e">
        <v>#N/A</v>
      </c>
    </row>
    <row r="33" spans="1:5" x14ac:dyDescent="0.35">
      <c r="A33" s="45">
        <v>43923</v>
      </c>
      <c r="B33" s="26">
        <v>-53.4</v>
      </c>
      <c r="C33" s="34">
        <v>500.85714285714283</v>
      </c>
      <c r="D33" s="34" t="e">
        <v>#N/A</v>
      </c>
      <c r="E33" t="e">
        <v>#N/A</v>
      </c>
    </row>
    <row r="34" spans="1:5" x14ac:dyDescent="0.35">
      <c r="A34" s="45">
        <v>43924</v>
      </c>
      <c r="B34" s="26">
        <v>-53.557142857142864</v>
      </c>
      <c r="C34" s="34">
        <v>542.42857142857144</v>
      </c>
      <c r="D34" s="34" t="e">
        <v>#N/A</v>
      </c>
      <c r="E34" t="e">
        <v>#N/A</v>
      </c>
    </row>
    <row r="35" spans="1:5" x14ac:dyDescent="0.35">
      <c r="A35" s="45">
        <v>43925</v>
      </c>
      <c r="B35" s="26">
        <v>-53.728571428571435</v>
      </c>
      <c r="C35" s="34">
        <v>587.42857142857144</v>
      </c>
      <c r="D35" s="34">
        <v>-103.634757321461</v>
      </c>
      <c r="E35" t="e">
        <v>#N/A</v>
      </c>
    </row>
    <row r="36" spans="1:5" x14ac:dyDescent="0.35">
      <c r="A36" s="45">
        <v>43926</v>
      </c>
      <c r="B36" s="26">
        <v>-53.914285714285711</v>
      </c>
      <c r="C36" s="34">
        <v>631</v>
      </c>
      <c r="D36" s="34" t="e">
        <v>#N/A</v>
      </c>
      <c r="E36" t="e">
        <v>#N/A</v>
      </c>
    </row>
    <row r="37" spans="1:5" x14ac:dyDescent="0.35">
      <c r="A37" s="45">
        <v>43927</v>
      </c>
      <c r="B37" s="26">
        <v>-53.914285714285711</v>
      </c>
      <c r="C37" s="34">
        <v>699.42857142857144</v>
      </c>
      <c r="D37" s="34" t="e">
        <v>#N/A</v>
      </c>
      <c r="E37" t="e">
        <v>#N/A</v>
      </c>
    </row>
    <row r="38" spans="1:5" x14ac:dyDescent="0.35">
      <c r="A38" s="45">
        <v>43928</v>
      </c>
      <c r="B38" s="26">
        <v>-53.885714285714286</v>
      </c>
      <c r="C38" s="34">
        <v>730.85714285714289</v>
      </c>
      <c r="D38" s="34" t="e">
        <v>#N/A</v>
      </c>
      <c r="E38" t="e">
        <v>#N/A</v>
      </c>
    </row>
    <row r="39" spans="1:5" x14ac:dyDescent="0.35">
      <c r="A39" s="45">
        <v>43929</v>
      </c>
      <c r="B39" s="26">
        <v>-53.74285714285714</v>
      </c>
      <c r="C39" s="34">
        <v>774.57142857142856</v>
      </c>
      <c r="D39" s="34" t="e">
        <v>#N/A</v>
      </c>
      <c r="E39" t="e">
        <v>#N/A</v>
      </c>
    </row>
    <row r="40" spans="1:5" x14ac:dyDescent="0.35">
      <c r="A40" s="45">
        <v>43930</v>
      </c>
      <c r="B40" s="26">
        <v>-53.6</v>
      </c>
      <c r="C40" s="34">
        <v>877</v>
      </c>
      <c r="D40" s="34" t="e">
        <v>#N/A</v>
      </c>
      <c r="E40" t="e">
        <v>#N/A</v>
      </c>
    </row>
    <row r="41" spans="1:5" x14ac:dyDescent="0.35">
      <c r="A41" s="45">
        <v>43931</v>
      </c>
      <c r="B41" s="26">
        <v>-53.957142857142863</v>
      </c>
      <c r="C41" s="34">
        <v>910.14285714285711</v>
      </c>
      <c r="D41" s="34" t="e">
        <v>#N/A</v>
      </c>
      <c r="E41" t="e">
        <v>#N/A</v>
      </c>
    </row>
    <row r="42" spans="1:5" x14ac:dyDescent="0.35">
      <c r="A42" s="45">
        <v>43932</v>
      </c>
      <c r="B42" s="26">
        <v>-53.814285714285724</v>
      </c>
      <c r="C42" s="34">
        <v>922.28571428571433</v>
      </c>
      <c r="D42" s="34">
        <v>-106.841224533323</v>
      </c>
      <c r="E42" t="e">
        <v>#N/A</v>
      </c>
    </row>
    <row r="43" spans="1:5" x14ac:dyDescent="0.35">
      <c r="A43" s="45">
        <v>43933</v>
      </c>
      <c r="B43" s="26">
        <v>-55.01428571428572</v>
      </c>
      <c r="C43" s="34">
        <v>924</v>
      </c>
      <c r="D43" s="34" t="e">
        <v>#N/A</v>
      </c>
      <c r="E43" t="e">
        <v>#N/A</v>
      </c>
    </row>
    <row r="44" spans="1:5" x14ac:dyDescent="0.35">
      <c r="A44" s="45">
        <v>43934</v>
      </c>
      <c r="B44" s="26">
        <v>-55.071428571428562</v>
      </c>
      <c r="C44" s="34">
        <v>890.28571428571433</v>
      </c>
      <c r="D44" s="34" t="e">
        <v>#N/A</v>
      </c>
      <c r="E44" t="e">
        <v>#N/A</v>
      </c>
    </row>
    <row r="45" spans="1:5" x14ac:dyDescent="0.35">
      <c r="A45" s="45">
        <v>43935</v>
      </c>
      <c r="B45" s="26">
        <v>-54.928571428571431</v>
      </c>
      <c r="C45" s="34">
        <v>868.71428571428567</v>
      </c>
      <c r="D45" s="34" t="e">
        <v>#N/A</v>
      </c>
      <c r="E45" t="e">
        <v>#N/A</v>
      </c>
    </row>
    <row r="46" spans="1:5" x14ac:dyDescent="0.35">
      <c r="A46" s="45">
        <v>43936</v>
      </c>
      <c r="B46" s="26">
        <v>-54.828571428571429</v>
      </c>
      <c r="C46" s="34">
        <v>875.71428571428567</v>
      </c>
      <c r="D46" s="34" t="e">
        <v>#N/A</v>
      </c>
      <c r="E46" t="e">
        <v>#N/A</v>
      </c>
    </row>
    <row r="47" spans="1:5" x14ac:dyDescent="0.35">
      <c r="A47" s="45">
        <v>43937</v>
      </c>
      <c r="B47" s="26">
        <v>-54.6</v>
      </c>
      <c r="C47" s="34">
        <v>809.71428571428567</v>
      </c>
      <c r="D47" s="34" t="e">
        <v>#N/A</v>
      </c>
      <c r="E47" t="e">
        <v>#N/A</v>
      </c>
    </row>
    <row r="48" spans="1:5" x14ac:dyDescent="0.35">
      <c r="A48" s="45">
        <v>43938</v>
      </c>
      <c r="B48" s="26">
        <v>-53.871428571428567</v>
      </c>
      <c r="C48" s="34">
        <v>820.57142857142856</v>
      </c>
      <c r="D48" s="34" t="e">
        <v>#N/A</v>
      </c>
      <c r="E48" t="e">
        <v>#N/A</v>
      </c>
    </row>
    <row r="49" spans="1:6" x14ac:dyDescent="0.35">
      <c r="A49" s="45">
        <v>43939</v>
      </c>
      <c r="B49" s="26">
        <v>-53.614285714285714</v>
      </c>
      <c r="C49" s="34">
        <v>811.57142857142856</v>
      </c>
      <c r="D49" s="34">
        <v>-101.024214783358</v>
      </c>
      <c r="E49" t="e">
        <v>#N/A</v>
      </c>
    </row>
    <row r="50" spans="1:6" x14ac:dyDescent="0.35">
      <c r="A50" s="45">
        <v>43940</v>
      </c>
      <c r="B50" s="26">
        <v>-52.114285714285707</v>
      </c>
      <c r="C50" s="34">
        <v>797.57142857142856</v>
      </c>
      <c r="D50" s="34" t="e">
        <v>#N/A</v>
      </c>
      <c r="E50" t="e">
        <v>#N/A</v>
      </c>
    </row>
    <row r="51" spans="1:6" x14ac:dyDescent="0.35">
      <c r="A51" s="45">
        <v>43941</v>
      </c>
      <c r="B51" s="26">
        <v>-51.600000000000009</v>
      </c>
      <c r="C51" s="34">
        <v>782.28571428571433</v>
      </c>
      <c r="D51" s="34" t="e">
        <v>#N/A</v>
      </c>
      <c r="E51" t="e">
        <v>#N/A</v>
      </c>
    </row>
    <row r="52" spans="1:6" x14ac:dyDescent="0.35">
      <c r="A52" s="45">
        <v>43942</v>
      </c>
      <c r="B52" s="26">
        <v>-51.214285714285715</v>
      </c>
      <c r="C52" s="34">
        <v>795.42857142857144</v>
      </c>
      <c r="D52" s="34" t="e">
        <v>#N/A</v>
      </c>
      <c r="E52" t="e">
        <v>#N/A</v>
      </c>
    </row>
    <row r="53" spans="1:6" x14ac:dyDescent="0.35">
      <c r="A53" s="45">
        <v>43943</v>
      </c>
      <c r="B53" s="26">
        <v>-50.771428571428565</v>
      </c>
      <c r="C53" s="34">
        <v>773.42857142857144</v>
      </c>
      <c r="D53" s="34" t="e">
        <v>#N/A</v>
      </c>
      <c r="E53" t="e">
        <v>#N/A</v>
      </c>
    </row>
    <row r="54" spans="1:6" x14ac:dyDescent="0.35">
      <c r="A54" s="45">
        <v>43944</v>
      </c>
      <c r="B54" s="26">
        <v>-50.342857142857142</v>
      </c>
      <c r="C54" s="34">
        <v>824.85714285714289</v>
      </c>
      <c r="D54" s="34" t="e">
        <v>#N/A</v>
      </c>
      <c r="E54" t="e">
        <v>#N/A</v>
      </c>
    </row>
    <row r="55" spans="1:6" x14ac:dyDescent="0.35">
      <c r="A55" s="45">
        <v>43945</v>
      </c>
      <c r="B55" s="26">
        <v>-49.871428571428567</v>
      </c>
      <c r="C55" s="34">
        <v>827.57142857142856</v>
      </c>
      <c r="D55" s="34" t="e">
        <v>#N/A</v>
      </c>
      <c r="E55" t="e">
        <v>#N/A</v>
      </c>
    </row>
    <row r="56" spans="1:6" x14ac:dyDescent="0.35">
      <c r="A56" s="45">
        <v>43946</v>
      </c>
      <c r="B56" s="26">
        <v>-49.357142857142854</v>
      </c>
      <c r="C56" s="34">
        <v>778.42857142857144</v>
      </c>
      <c r="D56" s="34">
        <v>-91.055614369506003</v>
      </c>
      <c r="E56" t="e">
        <v>#N/A</v>
      </c>
    </row>
    <row r="57" spans="1:6" x14ac:dyDescent="0.35">
      <c r="A57" s="45">
        <v>43947</v>
      </c>
      <c r="B57" s="26">
        <v>-48.957142857142856</v>
      </c>
      <c r="C57" s="34">
        <v>815.28571428571433</v>
      </c>
      <c r="D57" s="34" t="e">
        <v>#N/A</v>
      </c>
      <c r="E57" t="e">
        <v>#N/A</v>
      </c>
    </row>
    <row r="58" spans="1:6" x14ac:dyDescent="0.35">
      <c r="A58" s="45">
        <v>43948</v>
      </c>
      <c r="B58" s="26">
        <v>-48.499999999999993</v>
      </c>
      <c r="C58" s="34">
        <v>795.71428571428567</v>
      </c>
      <c r="D58" s="34" t="e">
        <v>#N/A</v>
      </c>
      <c r="E58" t="e">
        <v>#N/A</v>
      </c>
    </row>
    <row r="59" spans="1:6" x14ac:dyDescent="0.35">
      <c r="A59" s="45">
        <v>43949</v>
      </c>
      <c r="B59" s="26">
        <v>-48.057142857142857</v>
      </c>
      <c r="C59" s="34">
        <v>826.14285714285711</v>
      </c>
      <c r="D59" s="34" t="e">
        <v>#N/A</v>
      </c>
      <c r="E59" t="e">
        <v>#N/A</v>
      </c>
    </row>
    <row r="60" spans="1:6" x14ac:dyDescent="0.35">
      <c r="A60" s="45">
        <v>43950</v>
      </c>
      <c r="B60" s="26">
        <v>-47.628571428571433</v>
      </c>
      <c r="C60" s="34">
        <v>848</v>
      </c>
      <c r="D60" s="34" t="e">
        <v>#N/A</v>
      </c>
      <c r="E60" t="e">
        <v>#N/A</v>
      </c>
    </row>
    <row r="61" spans="1:6" x14ac:dyDescent="0.35">
      <c r="A61" s="45">
        <v>43951</v>
      </c>
      <c r="B61" s="26">
        <v>-47.057142857142864</v>
      </c>
      <c r="C61" s="34">
        <v>868.14285714285711</v>
      </c>
      <c r="D61" s="34" t="e">
        <v>#N/A</v>
      </c>
      <c r="E61" t="e">
        <v>#N/A</v>
      </c>
    </row>
    <row r="62" spans="1:6" x14ac:dyDescent="0.35">
      <c r="A62" s="45">
        <v>43952</v>
      </c>
      <c r="B62" s="26">
        <v>-46.042857142857152</v>
      </c>
      <c r="C62" s="34">
        <v>864.28571428571433</v>
      </c>
      <c r="D62" s="34" t="e">
        <v>#N/A</v>
      </c>
      <c r="E62">
        <v>16384</v>
      </c>
      <c r="F62" s="54" t="s">
        <v>213</v>
      </c>
    </row>
    <row r="63" spans="1:6" x14ac:dyDescent="0.35">
      <c r="A63" s="45">
        <v>43953</v>
      </c>
      <c r="B63" s="26">
        <v>-44.914285714285711</v>
      </c>
      <c r="C63" s="34">
        <v>966.28571428571433</v>
      </c>
      <c r="D63" s="34">
        <v>-82.196316707413303</v>
      </c>
      <c r="E63" t="e">
        <v>#N/A</v>
      </c>
    </row>
    <row r="64" spans="1:6" x14ac:dyDescent="0.35">
      <c r="A64" s="45">
        <v>43954</v>
      </c>
      <c r="B64" s="26">
        <v>-43.657142857142858</v>
      </c>
      <c r="C64" s="34">
        <v>1004.4285714285714</v>
      </c>
      <c r="D64" s="34" t="e">
        <v>#N/A</v>
      </c>
      <c r="E64" t="e">
        <v>#N/A</v>
      </c>
    </row>
    <row r="65" spans="1:6" x14ac:dyDescent="0.35">
      <c r="A65" s="45">
        <v>43955</v>
      </c>
      <c r="B65" s="26">
        <v>-42.48571428571428</v>
      </c>
      <c r="C65" s="34">
        <v>1066</v>
      </c>
      <c r="D65" s="34" t="e">
        <v>#N/A</v>
      </c>
      <c r="E65" t="e">
        <v>#N/A</v>
      </c>
    </row>
    <row r="66" spans="1:6" x14ac:dyDescent="0.35">
      <c r="A66" s="45">
        <v>43956</v>
      </c>
      <c r="B66" s="26">
        <v>-41.199999999999996</v>
      </c>
      <c r="C66" s="34">
        <v>1079.2857142857142</v>
      </c>
      <c r="D66" s="34" t="e">
        <v>#N/A</v>
      </c>
      <c r="E66" t="e">
        <v>#N/A</v>
      </c>
    </row>
    <row r="67" spans="1:6" x14ac:dyDescent="0.35">
      <c r="A67" s="45">
        <v>43957</v>
      </c>
      <c r="B67" s="26">
        <v>-39.928571428571431</v>
      </c>
      <c r="C67" s="34">
        <v>1095.8571428571429</v>
      </c>
      <c r="D67" s="34" t="e">
        <v>#N/A</v>
      </c>
      <c r="E67" t="e">
        <v>#N/A</v>
      </c>
    </row>
    <row r="68" spans="1:6" x14ac:dyDescent="0.35">
      <c r="A68" s="45">
        <v>43958</v>
      </c>
      <c r="B68" s="26">
        <v>-38.68571428571429</v>
      </c>
      <c r="C68" s="34">
        <v>1044.1428571428571</v>
      </c>
      <c r="D68" s="34" t="e">
        <v>#N/A</v>
      </c>
      <c r="E68" t="e">
        <v>#N/A</v>
      </c>
    </row>
    <row r="69" spans="1:6" x14ac:dyDescent="0.35">
      <c r="A69" s="45">
        <v>43959</v>
      </c>
      <c r="B69" s="26">
        <v>-37.75714285714286</v>
      </c>
      <c r="C69" s="34">
        <v>1079.1428571428571</v>
      </c>
      <c r="D69" s="34" t="e">
        <v>#N/A</v>
      </c>
      <c r="E69" t="e">
        <v>#N/A</v>
      </c>
    </row>
    <row r="70" spans="1:6" x14ac:dyDescent="0.35">
      <c r="A70" s="45">
        <v>43960</v>
      </c>
      <c r="B70" s="26">
        <v>-36.671428571428571</v>
      </c>
      <c r="C70" s="34">
        <v>1068.1428571428571</v>
      </c>
      <c r="D70" s="34">
        <v>-75.391064087314604</v>
      </c>
      <c r="E70" t="e">
        <v>#N/A</v>
      </c>
    </row>
    <row r="71" spans="1:6" x14ac:dyDescent="0.35">
      <c r="A71" s="45">
        <v>43961</v>
      </c>
      <c r="B71" s="26">
        <v>-35.957142857142863</v>
      </c>
      <c r="C71" s="34">
        <v>1037.1428571428571</v>
      </c>
      <c r="D71" s="34" t="e">
        <v>#N/A</v>
      </c>
      <c r="E71" t="e">
        <v>#N/A</v>
      </c>
    </row>
    <row r="72" spans="1:6" x14ac:dyDescent="0.35">
      <c r="A72" s="45">
        <v>43962</v>
      </c>
      <c r="B72" s="26">
        <v>-35.5</v>
      </c>
      <c r="C72" s="34">
        <v>1110.2857142857142</v>
      </c>
      <c r="D72" s="34" t="e">
        <v>#N/A</v>
      </c>
      <c r="E72" t="e">
        <v>#N/A</v>
      </c>
    </row>
    <row r="73" spans="1:6" x14ac:dyDescent="0.35">
      <c r="A73" s="45">
        <v>43963</v>
      </c>
      <c r="B73" s="26">
        <v>-35.1</v>
      </c>
      <c r="C73" s="34">
        <v>1074.2857142857142</v>
      </c>
      <c r="D73" s="34" t="e">
        <v>#N/A</v>
      </c>
      <c r="E73" t="e">
        <v>#N/A</v>
      </c>
    </row>
    <row r="74" spans="1:6" x14ac:dyDescent="0.35">
      <c r="A74" s="45">
        <v>43964</v>
      </c>
      <c r="B74" s="26">
        <v>-34.557142857142857</v>
      </c>
      <c r="C74" s="34">
        <v>1156</v>
      </c>
      <c r="D74" s="34" t="e">
        <v>#N/A</v>
      </c>
      <c r="E74" t="e">
        <v>#N/A</v>
      </c>
    </row>
    <row r="75" spans="1:6" x14ac:dyDescent="0.35">
      <c r="A75" s="45">
        <v>43965</v>
      </c>
      <c r="B75" s="26">
        <v>-34.071428571428569</v>
      </c>
      <c r="C75" s="34">
        <v>1206.2857142857142</v>
      </c>
      <c r="D75" s="34" t="e">
        <v>#N/A</v>
      </c>
      <c r="E75" t="e">
        <v>#N/A</v>
      </c>
    </row>
    <row r="76" spans="1:6" x14ac:dyDescent="0.35">
      <c r="A76" s="45">
        <v>43966</v>
      </c>
      <c r="B76" s="26">
        <v>-33.714285714285715</v>
      </c>
      <c r="C76" s="34">
        <v>1210.7142857142858</v>
      </c>
      <c r="D76" s="34" t="e">
        <v>#N/A</v>
      </c>
      <c r="E76" t="e">
        <v>#N/A</v>
      </c>
    </row>
    <row r="77" spans="1:6" x14ac:dyDescent="0.35">
      <c r="A77" s="45">
        <v>43967</v>
      </c>
      <c r="B77" s="26">
        <v>-33.5</v>
      </c>
      <c r="C77" s="34">
        <v>1294</v>
      </c>
      <c r="D77" s="34">
        <v>-71.519935417202603</v>
      </c>
      <c r="E77" t="e">
        <v>#N/A</v>
      </c>
    </row>
    <row r="78" spans="1:6" x14ac:dyDescent="0.35">
      <c r="A78" s="45">
        <v>43968</v>
      </c>
      <c r="B78" s="26">
        <v>-32.842857142857142</v>
      </c>
      <c r="C78" s="34">
        <v>1305.4285714285713</v>
      </c>
      <c r="D78" s="34" t="e">
        <v>#N/A</v>
      </c>
      <c r="E78" t="e">
        <v>#N/A</v>
      </c>
    </row>
    <row r="79" spans="1:6" x14ac:dyDescent="0.35">
      <c r="A79" s="45">
        <v>43969</v>
      </c>
      <c r="B79" s="26">
        <v>-32.314285714285717</v>
      </c>
      <c r="C79" s="34">
        <v>1231.7142857142858</v>
      </c>
      <c r="D79" s="34" t="e">
        <v>#N/A</v>
      </c>
      <c r="E79">
        <v>16384</v>
      </c>
      <c r="F79" s="54" t="s">
        <v>214</v>
      </c>
    </row>
    <row r="80" spans="1:6" x14ac:dyDescent="0.35">
      <c r="A80" s="45">
        <v>43970</v>
      </c>
      <c r="B80" s="26">
        <v>-31.75714285714286</v>
      </c>
      <c r="C80" s="34">
        <v>1302.8571428571429</v>
      </c>
      <c r="D80" s="34" t="e">
        <v>#N/A</v>
      </c>
      <c r="E80" t="e">
        <v>#N/A</v>
      </c>
    </row>
    <row r="81" spans="1:6" x14ac:dyDescent="0.35">
      <c r="A81" s="45">
        <v>43971</v>
      </c>
      <c r="B81" s="26">
        <v>-31.242857142857151</v>
      </c>
      <c r="C81" s="34">
        <v>1236.1428571428571</v>
      </c>
      <c r="D81" s="34" t="e">
        <v>#N/A</v>
      </c>
      <c r="E81" t="e">
        <v>#N/A</v>
      </c>
    </row>
    <row r="82" spans="1:6" x14ac:dyDescent="0.35">
      <c r="A82" s="45">
        <v>43972</v>
      </c>
      <c r="B82" s="26">
        <v>-30.728571428571431</v>
      </c>
      <c r="C82" s="34">
        <v>1224.7142857142858</v>
      </c>
      <c r="D82" s="34" t="e">
        <v>#N/A</v>
      </c>
      <c r="E82" t="e">
        <v>#N/A</v>
      </c>
    </row>
    <row r="83" spans="1:6" x14ac:dyDescent="0.35">
      <c r="A83" s="45">
        <v>43973</v>
      </c>
      <c r="B83" s="26">
        <v>-30.042857142857144</v>
      </c>
      <c r="C83" s="34">
        <v>1116.8571428571429</v>
      </c>
      <c r="D83" s="34" t="e">
        <v>#N/A</v>
      </c>
      <c r="E83" t="e">
        <v>#N/A</v>
      </c>
    </row>
    <row r="84" spans="1:6" x14ac:dyDescent="0.35">
      <c r="A84" s="45">
        <v>43974</v>
      </c>
      <c r="B84" s="26">
        <v>-29.014285714285712</v>
      </c>
      <c r="C84" s="34">
        <v>1046.2857142857142</v>
      </c>
      <c r="D84" s="34">
        <v>-62.6045011541596</v>
      </c>
      <c r="E84" t="e">
        <v>#N/A</v>
      </c>
    </row>
    <row r="85" spans="1:6" x14ac:dyDescent="0.35">
      <c r="A85" s="45">
        <v>43975</v>
      </c>
      <c r="B85" s="26">
        <v>-28.3</v>
      </c>
      <c r="C85" s="34">
        <v>1066.4285714285713</v>
      </c>
      <c r="D85" s="34" t="e">
        <v>#N/A</v>
      </c>
      <c r="E85" t="e">
        <v>#N/A</v>
      </c>
    </row>
    <row r="86" spans="1:6" x14ac:dyDescent="0.35">
      <c r="A86" s="46">
        <v>43976</v>
      </c>
      <c r="B86" s="47">
        <v>-27.853262410007368</v>
      </c>
      <c r="C86" s="34">
        <v>1033.1428571428571</v>
      </c>
      <c r="D86" s="34" t="e">
        <v>#N/A</v>
      </c>
      <c r="E86" t="e">
        <v>#N/A</v>
      </c>
      <c r="F86" s="55"/>
    </row>
    <row r="87" spans="1:6" x14ac:dyDescent="0.35">
      <c r="A87" s="45">
        <v>43977</v>
      </c>
      <c r="B87" s="26">
        <v>-27.467548124293081</v>
      </c>
      <c r="C87" s="34">
        <v>954</v>
      </c>
      <c r="D87" s="34" t="e">
        <v>#N/A</v>
      </c>
      <c r="E87" t="e">
        <v>#N/A</v>
      </c>
    </row>
    <row r="88" spans="1:6" x14ac:dyDescent="0.35">
      <c r="A88" s="45">
        <v>43978</v>
      </c>
      <c r="B88" s="26">
        <v>-26.953262410007365</v>
      </c>
      <c r="C88" s="34">
        <v>981.28571428571433</v>
      </c>
      <c r="D88" s="34" t="e">
        <v>#N/A</v>
      </c>
      <c r="E88" t="e">
        <v>#N/A</v>
      </c>
    </row>
    <row r="89" spans="1:6" x14ac:dyDescent="0.35">
      <c r="A89" s="45">
        <v>43979</v>
      </c>
      <c r="B89" s="26">
        <v>-26.467548124293081</v>
      </c>
      <c r="C89" s="34">
        <v>1048.8571428571429</v>
      </c>
      <c r="D89" s="34" t="e">
        <v>#N/A</v>
      </c>
      <c r="E89" t="e">
        <v>#N/A</v>
      </c>
    </row>
    <row r="90" spans="1:6" x14ac:dyDescent="0.35">
      <c r="A90" s="45">
        <v>43980</v>
      </c>
      <c r="B90" s="26">
        <v>-26.024690981435942</v>
      </c>
      <c r="C90" s="34">
        <v>1051.7142857142858</v>
      </c>
      <c r="D90" s="34" t="e">
        <v>#N/A</v>
      </c>
      <c r="E90" t="e">
        <v>#N/A</v>
      </c>
    </row>
    <row r="91" spans="1:6" x14ac:dyDescent="0.35">
      <c r="A91" s="45">
        <v>43981</v>
      </c>
      <c r="B91" s="26">
        <v>-25.6818338385788</v>
      </c>
      <c r="C91" s="34">
        <v>1128.4285714285713</v>
      </c>
      <c r="D91" s="34">
        <v>-62.638423918384497</v>
      </c>
      <c r="E91" t="e">
        <v>#N/A</v>
      </c>
    </row>
    <row r="92" spans="1:6" x14ac:dyDescent="0.35">
      <c r="A92" s="45">
        <v>43982</v>
      </c>
      <c r="B92" s="26">
        <v>-25.238976695721654</v>
      </c>
      <c r="C92" s="34">
        <v>1255.8571428571429</v>
      </c>
      <c r="D92" s="34" t="e">
        <v>#N/A</v>
      </c>
      <c r="E92" t="e">
        <v>#N/A</v>
      </c>
    </row>
    <row r="93" spans="1:6" x14ac:dyDescent="0.35">
      <c r="A93" s="45">
        <v>43983</v>
      </c>
      <c r="B93" s="26">
        <v>-24.885714285714283</v>
      </c>
      <c r="C93" s="34">
        <v>1312</v>
      </c>
      <c r="D93" s="34" t="e">
        <v>#N/A</v>
      </c>
      <c r="E93" t="e">
        <v>#N/A</v>
      </c>
    </row>
    <row r="94" spans="1:6" x14ac:dyDescent="0.35">
      <c r="A94" s="45">
        <v>43984</v>
      </c>
      <c r="B94" s="26">
        <v>-24.428571428571427</v>
      </c>
      <c r="C94" s="34">
        <v>1440</v>
      </c>
      <c r="D94" s="34" t="e">
        <v>#N/A</v>
      </c>
      <c r="E94" t="e">
        <v>#N/A</v>
      </c>
    </row>
    <row r="95" spans="1:6" x14ac:dyDescent="0.35">
      <c r="A95" s="45">
        <v>43985</v>
      </c>
      <c r="B95" s="26">
        <v>-24.171428571428574</v>
      </c>
      <c r="C95" s="34">
        <v>1476.4285714285713</v>
      </c>
      <c r="D95" s="34" t="e">
        <v>#N/A</v>
      </c>
      <c r="E95">
        <v>16384</v>
      </c>
      <c r="F95" s="54" t="s">
        <v>215</v>
      </c>
    </row>
    <row r="96" spans="1:6" x14ac:dyDescent="0.35">
      <c r="A96" s="45">
        <v>43986</v>
      </c>
      <c r="B96" s="26">
        <v>-23.871428571428574</v>
      </c>
      <c r="C96" s="34">
        <v>1451.4285714285713</v>
      </c>
      <c r="D96" s="34" t="e">
        <v>#N/A</v>
      </c>
      <c r="E96" t="e">
        <v>#N/A</v>
      </c>
    </row>
    <row r="97" spans="1:6" x14ac:dyDescent="0.35">
      <c r="A97" s="45">
        <v>43987</v>
      </c>
      <c r="B97" s="26">
        <v>-23.571428571428573</v>
      </c>
      <c r="C97" s="34">
        <v>1663.8571428571429</v>
      </c>
      <c r="D97" s="34" t="e">
        <v>#N/A</v>
      </c>
      <c r="E97" t="e">
        <v>#N/A</v>
      </c>
    </row>
    <row r="98" spans="1:6" x14ac:dyDescent="0.35">
      <c r="A98" s="45">
        <v>43988</v>
      </c>
      <c r="B98" s="26">
        <v>-23.157142857142862</v>
      </c>
      <c r="C98" s="34">
        <v>1685</v>
      </c>
      <c r="D98" s="34">
        <v>-52.773551504975998</v>
      </c>
      <c r="E98" t="e">
        <v>#N/A</v>
      </c>
    </row>
    <row r="99" spans="1:6" x14ac:dyDescent="0.35">
      <c r="A99" s="45">
        <v>43989</v>
      </c>
      <c r="B99" s="26">
        <v>-22.657142857142855</v>
      </c>
      <c r="C99" s="34">
        <v>1536.5714285714287</v>
      </c>
      <c r="D99" s="34" t="e">
        <v>#N/A</v>
      </c>
      <c r="E99" t="e">
        <v>#N/A</v>
      </c>
    </row>
    <row r="100" spans="1:6" x14ac:dyDescent="0.35">
      <c r="A100" s="45">
        <v>43990</v>
      </c>
      <c r="B100" s="26">
        <v>-22.400000000000002</v>
      </c>
      <c r="C100" s="34">
        <v>1552.8571428571429</v>
      </c>
      <c r="D100" s="34" t="e">
        <v>#N/A</v>
      </c>
      <c r="E100" t="e">
        <v>#N/A</v>
      </c>
    </row>
    <row r="101" spans="1:6" x14ac:dyDescent="0.35">
      <c r="A101" s="45">
        <v>43991</v>
      </c>
      <c r="B101" s="26">
        <v>-22.142857142857139</v>
      </c>
      <c r="C101" s="34">
        <v>1545.7142857142858</v>
      </c>
      <c r="D101" s="34" t="e">
        <v>#N/A</v>
      </c>
      <c r="E101" t="e">
        <v>#N/A</v>
      </c>
    </row>
    <row r="102" spans="1:6" x14ac:dyDescent="0.35">
      <c r="A102" s="45">
        <v>43992</v>
      </c>
      <c r="B102" s="26">
        <v>-21.814285714285713</v>
      </c>
      <c r="C102" s="34">
        <v>1700</v>
      </c>
      <c r="D102" s="34" t="e">
        <v>#N/A</v>
      </c>
      <c r="E102" t="e">
        <v>#N/A</v>
      </c>
    </row>
    <row r="103" spans="1:6" x14ac:dyDescent="0.35">
      <c r="A103" s="45">
        <v>43993</v>
      </c>
      <c r="B103" s="26">
        <v>-21.485714285714288</v>
      </c>
      <c r="C103" s="34">
        <v>1729</v>
      </c>
      <c r="D103" s="34" t="e">
        <v>#N/A</v>
      </c>
      <c r="E103" t="e">
        <v>#N/A</v>
      </c>
    </row>
    <row r="104" spans="1:6" x14ac:dyDescent="0.35">
      <c r="A104" s="45">
        <v>43994</v>
      </c>
      <c r="B104" s="26">
        <v>-21.228571428571431</v>
      </c>
      <c r="C104" s="34">
        <v>1768.4285714285713</v>
      </c>
      <c r="D104" s="34" t="e">
        <v>#N/A</v>
      </c>
      <c r="E104">
        <v>16384</v>
      </c>
      <c r="F104" s="56" t="s">
        <v>207</v>
      </c>
    </row>
    <row r="105" spans="1:6" x14ac:dyDescent="0.35">
      <c r="A105" s="45">
        <v>43995</v>
      </c>
      <c r="B105" s="26">
        <v>-21.014285714285712</v>
      </c>
      <c r="C105" s="34">
        <v>1777.8571428571429</v>
      </c>
      <c r="D105" s="34">
        <v>-50.266717101581598</v>
      </c>
      <c r="E105" t="e">
        <v>#N/A</v>
      </c>
    </row>
    <row r="106" spans="1:6" x14ac:dyDescent="0.35">
      <c r="A106" s="45">
        <v>43996</v>
      </c>
      <c r="B106" s="26">
        <v>-20.828571428571429</v>
      </c>
      <c r="C106" s="34">
        <v>1873.5714285714287</v>
      </c>
      <c r="D106" s="34" t="e">
        <v>#N/A</v>
      </c>
      <c r="E106" t="e">
        <v>#N/A</v>
      </c>
    </row>
    <row r="107" spans="1:6" x14ac:dyDescent="0.35">
      <c r="A107" s="45">
        <v>43997</v>
      </c>
      <c r="B107" s="26">
        <v>-20.7</v>
      </c>
      <c r="C107" s="34">
        <v>1964</v>
      </c>
      <c r="D107" s="34" t="e">
        <v>#N/A</v>
      </c>
      <c r="E107" t="e">
        <v>#N/A</v>
      </c>
    </row>
    <row r="108" spans="1:6" x14ac:dyDescent="0.35">
      <c r="A108" s="45">
        <v>43998</v>
      </c>
      <c r="B108" s="26">
        <v>-20.614285714285717</v>
      </c>
      <c r="C108" s="34">
        <v>2205.5714285714284</v>
      </c>
      <c r="D108" s="34" t="e">
        <v>#N/A</v>
      </c>
      <c r="E108" t="e">
        <v>#N/A</v>
      </c>
    </row>
    <row r="109" spans="1:6" x14ac:dyDescent="0.35">
      <c r="A109" s="45">
        <v>43999</v>
      </c>
      <c r="B109" s="26">
        <v>-20.471428571428572</v>
      </c>
      <c r="C109" s="34">
        <v>2417.4285714285716</v>
      </c>
      <c r="D109" s="34" t="e">
        <v>#N/A</v>
      </c>
      <c r="E109" t="e">
        <v>#N/A</v>
      </c>
    </row>
    <row r="110" spans="1:6" x14ac:dyDescent="0.35">
      <c r="A110" s="45">
        <v>44000</v>
      </c>
      <c r="B110" s="26">
        <v>-20.442857142857147</v>
      </c>
      <c r="C110" s="34">
        <v>2657.2857142857142</v>
      </c>
      <c r="D110" s="34" t="e">
        <v>#N/A</v>
      </c>
      <c r="E110" t="e">
        <v>#N/A</v>
      </c>
    </row>
    <row r="111" spans="1:6" x14ac:dyDescent="0.35">
      <c r="A111" s="45">
        <v>44001</v>
      </c>
      <c r="B111" s="26">
        <v>-20.5</v>
      </c>
      <c r="C111" s="34">
        <v>2923.8571428571427</v>
      </c>
      <c r="D111" s="34" t="e">
        <v>#N/A</v>
      </c>
      <c r="E111" t="e">
        <v>#N/A</v>
      </c>
    </row>
    <row r="112" spans="1:6" x14ac:dyDescent="0.35">
      <c r="A112" s="45">
        <v>44002</v>
      </c>
      <c r="B112" s="26">
        <v>-20.357142857142858</v>
      </c>
      <c r="C112" s="34">
        <v>3238</v>
      </c>
      <c r="D112" s="34">
        <v>-48.669770333043999</v>
      </c>
      <c r="E112" t="e">
        <v>#N/A</v>
      </c>
    </row>
    <row r="113" spans="1:6" x14ac:dyDescent="0.35">
      <c r="A113" s="45">
        <v>44003</v>
      </c>
      <c r="B113" s="26">
        <v>-20.5</v>
      </c>
      <c r="C113" s="34">
        <v>3488.7142857142858</v>
      </c>
      <c r="D113" s="34" t="e">
        <v>#N/A</v>
      </c>
      <c r="E113" t="e">
        <v>#N/A</v>
      </c>
    </row>
    <row r="114" spans="1:6" x14ac:dyDescent="0.35">
      <c r="A114" s="45">
        <v>44004</v>
      </c>
      <c r="B114" s="26">
        <v>-20.814285714285713</v>
      </c>
      <c r="C114" s="34">
        <v>3939.8571428571427</v>
      </c>
      <c r="D114" s="34" t="e">
        <v>#N/A</v>
      </c>
      <c r="E114" t="e">
        <v>#N/A</v>
      </c>
    </row>
    <row r="115" spans="1:6" x14ac:dyDescent="0.35">
      <c r="A115" s="45">
        <v>44005</v>
      </c>
      <c r="B115" s="26">
        <v>-21.157142857142855</v>
      </c>
      <c r="C115" s="34">
        <v>4194.7142857142853</v>
      </c>
      <c r="D115" s="34" t="e">
        <v>#N/A</v>
      </c>
      <c r="E115" t="e">
        <v>#N/A</v>
      </c>
    </row>
    <row r="116" spans="1:6" x14ac:dyDescent="0.35">
      <c r="A116" s="45">
        <v>44006</v>
      </c>
      <c r="B116" s="26">
        <v>-21.471428571428572</v>
      </c>
      <c r="C116" s="34">
        <v>4347.5714285714284</v>
      </c>
      <c r="D116" s="34" t="e">
        <v>#N/A</v>
      </c>
      <c r="E116" t="e">
        <v>#N/A</v>
      </c>
    </row>
    <row r="117" spans="1:6" x14ac:dyDescent="0.35">
      <c r="A117" s="45">
        <v>44007</v>
      </c>
      <c r="B117" s="26">
        <v>-21.74285714285714</v>
      </c>
      <c r="C117" s="34">
        <v>4757</v>
      </c>
      <c r="D117" s="34" t="e">
        <v>#N/A</v>
      </c>
      <c r="E117">
        <v>16384</v>
      </c>
      <c r="F117" s="57" t="s">
        <v>216</v>
      </c>
    </row>
    <row r="118" spans="1:6" x14ac:dyDescent="0.35">
      <c r="A118" s="45">
        <v>44008</v>
      </c>
      <c r="B118" s="26">
        <v>-22.014285714285712</v>
      </c>
      <c r="C118" s="34">
        <v>4968.4285714285716</v>
      </c>
      <c r="D118" s="34" t="e">
        <v>#N/A</v>
      </c>
      <c r="E118" t="e">
        <v>#N/A</v>
      </c>
    </row>
    <row r="119" spans="1:6" x14ac:dyDescent="0.35">
      <c r="A119" s="45">
        <v>44009</v>
      </c>
      <c r="B119" s="26">
        <v>-22.428571428571434</v>
      </c>
      <c r="C119" s="34">
        <v>5187.5714285714284</v>
      </c>
      <c r="D119" s="34">
        <v>-55.035894727737301</v>
      </c>
      <c r="E119" t="e">
        <v>#N/A</v>
      </c>
    </row>
    <row r="120" spans="1:6" x14ac:dyDescent="0.35">
      <c r="A120" s="45">
        <v>44010</v>
      </c>
      <c r="B120" s="26">
        <v>-22.800000000000004</v>
      </c>
      <c r="C120" s="34">
        <v>5315.4285714285716</v>
      </c>
      <c r="D120" s="34" t="e">
        <v>#N/A</v>
      </c>
      <c r="E120" t="e">
        <v>#N/A</v>
      </c>
    </row>
    <row r="121" spans="1:6" x14ac:dyDescent="0.35">
      <c r="A121" s="45">
        <v>44011</v>
      </c>
      <c r="B121" s="26">
        <v>-22.828571428571429</v>
      </c>
      <c r="C121" s="34">
        <v>5559.4285714285716</v>
      </c>
      <c r="D121" s="34" t="e">
        <v>#N/A</v>
      </c>
      <c r="E121" t="e">
        <v>#N/A</v>
      </c>
    </row>
    <row r="122" spans="1:6" x14ac:dyDescent="0.35">
      <c r="A122" s="45">
        <v>44012</v>
      </c>
      <c r="B122" s="26">
        <v>-22.985714285714288</v>
      </c>
      <c r="C122" s="34">
        <v>5732.5714285714284</v>
      </c>
      <c r="D122" s="34" t="e">
        <v>#N/A</v>
      </c>
      <c r="E122" t="e">
        <v>#N/A</v>
      </c>
    </row>
    <row r="123" spans="1:6" x14ac:dyDescent="0.35">
      <c r="A123" s="45">
        <v>44013</v>
      </c>
      <c r="B123" s="26">
        <v>-23.3</v>
      </c>
      <c r="C123" s="34">
        <v>6319.4285714285716</v>
      </c>
      <c r="D123" s="34" t="e">
        <v>#N/A</v>
      </c>
      <c r="E123" t="e">
        <v>#N/A</v>
      </c>
      <c r="F123" s="57"/>
    </row>
    <row r="124" spans="1:6" x14ac:dyDescent="0.35">
      <c r="A124" s="45">
        <v>44014</v>
      </c>
      <c r="B124" s="26">
        <v>-23.685714285714287</v>
      </c>
      <c r="C124" s="34">
        <v>6368.4285714285716</v>
      </c>
      <c r="D124" s="34" t="e">
        <v>#N/A</v>
      </c>
      <c r="E124">
        <v>16384</v>
      </c>
      <c r="F124" s="56" t="s">
        <v>210</v>
      </c>
    </row>
    <row r="125" spans="1:6" x14ac:dyDescent="0.35">
      <c r="A125" s="45">
        <v>44015</v>
      </c>
      <c r="B125" s="26">
        <v>-25.1</v>
      </c>
      <c r="C125" s="34">
        <v>6488.2857142857147</v>
      </c>
      <c r="D125" s="34" t="e">
        <v>#N/A</v>
      </c>
      <c r="E125" t="e">
        <v>#N/A</v>
      </c>
    </row>
    <row r="126" spans="1:6" x14ac:dyDescent="0.35">
      <c r="A126" s="46">
        <v>44016</v>
      </c>
      <c r="B126" s="47">
        <v>-26.179673995932895</v>
      </c>
      <c r="C126" s="34">
        <v>6608.4285714285716</v>
      </c>
      <c r="D126" s="34">
        <v>-58.465334389357203</v>
      </c>
      <c r="E126" t="e">
        <v>#N/A</v>
      </c>
      <c r="F126" s="55"/>
    </row>
    <row r="127" spans="1:6" x14ac:dyDescent="0.35">
      <c r="A127" s="45">
        <v>44017</v>
      </c>
      <c r="B127" s="26">
        <v>-26.836816853075749</v>
      </c>
      <c r="C127" s="34">
        <v>6397.1428571428569</v>
      </c>
      <c r="D127" s="34" t="e">
        <v>#N/A</v>
      </c>
      <c r="E127" t="e">
        <v>#N/A</v>
      </c>
    </row>
    <row r="128" spans="1:6" x14ac:dyDescent="0.35">
      <c r="A128" s="45">
        <v>44018</v>
      </c>
      <c r="B128" s="26">
        <v>-27.336816853075753</v>
      </c>
      <c r="C128" s="34">
        <v>6990.8571428571431</v>
      </c>
      <c r="D128" s="34" t="e">
        <v>#N/A</v>
      </c>
      <c r="E128" t="e">
        <v>#N/A</v>
      </c>
    </row>
    <row r="129" spans="1:5" x14ac:dyDescent="0.35">
      <c r="A129" s="45">
        <v>44019</v>
      </c>
      <c r="B129" s="26">
        <v>-27.52253113879004</v>
      </c>
      <c r="C129" s="34">
        <v>7566.5714285714284</v>
      </c>
      <c r="D129" s="34" t="e">
        <v>#N/A</v>
      </c>
      <c r="E129" t="e">
        <v>#N/A</v>
      </c>
    </row>
    <row r="130" spans="1:5" x14ac:dyDescent="0.35">
      <c r="A130" s="45">
        <v>44020</v>
      </c>
      <c r="B130" s="26">
        <v>-27.736816853075748</v>
      </c>
      <c r="C130" s="34">
        <v>7508.7142857142853</v>
      </c>
      <c r="D130" s="34" t="e">
        <v>#N/A</v>
      </c>
      <c r="E130" t="e">
        <v>#N/A</v>
      </c>
    </row>
    <row r="131" spans="1:5" x14ac:dyDescent="0.35">
      <c r="A131" s="45">
        <v>44021</v>
      </c>
      <c r="B131" s="26">
        <v>-27.793959710218612</v>
      </c>
      <c r="C131" s="34">
        <v>8200.5714285714294</v>
      </c>
      <c r="D131" s="34" t="e">
        <v>#N/A</v>
      </c>
      <c r="E131" t="e">
        <v>#N/A</v>
      </c>
    </row>
    <row r="132" spans="1:5" x14ac:dyDescent="0.35">
      <c r="A132" s="45">
        <v>44022</v>
      </c>
      <c r="B132" s="26">
        <v>-26.722531138790039</v>
      </c>
      <c r="C132" s="34">
        <v>8452.1428571428569</v>
      </c>
      <c r="D132" s="34" t="e">
        <v>#N/A</v>
      </c>
      <c r="E132" t="e">
        <v>#N/A</v>
      </c>
    </row>
    <row r="133" spans="1:5" x14ac:dyDescent="0.35">
      <c r="A133" s="45">
        <v>44023</v>
      </c>
      <c r="B133" s="26">
        <v>-26.1</v>
      </c>
      <c r="C133" s="34">
        <v>8894.5714285714294</v>
      </c>
      <c r="D133" s="34">
        <v>-58.6848800309509</v>
      </c>
      <c r="E133" t="e">
        <v>#N/A</v>
      </c>
    </row>
    <row r="134" spans="1:5" x14ac:dyDescent="0.35">
      <c r="A134" s="45">
        <v>44024</v>
      </c>
      <c r="B134" s="26">
        <v>-25.728571428571428</v>
      </c>
      <c r="C134" s="34">
        <v>9690</v>
      </c>
      <c r="D134" s="34" t="e">
        <v>#N/A</v>
      </c>
      <c r="E134" t="e">
        <v>#N/A</v>
      </c>
    </row>
    <row r="135" spans="1:5" x14ac:dyDescent="0.35">
      <c r="A135" s="45">
        <v>44025</v>
      </c>
      <c r="B135" s="26">
        <v>-25.571428571428573</v>
      </c>
      <c r="C135" s="34">
        <v>9162.2857142857138</v>
      </c>
      <c r="D135" s="34" t="e">
        <v>#N/A</v>
      </c>
      <c r="E135" t="e">
        <v>#N/A</v>
      </c>
    </row>
    <row r="136" spans="1:5" x14ac:dyDescent="0.35">
      <c r="A136" s="45">
        <v>44026</v>
      </c>
      <c r="B136" s="26">
        <v>-25.571428571428573</v>
      </c>
      <c r="C136" s="34">
        <v>9078.7142857142862</v>
      </c>
      <c r="D136" s="34" t="e">
        <v>#N/A</v>
      </c>
      <c r="E136" t="e">
        <v>#N/A</v>
      </c>
    </row>
    <row r="137" spans="1:5" x14ac:dyDescent="0.35">
      <c r="A137" s="45">
        <v>44027</v>
      </c>
      <c r="B137" s="26">
        <v>-25.542857142857144</v>
      </c>
      <c r="C137" s="34">
        <v>9272.5714285714294</v>
      </c>
      <c r="D137" s="34" t="e">
        <v>#N/A</v>
      </c>
      <c r="E137" t="e">
        <v>#N/A</v>
      </c>
    </row>
    <row r="138" spans="1:5" x14ac:dyDescent="0.35">
      <c r="A138" s="45">
        <v>44028</v>
      </c>
      <c r="B138" s="26">
        <v>-25.585714285714285</v>
      </c>
      <c r="C138" s="34">
        <v>9901.8571428571431</v>
      </c>
      <c r="D138" s="34" t="e">
        <v>#N/A</v>
      </c>
      <c r="E138" t="e">
        <v>#N/A</v>
      </c>
    </row>
    <row r="139" spans="1:5" x14ac:dyDescent="0.35">
      <c r="A139" s="45">
        <v>44029</v>
      </c>
      <c r="B139" s="26">
        <v>-25.657142857142855</v>
      </c>
      <c r="C139" s="34">
        <v>10430.285714285714</v>
      </c>
      <c r="D139" s="34" t="e">
        <v>#N/A</v>
      </c>
      <c r="E139" t="e">
        <v>#N/A</v>
      </c>
    </row>
    <row r="140" spans="1:5" x14ac:dyDescent="0.35">
      <c r="A140" s="45">
        <v>44030</v>
      </c>
      <c r="B140" s="26">
        <v>-25.62857142857143</v>
      </c>
      <c r="C140" s="34">
        <v>10384.428571428571</v>
      </c>
      <c r="D140" s="34">
        <v>-55.978846278081299</v>
      </c>
      <c r="E140" t="e">
        <v>#N/A</v>
      </c>
    </row>
    <row r="141" spans="1:5" x14ac:dyDescent="0.35">
      <c r="A141" s="45">
        <v>44031</v>
      </c>
      <c r="B141" s="26">
        <v>-25.6</v>
      </c>
      <c r="C141" s="34">
        <v>10356.428571428571</v>
      </c>
      <c r="D141" s="34" t="e">
        <v>#N/A</v>
      </c>
      <c r="E141" t="e">
        <v>#N/A</v>
      </c>
    </row>
    <row r="142" spans="1:5" x14ac:dyDescent="0.35">
      <c r="A142" s="45">
        <v>44032</v>
      </c>
      <c r="B142" s="26">
        <v>-25.671428571428574</v>
      </c>
      <c r="C142" s="34">
        <v>10572.142857142857</v>
      </c>
      <c r="D142" s="34" t="e">
        <v>#N/A</v>
      </c>
      <c r="E142" t="e">
        <v>#N/A</v>
      </c>
    </row>
    <row r="143" spans="1:5" x14ac:dyDescent="0.35">
      <c r="A143" s="45">
        <v>44033</v>
      </c>
      <c r="B143" s="26">
        <v>-25.814285714285717</v>
      </c>
      <c r="C143" s="34">
        <v>10213.428571428571</v>
      </c>
      <c r="D143" s="34" t="e">
        <v>#N/A</v>
      </c>
      <c r="E143" t="e">
        <v>#N/A</v>
      </c>
    </row>
    <row r="144" spans="1:5" x14ac:dyDescent="0.35">
      <c r="A144" s="45">
        <v>44034</v>
      </c>
      <c r="B144" s="26">
        <v>-25.885714285714293</v>
      </c>
      <c r="C144" s="34">
        <v>10539.714285714286</v>
      </c>
      <c r="D144" s="34" t="e">
        <v>#N/A</v>
      </c>
      <c r="E144" t="e">
        <v>#N/A</v>
      </c>
    </row>
    <row r="145" spans="1:5" x14ac:dyDescent="0.35">
      <c r="A145" s="45">
        <v>44035</v>
      </c>
      <c r="B145" s="26">
        <v>-25.957142857142856</v>
      </c>
      <c r="C145" s="34">
        <v>9597.5714285714294</v>
      </c>
      <c r="D145" s="34" t="e">
        <v>#N/A</v>
      </c>
      <c r="E145" t="e">
        <v>#N/A</v>
      </c>
    </row>
    <row r="146" spans="1:5" x14ac:dyDescent="0.35">
      <c r="A146" s="45">
        <v>44036</v>
      </c>
      <c r="B146" s="26">
        <v>-26.028571428571428</v>
      </c>
      <c r="C146" s="34">
        <v>8942.2857142857138</v>
      </c>
      <c r="D146" s="34" t="e">
        <v>#N/A</v>
      </c>
      <c r="E146" t="e">
        <v>#N/A</v>
      </c>
    </row>
    <row r="147" spans="1:5" x14ac:dyDescent="0.35">
      <c r="A147" s="45">
        <v>44037</v>
      </c>
      <c r="B147" s="26">
        <v>-26.271428571428572</v>
      </c>
      <c r="C147" s="34">
        <v>9025.7142857142862</v>
      </c>
      <c r="D147" s="34">
        <v>-56.735665951549301</v>
      </c>
      <c r="E147" t="e">
        <v>#N/A</v>
      </c>
    </row>
    <row r="148" spans="1:5" x14ac:dyDescent="0.35">
      <c r="A148" s="45">
        <v>44038</v>
      </c>
      <c r="B148" s="26">
        <v>-26.599999999999998</v>
      </c>
      <c r="C148" s="34">
        <v>8403.8571428571431</v>
      </c>
      <c r="E148" t="e">
        <v>#N/A</v>
      </c>
    </row>
    <row r="149" spans="1:5" x14ac:dyDescent="0.35">
      <c r="A149" s="45">
        <v>44039</v>
      </c>
      <c r="B149" s="24"/>
      <c r="C149" s="34">
        <v>8079</v>
      </c>
      <c r="E149" t="e">
        <v>#N/A</v>
      </c>
    </row>
    <row r="150" spans="1:5" x14ac:dyDescent="0.35">
      <c r="A150" s="45">
        <v>44040</v>
      </c>
      <c r="B150" s="24"/>
      <c r="C150" s="34">
        <v>8203.1428571428569</v>
      </c>
      <c r="E150" t="e">
        <v>#N/A</v>
      </c>
    </row>
    <row r="151" spans="1:5" x14ac:dyDescent="0.35">
      <c r="A151" s="45">
        <v>44041</v>
      </c>
      <c r="B151" s="24"/>
      <c r="E151" t="e">
        <v>#N/A</v>
      </c>
    </row>
    <row r="152" spans="1:5" x14ac:dyDescent="0.35">
      <c r="A152" s="45">
        <v>44042</v>
      </c>
      <c r="B152" s="24"/>
      <c r="E152" t="e">
        <v>#N/A</v>
      </c>
    </row>
    <row r="153" spans="1:5" x14ac:dyDescent="0.35">
      <c r="A153" s="45">
        <v>44043</v>
      </c>
      <c r="B153" s="24"/>
      <c r="E153" t="e">
        <v>#N/A</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H159"/>
  <sheetViews>
    <sheetView zoomScale="90" zoomScaleNormal="90" workbookViewId="0">
      <selection activeCell="F11" sqref="F11"/>
    </sheetView>
  </sheetViews>
  <sheetFormatPr defaultColWidth="9.1796875" defaultRowHeight="14.5" x14ac:dyDescent="0.35"/>
  <cols>
    <col min="1" max="1" width="5.54296875" style="6" bestFit="1" customWidth="1"/>
    <col min="2" max="2" width="14.1796875" style="6" bestFit="1" customWidth="1"/>
    <col min="3" max="3" width="14.453125" style="6" bestFit="1" customWidth="1"/>
    <col min="4" max="4" width="13.54296875" style="6" bestFit="1" customWidth="1"/>
    <col min="5" max="6" width="31" style="6" customWidth="1"/>
    <col min="7" max="7" width="38.1796875" style="6" customWidth="1"/>
    <col min="8" max="16384" width="9.1796875" style="6"/>
  </cols>
  <sheetData>
    <row r="1" spans="1:7" x14ac:dyDescent="0.35">
      <c r="A1" s="6" t="s">
        <v>185</v>
      </c>
      <c r="B1" s="51" t="s">
        <v>80</v>
      </c>
      <c r="C1" s="51" t="s">
        <v>81</v>
      </c>
      <c r="D1" s="51" t="s">
        <v>82</v>
      </c>
      <c r="E1" s="51" t="s">
        <v>217</v>
      </c>
      <c r="F1" s="51" t="s">
        <v>249</v>
      </c>
      <c r="G1" s="51" t="s">
        <v>218</v>
      </c>
    </row>
    <row r="2" spans="1:7" x14ac:dyDescent="0.35">
      <c r="A2" s="51" t="s">
        <v>233</v>
      </c>
      <c r="B2" s="59" t="e">
        <v>#N/A</v>
      </c>
      <c r="C2" s="59" t="e">
        <v>#N/A</v>
      </c>
      <c r="D2" s="59" t="e">
        <v>#N/A</v>
      </c>
      <c r="E2" s="59">
        <v>-4.9000000000000004</v>
      </c>
      <c r="F2" s="59">
        <v>0.6</v>
      </c>
      <c r="G2" s="59">
        <v>-16</v>
      </c>
    </row>
    <row r="3" spans="1:7" x14ac:dyDescent="0.35">
      <c r="A3" s="51" t="s">
        <v>233</v>
      </c>
      <c r="B3" s="59" t="e">
        <v>#N/A</v>
      </c>
      <c r="C3" s="59" t="e">
        <v>#N/A</v>
      </c>
      <c r="D3" s="59" t="e">
        <v>#N/A</v>
      </c>
      <c r="E3" s="59">
        <v>-3.3</v>
      </c>
      <c r="F3" s="59">
        <v>1.2</v>
      </c>
      <c r="G3" s="59">
        <v>-7.4</v>
      </c>
    </row>
    <row r="4" spans="1:7" x14ac:dyDescent="0.35">
      <c r="A4" s="51" t="s">
        <v>233</v>
      </c>
      <c r="B4" s="59" t="e">
        <v>#N/A</v>
      </c>
      <c r="C4" s="59" t="e">
        <v>#N/A</v>
      </c>
      <c r="D4" s="59" t="e">
        <v>#N/A</v>
      </c>
      <c r="E4" s="59">
        <v>-11.3</v>
      </c>
      <c r="F4" s="59">
        <v>-8.1999999999999993</v>
      </c>
      <c r="G4" s="59">
        <v>-13.2</v>
      </c>
    </row>
    <row r="5" spans="1:7" x14ac:dyDescent="0.35">
      <c r="A5" s="51" t="s">
        <v>233</v>
      </c>
      <c r="B5" s="59" t="e">
        <v>#N/A</v>
      </c>
      <c r="C5" s="59" t="e">
        <v>#N/A</v>
      </c>
      <c r="D5" s="59" t="e">
        <v>#N/A</v>
      </c>
      <c r="E5" s="59">
        <v>-1.8</v>
      </c>
      <c r="F5" s="59">
        <v>-8.6999999999999993</v>
      </c>
      <c r="G5" s="59">
        <v>-15.7</v>
      </c>
    </row>
    <row r="6" spans="1:7" x14ac:dyDescent="0.35">
      <c r="A6" s="51" t="s">
        <v>233</v>
      </c>
      <c r="B6" s="59" t="e">
        <v>#N/A</v>
      </c>
      <c r="C6" s="59" t="e">
        <v>#N/A</v>
      </c>
      <c r="D6" s="59" t="e">
        <v>#N/A</v>
      </c>
      <c r="E6" s="59">
        <v>1.1000000000000001</v>
      </c>
      <c r="F6" s="59">
        <v>2.5</v>
      </c>
      <c r="G6" s="59">
        <v>-21.8</v>
      </c>
    </row>
    <row r="7" spans="1:7" x14ac:dyDescent="0.35">
      <c r="A7" s="51" t="s">
        <v>233</v>
      </c>
      <c r="B7" s="59" t="e">
        <v>#N/A</v>
      </c>
      <c r="C7" s="59" t="e">
        <v>#N/A</v>
      </c>
      <c r="D7" s="59" t="e">
        <v>#N/A</v>
      </c>
      <c r="E7" s="59">
        <v>-16.5</v>
      </c>
      <c r="F7" s="59">
        <v>-10.4</v>
      </c>
      <c r="G7" s="59">
        <v>-21.1</v>
      </c>
    </row>
    <row r="8" spans="1:7" x14ac:dyDescent="0.35">
      <c r="A8" s="51" t="s">
        <v>234</v>
      </c>
      <c r="B8" s="59" t="e">
        <v>#N/A</v>
      </c>
      <c r="C8" s="59" t="e">
        <v>#N/A</v>
      </c>
      <c r="D8" s="59" t="e">
        <v>#N/A</v>
      </c>
      <c r="E8" s="59">
        <v>-6.9</v>
      </c>
      <c r="F8" s="59">
        <v>-7.4</v>
      </c>
      <c r="G8" s="59">
        <v>-16.600000000000001</v>
      </c>
    </row>
    <row r="9" spans="1:7" x14ac:dyDescent="0.35">
      <c r="A9" s="51" t="s">
        <v>233</v>
      </c>
      <c r="B9" s="59" t="e">
        <v>#N/A</v>
      </c>
      <c r="C9" s="59" t="e">
        <v>#N/A</v>
      </c>
      <c r="D9" s="59" t="e">
        <v>#N/A</v>
      </c>
      <c r="E9" s="59">
        <v>-10.8</v>
      </c>
      <c r="F9" s="59">
        <v>-6.5</v>
      </c>
      <c r="G9" s="59">
        <v>-16.8</v>
      </c>
    </row>
    <row r="10" spans="1:7" x14ac:dyDescent="0.35">
      <c r="A10" s="51" t="s">
        <v>233</v>
      </c>
      <c r="B10" s="59" t="e">
        <v>#N/A</v>
      </c>
      <c r="C10" s="59" t="e">
        <v>#N/A</v>
      </c>
      <c r="D10" s="59" t="e">
        <v>#N/A</v>
      </c>
      <c r="E10" s="59">
        <v>-20.3</v>
      </c>
      <c r="F10" s="59">
        <v>-21.5</v>
      </c>
      <c r="G10" s="59">
        <v>-35.1</v>
      </c>
    </row>
    <row r="11" spans="1:7" x14ac:dyDescent="0.35">
      <c r="A11" s="51" t="s">
        <v>233</v>
      </c>
      <c r="B11" s="59" t="e">
        <v>#N/A</v>
      </c>
      <c r="C11" s="59" t="e">
        <v>#N/A</v>
      </c>
      <c r="D11" s="59" t="e">
        <v>#N/A</v>
      </c>
      <c r="E11" s="59">
        <v>-31.2</v>
      </c>
      <c r="F11" s="59">
        <v>-29.7</v>
      </c>
      <c r="G11" s="59">
        <v>-51.9</v>
      </c>
    </row>
    <row r="12" spans="1:7" x14ac:dyDescent="0.35">
      <c r="A12" s="51" t="s">
        <v>233</v>
      </c>
      <c r="B12" s="59" t="e">
        <v>#N/A</v>
      </c>
      <c r="C12" s="59" t="e">
        <v>#N/A</v>
      </c>
      <c r="D12" s="59" t="e">
        <v>#N/A</v>
      </c>
      <c r="E12" s="59">
        <v>-38.799999999999997</v>
      </c>
      <c r="F12" s="59">
        <v>-36.799999999999997</v>
      </c>
      <c r="G12" s="59">
        <v>-53.2</v>
      </c>
    </row>
    <row r="13" spans="1:7" x14ac:dyDescent="0.35">
      <c r="A13" s="51" t="s">
        <v>233</v>
      </c>
      <c r="B13" s="59" t="e">
        <v>#N/A</v>
      </c>
      <c r="C13" s="59" t="e">
        <v>#N/A</v>
      </c>
      <c r="D13" s="59" t="e">
        <v>#N/A</v>
      </c>
      <c r="E13" s="59">
        <v>-42.2</v>
      </c>
      <c r="F13" s="59">
        <v>-35.799999999999997</v>
      </c>
      <c r="G13" s="59">
        <v>-44.5</v>
      </c>
    </row>
    <row r="14" spans="1:7" x14ac:dyDescent="0.35">
      <c r="A14" s="51" t="s">
        <v>233</v>
      </c>
      <c r="B14" s="59" t="e">
        <v>#N/A</v>
      </c>
      <c r="C14" s="59" t="e">
        <v>#N/A</v>
      </c>
      <c r="D14" s="59" t="e">
        <v>#N/A</v>
      </c>
      <c r="E14" s="59">
        <v>-41</v>
      </c>
      <c r="F14" s="59">
        <v>-25.2</v>
      </c>
      <c r="G14" s="59">
        <v>-22.8</v>
      </c>
    </row>
    <row r="15" spans="1:7" x14ac:dyDescent="0.35">
      <c r="A15" s="51" t="s">
        <v>233</v>
      </c>
      <c r="B15" s="59" t="e">
        <v>#N/A</v>
      </c>
      <c r="C15" s="59" t="e">
        <v>#N/A</v>
      </c>
      <c r="D15" s="59" t="e">
        <v>#N/A</v>
      </c>
      <c r="E15" s="59">
        <v>-50</v>
      </c>
      <c r="F15" s="59">
        <v>-28.3</v>
      </c>
      <c r="G15" s="59">
        <v>-39.9</v>
      </c>
    </row>
    <row r="16" spans="1:7" x14ac:dyDescent="0.35">
      <c r="A16" s="51" t="s">
        <v>233</v>
      </c>
      <c r="B16" s="59" t="e">
        <v>#N/A</v>
      </c>
      <c r="C16" s="59" t="e">
        <v>#N/A</v>
      </c>
      <c r="D16" s="59" t="e">
        <v>#N/A</v>
      </c>
      <c r="E16" s="59">
        <v>-38.9</v>
      </c>
      <c r="F16" s="59">
        <v>-15.9</v>
      </c>
      <c r="G16" s="59">
        <v>-36.700000000000003</v>
      </c>
    </row>
    <row r="17" spans="1:8" x14ac:dyDescent="0.35">
      <c r="A17" s="51" t="s">
        <v>233</v>
      </c>
      <c r="B17" s="59" t="e">
        <v>#N/A</v>
      </c>
      <c r="C17" s="59" t="e">
        <v>#N/A</v>
      </c>
      <c r="D17" s="59" t="e">
        <v>#N/A</v>
      </c>
      <c r="E17" s="59">
        <v>-23.2</v>
      </c>
      <c r="F17" s="59">
        <v>1.3</v>
      </c>
      <c r="G17" s="59">
        <v>-9.6</v>
      </c>
    </row>
    <row r="18" spans="1:8" x14ac:dyDescent="0.35">
      <c r="A18" s="51" t="s">
        <v>233</v>
      </c>
      <c r="B18" s="59" t="e">
        <v>#N/A</v>
      </c>
      <c r="C18" s="59" t="e">
        <v>#N/A</v>
      </c>
      <c r="D18" s="59" t="e">
        <v>#N/A</v>
      </c>
      <c r="E18" s="59">
        <v>-16.600000000000001</v>
      </c>
      <c r="F18" s="59">
        <v>1.9</v>
      </c>
      <c r="G18" s="59">
        <v>-4.4000000000000004</v>
      </c>
    </row>
    <row r="19" spans="1:8" x14ac:dyDescent="0.35">
      <c r="A19" s="51" t="s">
        <v>233</v>
      </c>
      <c r="B19" s="59" t="e">
        <v>#N/A</v>
      </c>
      <c r="C19" s="59" t="e">
        <v>#N/A</v>
      </c>
      <c r="D19" s="59" t="e">
        <v>#N/A</v>
      </c>
      <c r="E19" s="59">
        <v>-11.9</v>
      </c>
      <c r="F19" s="59">
        <v>2.2000000000000002</v>
      </c>
      <c r="G19" s="59">
        <v>-4.5</v>
      </c>
    </row>
    <row r="20" spans="1:8" s="19" customFormat="1" x14ac:dyDescent="0.35">
      <c r="A20" s="51" t="s">
        <v>235</v>
      </c>
      <c r="B20" s="51">
        <v>6.8</v>
      </c>
      <c r="C20" s="51">
        <v>8.1</v>
      </c>
      <c r="D20" s="51">
        <v>7.2</v>
      </c>
      <c r="E20" s="59">
        <v>-12.9</v>
      </c>
      <c r="F20" s="59">
        <v>-2.7</v>
      </c>
      <c r="G20" s="59">
        <v>-4.5</v>
      </c>
      <c r="H20" s="6"/>
    </row>
    <row r="21" spans="1:8" x14ac:dyDescent="0.35">
      <c r="A21" s="51" t="s">
        <v>233</v>
      </c>
      <c r="B21" s="51">
        <v>6.8</v>
      </c>
      <c r="C21" s="51">
        <v>8.1</v>
      </c>
      <c r="D21" s="51">
        <v>7.2</v>
      </c>
      <c r="E21" s="59">
        <v>-5.2</v>
      </c>
      <c r="F21" s="59">
        <v>-0.8</v>
      </c>
      <c r="G21" s="59">
        <v>9.5</v>
      </c>
    </row>
    <row r="22" spans="1:8" x14ac:dyDescent="0.35">
      <c r="A22" s="51" t="s">
        <v>233</v>
      </c>
      <c r="B22" s="51">
        <v>6.8</v>
      </c>
      <c r="C22" s="51">
        <v>8.1</v>
      </c>
      <c r="D22" s="51">
        <v>7.2</v>
      </c>
      <c r="E22" s="59">
        <v>-1.3</v>
      </c>
      <c r="F22" s="59">
        <v>-6.8</v>
      </c>
      <c r="G22" s="59">
        <v>-21.8</v>
      </c>
    </row>
    <row r="23" spans="1:8" x14ac:dyDescent="0.35">
      <c r="A23" s="51" t="s">
        <v>233</v>
      </c>
      <c r="B23" s="51">
        <v>6.8</v>
      </c>
      <c r="C23" s="51">
        <v>8.1</v>
      </c>
      <c r="D23" s="51">
        <v>7.2</v>
      </c>
      <c r="E23" s="59">
        <v>-10</v>
      </c>
      <c r="F23" s="59">
        <v>4</v>
      </c>
      <c r="G23" s="59">
        <v>-15.7</v>
      </c>
    </row>
    <row r="24" spans="1:8" x14ac:dyDescent="0.35">
      <c r="A24" s="51" t="s">
        <v>233</v>
      </c>
      <c r="B24" s="51">
        <v>6.8</v>
      </c>
      <c r="C24" s="51">
        <v>8.1</v>
      </c>
      <c r="D24" s="51">
        <v>7.2</v>
      </c>
      <c r="E24" s="59">
        <v>-2.2999999999999998</v>
      </c>
      <c r="F24" s="59">
        <v>4</v>
      </c>
      <c r="G24" s="59">
        <v>-9.9</v>
      </c>
    </row>
    <row r="25" spans="1:8" x14ac:dyDescent="0.35">
      <c r="A25" s="51" t="s">
        <v>233</v>
      </c>
      <c r="B25" s="51">
        <v>6.8</v>
      </c>
      <c r="C25" s="51">
        <v>8.1</v>
      </c>
      <c r="D25" s="51">
        <v>7.2</v>
      </c>
      <c r="E25" s="59">
        <v>1.7</v>
      </c>
      <c r="F25" s="59">
        <v>6.7</v>
      </c>
      <c r="G25" s="59">
        <v>-6.9</v>
      </c>
    </row>
    <row r="26" spans="1:8" x14ac:dyDescent="0.35">
      <c r="A26" s="51" t="s">
        <v>233</v>
      </c>
      <c r="B26" s="51">
        <v>6.8</v>
      </c>
      <c r="C26" s="51">
        <v>8.1</v>
      </c>
      <c r="D26" s="51">
        <v>7.2</v>
      </c>
      <c r="E26" s="59">
        <v>11.4</v>
      </c>
      <c r="F26" s="59">
        <v>3.5</v>
      </c>
      <c r="G26" s="59">
        <v>-2.6</v>
      </c>
    </row>
    <row r="27" spans="1:8" x14ac:dyDescent="0.35">
      <c r="A27" s="51" t="s">
        <v>233</v>
      </c>
      <c r="B27" s="51">
        <v>6.8</v>
      </c>
      <c r="C27" s="51">
        <v>8.1</v>
      </c>
      <c r="D27" s="51">
        <v>7.2</v>
      </c>
      <c r="E27" s="59">
        <v>0</v>
      </c>
      <c r="F27" s="59">
        <v>4.8</v>
      </c>
      <c r="G27" s="59">
        <v>-2.9</v>
      </c>
    </row>
    <row r="28" spans="1:8" x14ac:dyDescent="0.35">
      <c r="A28" s="51" t="s">
        <v>233</v>
      </c>
      <c r="B28" s="51">
        <v>6.8</v>
      </c>
      <c r="C28" s="51">
        <v>8.1</v>
      </c>
      <c r="D28" s="51">
        <v>7.2</v>
      </c>
      <c r="E28" s="59">
        <v>6.4</v>
      </c>
      <c r="F28" s="59">
        <v>9.5</v>
      </c>
      <c r="G28" s="59">
        <v>0.4</v>
      </c>
    </row>
    <row r="29" spans="1:8" x14ac:dyDescent="0.35">
      <c r="A29" s="51" t="s">
        <v>233</v>
      </c>
      <c r="B29" s="51">
        <v>6.8</v>
      </c>
      <c r="C29" s="51">
        <v>8.1</v>
      </c>
      <c r="D29" s="51">
        <v>7.2</v>
      </c>
      <c r="E29" s="59">
        <v>29.3</v>
      </c>
      <c r="F29" s="59">
        <v>15.6</v>
      </c>
      <c r="G29" s="59">
        <v>29.9</v>
      </c>
    </row>
    <row r="30" spans="1:8" x14ac:dyDescent="0.35">
      <c r="A30" s="51" t="s">
        <v>233</v>
      </c>
      <c r="B30" s="51">
        <v>6.8</v>
      </c>
      <c r="C30" s="51">
        <v>8.1</v>
      </c>
      <c r="D30" s="51">
        <v>7.2</v>
      </c>
      <c r="E30" s="59">
        <v>26.2</v>
      </c>
      <c r="F30" s="59">
        <v>17.100000000000001</v>
      </c>
      <c r="G30" s="59">
        <v>14.2</v>
      </c>
    </row>
    <row r="31" spans="1:8" x14ac:dyDescent="0.35">
      <c r="A31" s="51" t="s">
        <v>233</v>
      </c>
      <c r="B31" s="51">
        <v>6.8</v>
      </c>
      <c r="C31" s="51">
        <v>8.1</v>
      </c>
      <c r="D31" s="51">
        <v>7.2</v>
      </c>
      <c r="E31" s="59">
        <v>2.2000000000000002</v>
      </c>
      <c r="F31" s="59">
        <v>14.4</v>
      </c>
      <c r="G31" s="59">
        <v>23.8</v>
      </c>
    </row>
    <row r="32" spans="1:8" x14ac:dyDescent="0.35">
      <c r="A32" s="51" t="s">
        <v>236</v>
      </c>
      <c r="B32" s="51">
        <v>6.8</v>
      </c>
      <c r="C32" s="51">
        <v>8.1</v>
      </c>
      <c r="D32" s="51">
        <v>7.2</v>
      </c>
      <c r="E32" s="59">
        <v>-9.1999999999999993</v>
      </c>
      <c r="F32" s="59">
        <v>2.2999999999999998</v>
      </c>
      <c r="G32" s="59">
        <v>-3.3</v>
      </c>
    </row>
    <row r="33" spans="1:7" x14ac:dyDescent="0.35">
      <c r="A33" s="51" t="s">
        <v>233</v>
      </c>
      <c r="B33" s="51">
        <v>6.8</v>
      </c>
      <c r="C33" s="51">
        <v>8.1</v>
      </c>
      <c r="D33" s="51">
        <v>7.2</v>
      </c>
      <c r="E33" s="59">
        <v>4</v>
      </c>
      <c r="F33" s="59">
        <v>3.9</v>
      </c>
      <c r="G33" s="59">
        <v>-1.5</v>
      </c>
    </row>
    <row r="34" spans="1:7" x14ac:dyDescent="0.35">
      <c r="A34" s="51" t="s">
        <v>233</v>
      </c>
      <c r="B34" s="51">
        <v>6.8</v>
      </c>
      <c r="C34" s="51">
        <v>8.1</v>
      </c>
      <c r="D34" s="51">
        <v>7.2</v>
      </c>
      <c r="E34" s="59">
        <v>-3</v>
      </c>
      <c r="F34" s="59">
        <v>10.3</v>
      </c>
      <c r="G34" s="59">
        <v>0.6</v>
      </c>
    </row>
    <row r="35" spans="1:7" x14ac:dyDescent="0.35">
      <c r="A35" s="51" t="s">
        <v>233</v>
      </c>
      <c r="B35" s="51">
        <v>6.8</v>
      </c>
      <c r="C35" s="51">
        <v>8.1</v>
      </c>
      <c r="D35" s="51">
        <v>7.2</v>
      </c>
      <c r="E35" s="59">
        <v>11.7</v>
      </c>
      <c r="F35" s="59">
        <v>10.1</v>
      </c>
      <c r="G35" s="59">
        <v>8.5</v>
      </c>
    </row>
    <row r="36" spans="1:7" x14ac:dyDescent="0.35">
      <c r="A36" s="51" t="s">
        <v>233</v>
      </c>
      <c r="B36" s="51">
        <v>6.8</v>
      </c>
      <c r="C36" s="51">
        <v>8.1</v>
      </c>
      <c r="D36" s="51">
        <v>7.2</v>
      </c>
      <c r="E36" s="59">
        <v>18.100000000000001</v>
      </c>
      <c r="F36" s="59">
        <v>13.9</v>
      </c>
      <c r="G36" s="59">
        <v>11.9</v>
      </c>
    </row>
    <row r="37" spans="1:7" x14ac:dyDescent="0.35">
      <c r="A37" s="51" t="s">
        <v>233</v>
      </c>
      <c r="B37" s="51">
        <v>6.8</v>
      </c>
      <c r="C37" s="51">
        <v>8.1</v>
      </c>
      <c r="D37" s="51">
        <v>7.2</v>
      </c>
      <c r="E37" s="59">
        <v>14</v>
      </c>
      <c r="F37" s="59">
        <v>13.6</v>
      </c>
      <c r="G37" s="59">
        <v>14.7</v>
      </c>
    </row>
    <row r="38" spans="1:7" x14ac:dyDescent="0.35">
      <c r="A38" s="51" t="s">
        <v>233</v>
      </c>
      <c r="B38" s="51">
        <v>6.8</v>
      </c>
      <c r="C38" s="51">
        <v>8.1</v>
      </c>
      <c r="D38" s="51">
        <v>7.2</v>
      </c>
      <c r="E38" s="59">
        <v>11.3</v>
      </c>
      <c r="F38" s="59">
        <v>9.6</v>
      </c>
      <c r="G38" s="59">
        <v>10.5</v>
      </c>
    </row>
    <row r="39" spans="1:7" x14ac:dyDescent="0.35">
      <c r="A39" s="51" t="s">
        <v>233</v>
      </c>
      <c r="B39" s="51">
        <v>6.8</v>
      </c>
      <c r="C39" s="51">
        <v>8.1</v>
      </c>
      <c r="D39" s="51">
        <v>7.2</v>
      </c>
      <c r="E39" s="59">
        <v>11.6</v>
      </c>
      <c r="F39" s="59">
        <v>13.3</v>
      </c>
      <c r="G39" s="59">
        <v>10.8</v>
      </c>
    </row>
    <row r="40" spans="1:7" x14ac:dyDescent="0.35">
      <c r="A40" s="51" t="s">
        <v>233</v>
      </c>
      <c r="B40" s="51">
        <v>6.8</v>
      </c>
      <c r="C40" s="51">
        <v>8.1</v>
      </c>
      <c r="D40" s="51">
        <v>7.2</v>
      </c>
      <c r="E40" s="59">
        <v>14.1</v>
      </c>
      <c r="F40" s="59">
        <v>16.8</v>
      </c>
      <c r="G40" s="59">
        <v>22.7</v>
      </c>
    </row>
    <row r="41" spans="1:7" x14ac:dyDescent="0.35">
      <c r="A41" s="51" t="s">
        <v>233</v>
      </c>
      <c r="B41" s="51">
        <v>6.8</v>
      </c>
      <c r="C41" s="51">
        <v>8.1</v>
      </c>
      <c r="D41" s="51">
        <v>7.2</v>
      </c>
      <c r="E41" s="59">
        <v>10.1</v>
      </c>
      <c r="F41" s="59">
        <v>8.8000000000000007</v>
      </c>
      <c r="G41" s="59">
        <v>11</v>
      </c>
    </row>
    <row r="42" spans="1:7" x14ac:dyDescent="0.35">
      <c r="A42" s="51" t="s">
        <v>233</v>
      </c>
      <c r="B42" s="51">
        <v>6.8</v>
      </c>
      <c r="C42" s="51">
        <v>8.1</v>
      </c>
      <c r="D42" s="51">
        <v>7.2</v>
      </c>
      <c r="E42" s="59">
        <v>6.3</v>
      </c>
      <c r="F42" s="59">
        <v>4.0999999999999996</v>
      </c>
      <c r="G42" s="59">
        <v>7.6</v>
      </c>
    </row>
    <row r="43" spans="1:7" x14ac:dyDescent="0.35">
      <c r="A43" s="51" t="s">
        <v>233</v>
      </c>
      <c r="B43" s="51">
        <v>6.8</v>
      </c>
      <c r="C43" s="51">
        <v>8.1</v>
      </c>
      <c r="D43" s="51">
        <v>7.2</v>
      </c>
      <c r="E43" s="59">
        <v>7.5</v>
      </c>
      <c r="F43" s="59">
        <v>-4</v>
      </c>
      <c r="G43" s="59">
        <v>4.9000000000000004</v>
      </c>
    </row>
    <row r="44" spans="1:7" x14ac:dyDescent="0.35">
      <c r="A44" s="51" t="s">
        <v>237</v>
      </c>
      <c r="B44" s="51">
        <v>6.8</v>
      </c>
      <c r="C44" s="51">
        <v>8.1</v>
      </c>
      <c r="D44" s="51">
        <v>7.2</v>
      </c>
      <c r="E44" s="59">
        <v>8.8000000000000007</v>
      </c>
      <c r="F44" s="59">
        <v>1.1000000000000001</v>
      </c>
      <c r="G44" s="59">
        <v>-3.9</v>
      </c>
    </row>
    <row r="45" spans="1:7" x14ac:dyDescent="0.35">
      <c r="A45" s="51" t="s">
        <v>233</v>
      </c>
      <c r="B45" s="51">
        <v>6.8</v>
      </c>
      <c r="C45" s="51">
        <v>8.1</v>
      </c>
      <c r="D45" s="51">
        <v>7.2</v>
      </c>
      <c r="E45" s="59">
        <v>7.2</v>
      </c>
      <c r="F45" s="59">
        <v>-3.9</v>
      </c>
      <c r="G45" s="59">
        <v>1.3</v>
      </c>
    </row>
    <row r="46" spans="1:7" x14ac:dyDescent="0.35">
      <c r="A46" s="51" t="s">
        <v>233</v>
      </c>
      <c r="B46" s="51">
        <v>6.8</v>
      </c>
      <c r="C46" s="51">
        <v>8.1</v>
      </c>
      <c r="D46" s="51">
        <v>7.2</v>
      </c>
      <c r="E46" s="59">
        <v>-1.3</v>
      </c>
      <c r="F46" s="59">
        <v>-1.2</v>
      </c>
      <c r="G46" s="59">
        <v>9.3000000000000007</v>
      </c>
    </row>
    <row r="47" spans="1:7" x14ac:dyDescent="0.35">
      <c r="A47" s="51" t="s">
        <v>233</v>
      </c>
      <c r="B47" s="51">
        <v>6.8</v>
      </c>
      <c r="C47" s="51">
        <v>8.1</v>
      </c>
      <c r="D47" s="51">
        <v>7.2</v>
      </c>
      <c r="E47" s="59">
        <v>3.4</v>
      </c>
      <c r="F47" s="59">
        <v>5.8</v>
      </c>
      <c r="G47" s="59">
        <v>16.3</v>
      </c>
    </row>
    <row r="48" spans="1:7" x14ac:dyDescent="0.35">
      <c r="A48" s="51" t="s">
        <v>233</v>
      </c>
      <c r="B48" s="51">
        <v>6.8</v>
      </c>
      <c r="C48" s="51">
        <v>8.1</v>
      </c>
      <c r="D48" s="51">
        <v>7.2</v>
      </c>
      <c r="E48" s="59">
        <v>0.9</v>
      </c>
      <c r="F48" s="59">
        <v>8.5</v>
      </c>
      <c r="G48" s="59">
        <v>10</v>
      </c>
    </row>
    <row r="49" spans="1:7" x14ac:dyDescent="0.35">
      <c r="A49" s="51" t="s">
        <v>233</v>
      </c>
      <c r="B49" s="51">
        <v>6.8</v>
      </c>
      <c r="C49" s="51">
        <v>8.1</v>
      </c>
      <c r="D49" s="51">
        <v>7.2</v>
      </c>
      <c r="E49" s="59">
        <v>1.9</v>
      </c>
      <c r="F49" s="59">
        <v>9</v>
      </c>
      <c r="G49" s="59">
        <v>20.3</v>
      </c>
    </row>
    <row r="50" spans="1:7" x14ac:dyDescent="0.35">
      <c r="A50" s="51" t="s">
        <v>233</v>
      </c>
      <c r="B50" s="51">
        <v>6.8</v>
      </c>
      <c r="C50" s="51">
        <v>8.1</v>
      </c>
      <c r="D50" s="51">
        <v>7.2</v>
      </c>
      <c r="E50" s="59">
        <v>13.2</v>
      </c>
      <c r="F50" s="59">
        <v>15.5</v>
      </c>
      <c r="G50" s="59">
        <v>20.6</v>
      </c>
    </row>
    <row r="51" spans="1:7" x14ac:dyDescent="0.35">
      <c r="A51" s="51" t="s">
        <v>233</v>
      </c>
      <c r="B51" s="51">
        <v>6.8</v>
      </c>
      <c r="C51" s="51">
        <v>8.1</v>
      </c>
      <c r="D51" s="51">
        <v>7.2</v>
      </c>
      <c r="E51" s="59">
        <v>17.600000000000001</v>
      </c>
      <c r="F51" s="59">
        <v>24.1</v>
      </c>
      <c r="G51" s="59">
        <v>28.5</v>
      </c>
    </row>
    <row r="52" spans="1:7" x14ac:dyDescent="0.35">
      <c r="A52" s="51" t="s">
        <v>233</v>
      </c>
      <c r="B52" s="51">
        <v>6.8</v>
      </c>
      <c r="C52" s="51">
        <v>8.1</v>
      </c>
      <c r="D52" s="51">
        <v>7.2</v>
      </c>
      <c r="E52" s="59">
        <v>8.9</v>
      </c>
      <c r="F52" s="59">
        <v>13.6</v>
      </c>
      <c r="G52" s="59">
        <v>28</v>
      </c>
    </row>
    <row r="53" spans="1:7" x14ac:dyDescent="0.35">
      <c r="A53" s="51" t="s">
        <v>233</v>
      </c>
      <c r="B53" s="51">
        <v>6.8</v>
      </c>
      <c r="C53" s="51">
        <v>8.1</v>
      </c>
      <c r="D53" s="51">
        <v>7.2</v>
      </c>
      <c r="E53" s="59">
        <v>-3.6</v>
      </c>
      <c r="F53" s="59">
        <v>11.8</v>
      </c>
      <c r="G53" s="59">
        <v>15.9</v>
      </c>
    </row>
    <row r="54" spans="1:7" x14ac:dyDescent="0.35">
      <c r="A54" s="51" t="s">
        <v>233</v>
      </c>
      <c r="B54" s="51">
        <v>6.8</v>
      </c>
      <c r="C54" s="51">
        <v>8.1</v>
      </c>
      <c r="D54" s="51">
        <v>7.2</v>
      </c>
      <c r="E54" s="59">
        <v>8.1</v>
      </c>
      <c r="F54" s="59">
        <v>11.3</v>
      </c>
      <c r="G54" s="59">
        <v>11.9</v>
      </c>
    </row>
    <row r="55" spans="1:7" x14ac:dyDescent="0.35">
      <c r="A55" s="51" t="s">
        <v>233</v>
      </c>
      <c r="B55" s="51">
        <v>6.8</v>
      </c>
      <c r="C55" s="51">
        <v>8.1</v>
      </c>
      <c r="D55" s="51">
        <v>7.2</v>
      </c>
      <c r="E55" s="59">
        <v>7</v>
      </c>
      <c r="F55" s="59">
        <v>3.2</v>
      </c>
      <c r="G55" s="59">
        <v>-1.4</v>
      </c>
    </row>
    <row r="56" spans="1:7" x14ac:dyDescent="0.35">
      <c r="A56" s="51" t="s">
        <v>238</v>
      </c>
      <c r="B56" s="51">
        <v>6.8</v>
      </c>
      <c r="C56" s="51">
        <v>8.1</v>
      </c>
      <c r="D56" s="51">
        <v>7.2</v>
      </c>
      <c r="E56" s="59">
        <v>0.5</v>
      </c>
      <c r="F56" s="59">
        <v>-0.8</v>
      </c>
      <c r="G56" s="59">
        <v>-14</v>
      </c>
    </row>
    <row r="57" spans="1:7" x14ac:dyDescent="0.35">
      <c r="A57" s="51" t="s">
        <v>233</v>
      </c>
      <c r="B57" s="51">
        <v>6.8</v>
      </c>
      <c r="C57" s="51">
        <v>8.1</v>
      </c>
      <c r="D57" s="51">
        <v>7.2</v>
      </c>
      <c r="E57" s="59">
        <v>4.0999999999999996</v>
      </c>
      <c r="F57" s="59">
        <v>5.4</v>
      </c>
      <c r="G57" s="59">
        <v>9</v>
      </c>
    </row>
    <row r="58" spans="1:7" x14ac:dyDescent="0.35">
      <c r="A58" s="51" t="s">
        <v>233</v>
      </c>
      <c r="B58" s="51">
        <v>6.8</v>
      </c>
      <c r="C58" s="51">
        <v>8.1</v>
      </c>
      <c r="D58" s="51">
        <v>7.2</v>
      </c>
      <c r="E58" s="59">
        <v>1</v>
      </c>
      <c r="F58" s="59">
        <v>8.6999999999999993</v>
      </c>
      <c r="G58" s="59">
        <v>13.8</v>
      </c>
    </row>
    <row r="59" spans="1:7" x14ac:dyDescent="0.35">
      <c r="A59" s="51" t="s">
        <v>233</v>
      </c>
      <c r="B59" s="51">
        <v>6.8</v>
      </c>
      <c r="C59" s="51">
        <v>8.1</v>
      </c>
      <c r="D59" s="51">
        <v>7.2</v>
      </c>
      <c r="E59" s="59">
        <v>-1</v>
      </c>
      <c r="F59" s="59">
        <v>7.3</v>
      </c>
      <c r="G59" s="59">
        <v>4</v>
      </c>
    </row>
    <row r="60" spans="1:7" x14ac:dyDescent="0.35">
      <c r="A60" s="51" t="s">
        <v>233</v>
      </c>
      <c r="B60" s="51">
        <v>6.8</v>
      </c>
      <c r="C60" s="51">
        <v>8.1</v>
      </c>
      <c r="D60" s="51">
        <v>7.2</v>
      </c>
      <c r="E60" s="59">
        <v>-9</v>
      </c>
      <c r="F60" s="59">
        <v>3.9</v>
      </c>
      <c r="G60" s="59">
        <v>-4.5999999999999996</v>
      </c>
    </row>
    <row r="61" spans="1:7" x14ac:dyDescent="0.35">
      <c r="A61" s="51" t="s">
        <v>233</v>
      </c>
      <c r="B61" s="51">
        <v>6.8</v>
      </c>
      <c r="C61" s="51">
        <v>8.1</v>
      </c>
      <c r="D61" s="51">
        <v>7.2</v>
      </c>
      <c r="E61" s="59">
        <v>5</v>
      </c>
      <c r="F61" s="59">
        <v>7.5</v>
      </c>
      <c r="G61" s="59">
        <v>1</v>
      </c>
    </row>
    <row r="62" spans="1:7" x14ac:dyDescent="0.35">
      <c r="A62" s="51" t="s">
        <v>233</v>
      </c>
      <c r="B62" s="51">
        <v>6.8</v>
      </c>
      <c r="C62" s="51">
        <v>8.1</v>
      </c>
      <c r="D62" s="51">
        <v>7.2</v>
      </c>
      <c r="E62" s="59">
        <v>12.9</v>
      </c>
      <c r="F62" s="59">
        <v>6.4</v>
      </c>
      <c r="G62" s="59">
        <v>10.9</v>
      </c>
    </row>
    <row r="63" spans="1:7" x14ac:dyDescent="0.35">
      <c r="A63" s="51" t="s">
        <v>233</v>
      </c>
      <c r="B63" s="51">
        <v>6.8</v>
      </c>
      <c r="C63" s="51">
        <v>8.1</v>
      </c>
      <c r="D63" s="51">
        <v>7.2</v>
      </c>
      <c r="E63" s="59">
        <v>8.1</v>
      </c>
      <c r="F63" s="59">
        <v>8.1999999999999993</v>
      </c>
      <c r="G63" s="59">
        <v>29.1</v>
      </c>
    </row>
    <row r="64" spans="1:7" x14ac:dyDescent="0.35">
      <c r="A64" s="51" t="s">
        <v>233</v>
      </c>
      <c r="B64" s="51">
        <v>6.8</v>
      </c>
      <c r="C64" s="51">
        <v>8.1</v>
      </c>
      <c r="D64" s="51">
        <v>7.2</v>
      </c>
      <c r="E64" s="59">
        <v>10.4</v>
      </c>
      <c r="F64" s="59">
        <v>9</v>
      </c>
      <c r="G64" s="59">
        <v>14.5</v>
      </c>
    </row>
    <row r="65" spans="1:7" x14ac:dyDescent="0.35">
      <c r="A65" s="51" t="s">
        <v>233</v>
      </c>
      <c r="B65" s="51">
        <v>6.8</v>
      </c>
      <c r="C65" s="51">
        <v>8.1</v>
      </c>
      <c r="D65" s="51">
        <v>7.2</v>
      </c>
      <c r="E65" s="59">
        <v>-1.5</v>
      </c>
      <c r="F65" s="59">
        <v>5.0999999999999996</v>
      </c>
      <c r="G65" s="59">
        <v>0.9</v>
      </c>
    </row>
    <row r="66" spans="1:7" x14ac:dyDescent="0.35">
      <c r="A66" s="51" t="s">
        <v>233</v>
      </c>
      <c r="B66" s="51">
        <v>6.8</v>
      </c>
      <c r="C66" s="51">
        <v>8.1</v>
      </c>
      <c r="D66" s="51">
        <v>7.2</v>
      </c>
      <c r="E66" s="59">
        <v>-3.5</v>
      </c>
      <c r="F66" s="59">
        <v>3.7</v>
      </c>
      <c r="G66" s="59">
        <v>11.8</v>
      </c>
    </row>
    <row r="67" spans="1:7" x14ac:dyDescent="0.35">
      <c r="A67" s="51" t="s">
        <v>233</v>
      </c>
      <c r="B67" s="51">
        <v>6.8</v>
      </c>
      <c r="C67" s="51">
        <v>8.1</v>
      </c>
      <c r="D67" s="51">
        <v>7.2</v>
      </c>
      <c r="E67" s="59">
        <v>16.5</v>
      </c>
      <c r="F67" s="59">
        <v>3.5</v>
      </c>
      <c r="G67" s="59">
        <v>5.4</v>
      </c>
    </row>
    <row r="68" spans="1:7" x14ac:dyDescent="0.35">
      <c r="A68" s="51" t="s">
        <v>239</v>
      </c>
      <c r="B68" s="51">
        <v>6.8</v>
      </c>
      <c r="C68" s="51">
        <v>8.1</v>
      </c>
      <c r="D68" s="51">
        <v>7.2</v>
      </c>
      <c r="E68" s="59">
        <v>5.0999999999999996</v>
      </c>
      <c r="F68" s="59">
        <v>10</v>
      </c>
      <c r="G68" s="59">
        <v>22.3</v>
      </c>
    </row>
    <row r="69" spans="1:7" x14ac:dyDescent="0.35">
      <c r="A69" s="51" t="s">
        <v>233</v>
      </c>
      <c r="B69" s="51">
        <v>6.8</v>
      </c>
      <c r="C69" s="51">
        <v>8.1</v>
      </c>
      <c r="D69" s="51">
        <v>7.2</v>
      </c>
      <c r="E69" s="59">
        <v>9</v>
      </c>
      <c r="F69" s="59">
        <v>12</v>
      </c>
      <c r="G69" s="59">
        <v>33.200000000000003</v>
      </c>
    </row>
    <row r="70" spans="1:7" x14ac:dyDescent="0.35">
      <c r="A70" s="51" t="s">
        <v>233</v>
      </c>
      <c r="B70" s="51">
        <v>6.8</v>
      </c>
      <c r="C70" s="51">
        <v>8.1</v>
      </c>
      <c r="D70" s="51">
        <v>7.2</v>
      </c>
      <c r="E70" s="59">
        <v>7.5</v>
      </c>
      <c r="F70" s="59">
        <v>4.5</v>
      </c>
      <c r="G70" s="59">
        <v>11.5</v>
      </c>
    </row>
    <row r="71" spans="1:7" x14ac:dyDescent="0.35">
      <c r="A71" s="51" t="s">
        <v>233</v>
      </c>
      <c r="B71" s="51">
        <v>6.8</v>
      </c>
      <c r="C71" s="51">
        <v>8.1</v>
      </c>
      <c r="D71" s="51">
        <v>7.2</v>
      </c>
      <c r="E71" s="59">
        <v>3.2</v>
      </c>
      <c r="F71" s="59">
        <v>3.5</v>
      </c>
      <c r="G71" s="59">
        <v>11</v>
      </c>
    </row>
    <row r="72" spans="1:7" x14ac:dyDescent="0.35">
      <c r="A72" s="51" t="s">
        <v>233</v>
      </c>
      <c r="B72" s="51">
        <v>6.8</v>
      </c>
      <c r="C72" s="51">
        <v>8.1</v>
      </c>
      <c r="D72" s="51">
        <v>7.2</v>
      </c>
      <c r="E72" s="59">
        <v>7.1</v>
      </c>
      <c r="F72" s="59">
        <v>2.5</v>
      </c>
      <c r="G72" s="59">
        <v>13.5</v>
      </c>
    </row>
    <row r="73" spans="1:7" x14ac:dyDescent="0.35">
      <c r="A73" s="51" t="s">
        <v>233</v>
      </c>
      <c r="B73" s="51">
        <v>6.8</v>
      </c>
      <c r="C73" s="51">
        <v>8.1</v>
      </c>
      <c r="D73" s="51">
        <v>7.2</v>
      </c>
      <c r="E73" s="59">
        <v>14.4</v>
      </c>
      <c r="F73" s="59">
        <v>8.6</v>
      </c>
      <c r="G73" s="59">
        <v>23.3</v>
      </c>
    </row>
    <row r="74" spans="1:7" x14ac:dyDescent="0.35">
      <c r="A74" s="51" t="s">
        <v>233</v>
      </c>
      <c r="B74" s="51">
        <v>6.8</v>
      </c>
      <c r="C74" s="51">
        <v>8.1</v>
      </c>
      <c r="D74" s="51">
        <v>7.2</v>
      </c>
      <c r="E74" s="59">
        <v>16.2</v>
      </c>
      <c r="F74" s="59">
        <v>12.9</v>
      </c>
      <c r="G74" s="59">
        <v>20.3</v>
      </c>
    </row>
    <row r="75" spans="1:7" x14ac:dyDescent="0.35">
      <c r="A75" s="51" t="s">
        <v>233</v>
      </c>
      <c r="B75" s="51">
        <v>6.8</v>
      </c>
      <c r="C75" s="51">
        <v>8.1</v>
      </c>
      <c r="D75" s="51">
        <v>7.2</v>
      </c>
      <c r="E75" s="59">
        <v>3.1</v>
      </c>
      <c r="F75" s="59">
        <v>12</v>
      </c>
      <c r="G75" s="59">
        <v>16</v>
      </c>
    </row>
    <row r="76" spans="1:7" x14ac:dyDescent="0.35">
      <c r="A76" s="51" t="s">
        <v>233</v>
      </c>
      <c r="B76" s="51">
        <v>6.8</v>
      </c>
      <c r="C76" s="51">
        <v>8.1</v>
      </c>
      <c r="D76" s="51">
        <v>7.2</v>
      </c>
      <c r="E76" s="59">
        <v>9.1</v>
      </c>
      <c r="F76" s="59">
        <v>11.1</v>
      </c>
      <c r="G76" s="59">
        <v>17.8</v>
      </c>
    </row>
    <row r="77" spans="1:7" x14ac:dyDescent="0.35">
      <c r="A77" s="51" t="s">
        <v>233</v>
      </c>
      <c r="B77" s="51">
        <v>6.8</v>
      </c>
      <c r="C77" s="51">
        <v>8.1</v>
      </c>
      <c r="D77" s="51">
        <v>7.2</v>
      </c>
      <c r="E77" s="59">
        <v>25</v>
      </c>
      <c r="F77" s="59">
        <v>10.5</v>
      </c>
      <c r="G77" s="59">
        <v>15.9</v>
      </c>
    </row>
    <row r="78" spans="1:7" x14ac:dyDescent="0.35">
      <c r="A78" s="51" t="s">
        <v>233</v>
      </c>
      <c r="B78" s="51">
        <v>6.8</v>
      </c>
      <c r="C78" s="51">
        <v>8.1</v>
      </c>
      <c r="D78" s="51">
        <v>7.2</v>
      </c>
      <c r="E78" s="59">
        <v>7.6</v>
      </c>
      <c r="F78" s="59">
        <v>10.8</v>
      </c>
      <c r="G78" s="59">
        <v>14.7</v>
      </c>
    </row>
    <row r="79" spans="1:7" x14ac:dyDescent="0.35">
      <c r="A79" s="51" t="s">
        <v>233</v>
      </c>
      <c r="B79" s="51">
        <v>6.8</v>
      </c>
      <c r="C79" s="51">
        <v>8.1</v>
      </c>
      <c r="D79" s="51">
        <v>7.2</v>
      </c>
      <c r="E79" s="59">
        <v>11.1</v>
      </c>
      <c r="F79" s="59">
        <v>18.399999999999999</v>
      </c>
      <c r="G79" s="59">
        <v>33.4</v>
      </c>
    </row>
    <row r="80" spans="1:7" x14ac:dyDescent="0.35">
      <c r="A80" s="51" t="s">
        <v>240</v>
      </c>
      <c r="B80" s="51">
        <v>6.8</v>
      </c>
      <c r="C80" s="51">
        <v>8.1</v>
      </c>
      <c r="D80" s="51">
        <v>7.2</v>
      </c>
      <c r="E80" s="59">
        <v>12.4</v>
      </c>
      <c r="F80" s="59">
        <v>22.7</v>
      </c>
      <c r="G80" s="59">
        <v>28</v>
      </c>
    </row>
    <row r="81" spans="1:7" x14ac:dyDescent="0.35">
      <c r="A81" s="51" t="s">
        <v>233</v>
      </c>
      <c r="B81" s="51">
        <v>6.8</v>
      </c>
      <c r="C81" s="51">
        <v>8.1</v>
      </c>
      <c r="D81" s="51">
        <v>7.2</v>
      </c>
      <c r="E81" s="59">
        <v>3.1</v>
      </c>
      <c r="F81" s="59">
        <v>19.7</v>
      </c>
      <c r="G81" s="59">
        <v>23.7</v>
      </c>
    </row>
    <row r="82" spans="1:7" x14ac:dyDescent="0.35">
      <c r="A82" s="51" t="s">
        <v>233</v>
      </c>
      <c r="B82" s="51">
        <v>6.8</v>
      </c>
      <c r="C82" s="51">
        <v>8.1</v>
      </c>
      <c r="D82" s="51">
        <v>7.2</v>
      </c>
      <c r="E82" s="59">
        <v>5.9</v>
      </c>
      <c r="F82" s="59">
        <v>20.8</v>
      </c>
      <c r="G82" s="59">
        <v>25.9</v>
      </c>
    </row>
    <row r="83" spans="1:7" x14ac:dyDescent="0.35">
      <c r="A83" s="51" t="s">
        <v>233</v>
      </c>
      <c r="B83" s="51">
        <v>6.8</v>
      </c>
      <c r="C83" s="51">
        <v>8.1</v>
      </c>
      <c r="D83" s="51">
        <v>7.2</v>
      </c>
      <c r="E83" s="59">
        <v>18.600000000000001</v>
      </c>
      <c r="F83" s="59">
        <v>15.8</v>
      </c>
      <c r="G83" s="59">
        <v>25.7</v>
      </c>
    </row>
    <row r="84" spans="1:7" x14ac:dyDescent="0.35">
      <c r="A84" s="51" t="s">
        <v>233</v>
      </c>
      <c r="B84" s="51">
        <v>6.8</v>
      </c>
      <c r="C84" s="51">
        <v>8.1</v>
      </c>
      <c r="D84" s="51">
        <v>7.2</v>
      </c>
      <c r="E84" s="59">
        <v>9</v>
      </c>
      <c r="F84" s="59">
        <v>16.100000000000001</v>
      </c>
      <c r="G84" s="59">
        <v>21.8</v>
      </c>
    </row>
    <row r="85" spans="1:7" x14ac:dyDescent="0.35">
      <c r="A85" s="51" t="s">
        <v>233</v>
      </c>
      <c r="B85" s="51">
        <v>6.8</v>
      </c>
      <c r="C85" s="51">
        <v>8.1</v>
      </c>
      <c r="D85" s="51">
        <v>7.2</v>
      </c>
      <c r="E85" s="59">
        <v>8.1</v>
      </c>
      <c r="F85" s="59">
        <v>7</v>
      </c>
      <c r="G85" s="59">
        <v>6.3</v>
      </c>
    </row>
    <row r="86" spans="1:7" x14ac:dyDescent="0.35">
      <c r="A86" s="51" t="s">
        <v>233</v>
      </c>
      <c r="B86" s="51">
        <v>6.8</v>
      </c>
      <c r="C86" s="51">
        <v>8.1</v>
      </c>
      <c r="D86" s="51">
        <v>7.2</v>
      </c>
      <c r="E86" s="59">
        <v>-4.2</v>
      </c>
      <c r="F86" s="59">
        <v>-1.5</v>
      </c>
      <c r="G86" s="59">
        <v>-4.5999999999999996</v>
      </c>
    </row>
    <row r="87" spans="1:7" x14ac:dyDescent="0.35">
      <c r="A87" s="51" t="s">
        <v>233</v>
      </c>
      <c r="B87" s="51">
        <v>6.8</v>
      </c>
      <c r="C87" s="51">
        <v>8.1</v>
      </c>
      <c r="D87" s="51">
        <v>7.2</v>
      </c>
      <c r="E87" s="59">
        <v>-5.9</v>
      </c>
      <c r="F87" s="59">
        <v>3.4</v>
      </c>
      <c r="G87" s="59">
        <v>2.2999999999999998</v>
      </c>
    </row>
    <row r="88" spans="1:7" x14ac:dyDescent="0.35">
      <c r="A88" s="51" t="s">
        <v>233</v>
      </c>
      <c r="B88" s="51">
        <v>6.8</v>
      </c>
      <c r="C88" s="51">
        <v>8.1</v>
      </c>
      <c r="D88" s="51">
        <v>7.2</v>
      </c>
      <c r="E88" s="59">
        <v>-5</v>
      </c>
      <c r="F88" s="59">
        <v>-0.8</v>
      </c>
      <c r="G88" s="59">
        <v>-12.2</v>
      </c>
    </row>
    <row r="89" spans="1:7" x14ac:dyDescent="0.35">
      <c r="A89" s="51" t="s">
        <v>233</v>
      </c>
      <c r="B89" s="51">
        <v>6.8</v>
      </c>
      <c r="C89" s="51">
        <v>8.1</v>
      </c>
      <c r="D89" s="51">
        <v>7.2</v>
      </c>
      <c r="E89" s="59">
        <v>-8.1999999999999993</v>
      </c>
      <c r="F89" s="59">
        <v>4</v>
      </c>
      <c r="G89" s="59">
        <v>12</v>
      </c>
    </row>
    <row r="90" spans="1:7" x14ac:dyDescent="0.35">
      <c r="A90" s="51" t="s">
        <v>233</v>
      </c>
      <c r="B90" s="51">
        <v>6.8</v>
      </c>
      <c r="C90" s="51">
        <v>8.1</v>
      </c>
      <c r="D90" s="51">
        <v>7.2</v>
      </c>
      <c r="E90" s="59">
        <v>-9.6999999999999993</v>
      </c>
      <c r="F90" s="59">
        <v>7.6</v>
      </c>
      <c r="G90" s="59">
        <v>8</v>
      </c>
    </row>
    <row r="91" spans="1:7" x14ac:dyDescent="0.35">
      <c r="A91" s="51" t="s">
        <v>233</v>
      </c>
      <c r="B91" s="51">
        <v>6.8</v>
      </c>
      <c r="C91" s="51">
        <v>8.1</v>
      </c>
      <c r="D91" s="51">
        <v>7.2</v>
      </c>
      <c r="E91" s="59">
        <v>-6.7</v>
      </c>
      <c r="F91" s="59">
        <v>5.8</v>
      </c>
      <c r="G91" s="59">
        <v>8.6999999999999993</v>
      </c>
    </row>
    <row r="92" spans="1:7" x14ac:dyDescent="0.35">
      <c r="A92" s="51" t="s">
        <v>241</v>
      </c>
      <c r="B92" s="51">
        <v>6.8</v>
      </c>
      <c r="C92" s="51">
        <v>8.1</v>
      </c>
      <c r="D92" s="51">
        <v>7.2</v>
      </c>
      <c r="E92" s="59">
        <v>1.4</v>
      </c>
      <c r="F92" s="59">
        <v>8.5</v>
      </c>
      <c r="G92" s="59">
        <v>11.4</v>
      </c>
    </row>
    <row r="93" spans="1:7" x14ac:dyDescent="0.35">
      <c r="A93" s="51" t="s">
        <v>233</v>
      </c>
      <c r="B93" s="51">
        <v>6.8</v>
      </c>
      <c r="C93" s="51">
        <v>8.1</v>
      </c>
      <c r="D93" s="51">
        <v>7.2</v>
      </c>
      <c r="E93" s="59">
        <v>-10.199999999999999</v>
      </c>
      <c r="F93" s="59">
        <v>1.3</v>
      </c>
      <c r="G93" s="59">
        <v>4.5999999999999996</v>
      </c>
    </row>
    <row r="94" spans="1:7" x14ac:dyDescent="0.35">
      <c r="A94" s="51" t="s">
        <v>233</v>
      </c>
      <c r="B94" s="51">
        <v>6.8</v>
      </c>
      <c r="C94" s="51">
        <v>8.1</v>
      </c>
      <c r="D94" s="51">
        <v>7.2</v>
      </c>
      <c r="E94" s="59">
        <v>-6.7</v>
      </c>
      <c r="F94" s="59">
        <v>2.4</v>
      </c>
      <c r="G94" s="59">
        <v>-6.6</v>
      </c>
    </row>
    <row r="95" spans="1:7" x14ac:dyDescent="0.35">
      <c r="A95" s="51" t="s">
        <v>233</v>
      </c>
      <c r="B95" s="51">
        <v>6.8</v>
      </c>
      <c r="C95" s="51">
        <v>8.1</v>
      </c>
      <c r="D95" s="51">
        <v>7.2</v>
      </c>
      <c r="E95" s="59">
        <v>-5.0999999999999996</v>
      </c>
      <c r="F95" s="59">
        <v>2.4</v>
      </c>
      <c r="G95" s="59">
        <v>13.5</v>
      </c>
    </row>
    <row r="96" spans="1:7" x14ac:dyDescent="0.35">
      <c r="A96" s="51" t="s">
        <v>233</v>
      </c>
      <c r="B96" s="51">
        <v>6.8</v>
      </c>
      <c r="C96" s="51">
        <v>8.1</v>
      </c>
      <c r="D96" s="51">
        <v>7.2</v>
      </c>
      <c r="E96" s="59">
        <v>0.8</v>
      </c>
      <c r="F96" s="59">
        <v>2.6</v>
      </c>
      <c r="G96" s="59">
        <v>-2.8</v>
      </c>
    </row>
    <row r="97" spans="1:7" x14ac:dyDescent="0.35">
      <c r="A97" s="51" t="s">
        <v>233</v>
      </c>
      <c r="B97" s="51">
        <v>6.8</v>
      </c>
      <c r="C97" s="51">
        <v>8.1</v>
      </c>
      <c r="D97" s="51">
        <v>7.2</v>
      </c>
      <c r="E97" s="59">
        <v>-11.3</v>
      </c>
      <c r="F97" s="59">
        <v>1.9</v>
      </c>
      <c r="G97" s="59">
        <v>-3.9</v>
      </c>
    </row>
    <row r="98" spans="1:7" x14ac:dyDescent="0.35">
      <c r="A98" s="51" t="s">
        <v>233</v>
      </c>
      <c r="B98" s="51">
        <v>6.8</v>
      </c>
      <c r="C98" s="51">
        <v>8.1</v>
      </c>
      <c r="D98" s="51">
        <v>7.2</v>
      </c>
      <c r="E98" s="59">
        <v>-20</v>
      </c>
      <c r="F98" s="59">
        <v>-7.3</v>
      </c>
      <c r="G98" s="59">
        <v>5.5</v>
      </c>
    </row>
    <row r="99" spans="1:7" x14ac:dyDescent="0.35">
      <c r="A99" s="51" t="s">
        <v>233</v>
      </c>
      <c r="B99" s="51">
        <v>6.8</v>
      </c>
      <c r="C99" s="51">
        <v>8.1</v>
      </c>
      <c r="D99" s="51">
        <v>7.2</v>
      </c>
      <c r="E99" s="59">
        <v>-19.2</v>
      </c>
      <c r="F99" s="59">
        <v>-6.6</v>
      </c>
      <c r="G99" s="59">
        <v>-3</v>
      </c>
    </row>
    <row r="100" spans="1:7" x14ac:dyDescent="0.35">
      <c r="A100" s="51" t="s">
        <v>233</v>
      </c>
      <c r="B100" s="51">
        <v>6.8</v>
      </c>
      <c r="C100" s="51">
        <v>8.1</v>
      </c>
      <c r="D100" s="51">
        <v>7.2</v>
      </c>
      <c r="E100" s="59">
        <v>-11.2</v>
      </c>
      <c r="F100" s="59">
        <v>3.9</v>
      </c>
      <c r="G100" s="59">
        <v>9.1</v>
      </c>
    </row>
    <row r="101" spans="1:7" x14ac:dyDescent="0.35">
      <c r="A101" s="51" t="s">
        <v>233</v>
      </c>
      <c r="B101" s="51">
        <v>6.8</v>
      </c>
      <c r="C101" s="51">
        <v>8.1</v>
      </c>
      <c r="D101" s="51">
        <v>7.2</v>
      </c>
      <c r="E101" s="59">
        <v>-4.5999999999999996</v>
      </c>
      <c r="F101" s="59">
        <v>7.6</v>
      </c>
      <c r="G101" s="59">
        <v>6.2</v>
      </c>
    </row>
    <row r="102" spans="1:7" x14ac:dyDescent="0.35">
      <c r="A102" s="51" t="s">
        <v>233</v>
      </c>
      <c r="B102" s="51">
        <v>6.8</v>
      </c>
      <c r="C102" s="51">
        <v>8.1</v>
      </c>
      <c r="D102" s="51">
        <v>7.2</v>
      </c>
      <c r="E102" s="59">
        <v>-15.2</v>
      </c>
      <c r="F102" s="59">
        <v>-1.8</v>
      </c>
      <c r="G102" s="59">
        <v>0.9</v>
      </c>
    </row>
    <row r="103" spans="1:7" x14ac:dyDescent="0.35">
      <c r="A103" s="51" t="s">
        <v>233</v>
      </c>
      <c r="B103" s="51">
        <v>6.8</v>
      </c>
      <c r="C103" s="51">
        <v>8.1</v>
      </c>
      <c r="D103" s="51">
        <v>7.2</v>
      </c>
      <c r="E103" s="59">
        <v>-9.4</v>
      </c>
      <c r="F103" s="59">
        <v>0</v>
      </c>
      <c r="G103" s="59">
        <v>4.0999999999999996</v>
      </c>
    </row>
    <row r="104" spans="1:7" x14ac:dyDescent="0.35">
      <c r="A104" s="51" t="s">
        <v>242</v>
      </c>
      <c r="B104" s="51">
        <v>6.8</v>
      </c>
      <c r="C104" s="51">
        <v>8.1</v>
      </c>
      <c r="D104" s="51">
        <v>7.2</v>
      </c>
      <c r="E104" s="59">
        <v>-0.4</v>
      </c>
      <c r="F104" s="59">
        <v>2.4</v>
      </c>
      <c r="G104" s="59">
        <v>12.6</v>
      </c>
    </row>
    <row r="105" spans="1:7" x14ac:dyDescent="0.35">
      <c r="A105" s="51" t="s">
        <v>233</v>
      </c>
      <c r="B105" s="51">
        <v>6.8</v>
      </c>
      <c r="C105" s="51">
        <v>8.1</v>
      </c>
      <c r="D105" s="51">
        <v>7.2</v>
      </c>
      <c r="E105" s="59">
        <v>-1.5</v>
      </c>
      <c r="F105" s="59">
        <v>3.7</v>
      </c>
      <c r="G105" s="59">
        <v>-11</v>
      </c>
    </row>
    <row r="106" spans="1:7" x14ac:dyDescent="0.35">
      <c r="A106" s="51" t="s">
        <v>233</v>
      </c>
      <c r="B106" s="51">
        <v>6.8</v>
      </c>
      <c r="C106" s="51">
        <v>8.1</v>
      </c>
      <c r="D106" s="51">
        <v>7.2</v>
      </c>
      <c r="E106" s="59">
        <v>7.6</v>
      </c>
      <c r="F106" s="59">
        <v>2.2999999999999998</v>
      </c>
      <c r="G106" s="59">
        <v>-0.6</v>
      </c>
    </row>
    <row r="107" spans="1:7" x14ac:dyDescent="0.35">
      <c r="A107" s="51" t="s">
        <v>233</v>
      </c>
      <c r="B107" s="51">
        <v>6.8</v>
      </c>
      <c r="C107" s="51">
        <v>8.1</v>
      </c>
      <c r="D107" s="51">
        <v>7.2</v>
      </c>
      <c r="E107" s="59">
        <v>2.5</v>
      </c>
      <c r="F107" s="59">
        <v>-0.4</v>
      </c>
      <c r="G107" s="59">
        <v>-9.4</v>
      </c>
    </row>
    <row r="108" spans="1:7" x14ac:dyDescent="0.35">
      <c r="A108" s="51" t="s">
        <v>233</v>
      </c>
      <c r="B108" s="51">
        <v>6.8</v>
      </c>
      <c r="C108" s="51">
        <v>8.1</v>
      </c>
      <c r="D108" s="51">
        <v>7.2</v>
      </c>
      <c r="E108" s="59">
        <v>13.4</v>
      </c>
      <c r="F108" s="59">
        <v>15.1</v>
      </c>
      <c r="G108" s="59">
        <v>8.8000000000000007</v>
      </c>
    </row>
    <row r="109" spans="1:7" x14ac:dyDescent="0.35">
      <c r="A109" s="51" t="s">
        <v>233</v>
      </c>
      <c r="B109" s="51">
        <v>6.8</v>
      </c>
      <c r="C109" s="51">
        <v>8.1</v>
      </c>
      <c r="D109" s="51">
        <v>7.2</v>
      </c>
      <c r="E109" s="59">
        <v>18.7</v>
      </c>
      <c r="F109" s="59">
        <v>20.100000000000001</v>
      </c>
      <c r="G109" s="59">
        <v>19.600000000000001</v>
      </c>
    </row>
    <row r="110" spans="1:7" x14ac:dyDescent="0.35">
      <c r="A110" s="51" t="s">
        <v>233</v>
      </c>
      <c r="B110" s="51">
        <v>6.8</v>
      </c>
      <c r="C110" s="51">
        <v>8.1</v>
      </c>
      <c r="D110" s="51">
        <v>7.2</v>
      </c>
      <c r="E110" s="59">
        <v>24.7</v>
      </c>
      <c r="F110" s="59">
        <v>17.399999999999999</v>
      </c>
      <c r="G110" s="59">
        <v>15.1</v>
      </c>
    </row>
    <row r="111" spans="1:7" x14ac:dyDescent="0.35">
      <c r="A111" s="51" t="s">
        <v>233</v>
      </c>
      <c r="B111" s="51">
        <v>6.8</v>
      </c>
      <c r="C111" s="51">
        <v>8.1</v>
      </c>
      <c r="D111" s="51">
        <v>7.2</v>
      </c>
      <c r="E111" s="59">
        <v>16.5</v>
      </c>
      <c r="F111" s="59">
        <v>12.8</v>
      </c>
      <c r="G111" s="59">
        <v>12.6</v>
      </c>
    </row>
    <row r="112" spans="1:7" x14ac:dyDescent="0.35">
      <c r="A112" s="51" t="s">
        <v>233</v>
      </c>
      <c r="B112" s="51">
        <v>6.8</v>
      </c>
      <c r="C112" s="51">
        <v>8.1</v>
      </c>
      <c r="D112" s="51">
        <v>7.2</v>
      </c>
      <c r="E112" s="59">
        <v>17.5</v>
      </c>
      <c r="F112" s="59">
        <v>10.199999999999999</v>
      </c>
      <c r="G112" s="59">
        <v>-0.6</v>
      </c>
    </row>
    <row r="113" spans="1:7" x14ac:dyDescent="0.35">
      <c r="A113" s="51" t="s">
        <v>233</v>
      </c>
      <c r="B113" s="51">
        <v>6.8</v>
      </c>
      <c r="C113" s="51">
        <v>8.1</v>
      </c>
      <c r="D113" s="51">
        <v>7.2</v>
      </c>
      <c r="E113" s="59">
        <v>15.6</v>
      </c>
      <c r="F113" s="59">
        <v>10.9</v>
      </c>
      <c r="G113" s="59">
        <v>11</v>
      </c>
    </row>
    <row r="114" spans="1:7" x14ac:dyDescent="0.35">
      <c r="A114" s="51" t="s">
        <v>233</v>
      </c>
      <c r="B114" s="51">
        <v>6.8</v>
      </c>
      <c r="C114" s="51">
        <v>8.1</v>
      </c>
      <c r="D114" s="51">
        <v>7.2</v>
      </c>
      <c r="E114" s="59">
        <v>21.3</v>
      </c>
      <c r="F114" s="59">
        <v>7.6</v>
      </c>
      <c r="G114" s="59">
        <v>1.9</v>
      </c>
    </row>
    <row r="115" spans="1:7" x14ac:dyDescent="0.35">
      <c r="A115" s="51" t="s">
        <v>233</v>
      </c>
      <c r="B115" s="51">
        <v>6.8</v>
      </c>
      <c r="C115" s="51">
        <v>8.1</v>
      </c>
      <c r="D115" s="51">
        <v>7.2</v>
      </c>
      <c r="E115" s="59">
        <v>11.1</v>
      </c>
      <c r="F115" s="59">
        <v>15.3</v>
      </c>
      <c r="G115" s="59">
        <v>13.9</v>
      </c>
    </row>
    <row r="116" spans="1:7" x14ac:dyDescent="0.35">
      <c r="A116" s="51" t="s">
        <v>243</v>
      </c>
      <c r="B116" s="51">
        <v>6.8</v>
      </c>
      <c r="C116" s="51">
        <v>8.1</v>
      </c>
      <c r="D116" s="51">
        <v>7.2</v>
      </c>
      <c r="E116" s="59">
        <v>27</v>
      </c>
      <c r="F116" s="59">
        <v>9.1999999999999993</v>
      </c>
      <c r="G116" s="59">
        <v>0.6</v>
      </c>
    </row>
    <row r="117" spans="1:7" x14ac:dyDescent="0.35">
      <c r="A117" s="51" t="s">
        <v>233</v>
      </c>
      <c r="B117" s="51">
        <v>6.8</v>
      </c>
      <c r="C117" s="51">
        <v>8.1</v>
      </c>
      <c r="D117" s="51">
        <v>7.2</v>
      </c>
      <c r="E117" s="59">
        <v>15.8</v>
      </c>
      <c r="F117" s="59">
        <v>16.899999999999999</v>
      </c>
      <c r="G117" s="59">
        <v>11.5</v>
      </c>
    </row>
    <row r="118" spans="1:7" x14ac:dyDescent="0.35">
      <c r="A118" s="51" t="s">
        <v>233</v>
      </c>
      <c r="B118" s="51">
        <v>6.8</v>
      </c>
      <c r="C118" s="51">
        <v>8.1</v>
      </c>
      <c r="D118" s="51">
        <v>7.2</v>
      </c>
      <c r="E118" s="59">
        <v>25.5</v>
      </c>
      <c r="F118" s="59">
        <v>8.1</v>
      </c>
      <c r="G118" s="59">
        <v>20.399999999999999</v>
      </c>
    </row>
    <row r="119" spans="1:7" x14ac:dyDescent="0.35">
      <c r="A119" s="51" t="s">
        <v>233</v>
      </c>
      <c r="B119" s="51">
        <v>6.8</v>
      </c>
      <c r="C119" s="51">
        <v>8.1</v>
      </c>
      <c r="D119" s="51">
        <v>7.2</v>
      </c>
      <c r="E119" s="59">
        <v>25.3</v>
      </c>
      <c r="F119" s="59">
        <v>16.100000000000001</v>
      </c>
      <c r="G119" s="59">
        <v>17.7</v>
      </c>
    </row>
    <row r="120" spans="1:7" x14ac:dyDescent="0.35">
      <c r="A120" s="51" t="s">
        <v>233</v>
      </c>
      <c r="B120" s="51">
        <v>6.8</v>
      </c>
      <c r="C120" s="51">
        <v>8.1</v>
      </c>
      <c r="D120" s="51">
        <v>7.2</v>
      </c>
      <c r="E120" s="59">
        <v>18.8</v>
      </c>
      <c r="F120" s="59">
        <v>15</v>
      </c>
      <c r="G120" s="59">
        <v>21.8</v>
      </c>
    </row>
    <row r="121" spans="1:7" x14ac:dyDescent="0.35">
      <c r="A121" s="51" t="s">
        <v>233</v>
      </c>
      <c r="B121" s="51">
        <v>6.8</v>
      </c>
      <c r="C121" s="51">
        <v>8.1</v>
      </c>
      <c r="D121" s="51">
        <v>7.2</v>
      </c>
      <c r="E121" s="59">
        <v>31.3</v>
      </c>
      <c r="F121" s="59">
        <v>19</v>
      </c>
      <c r="G121" s="59">
        <v>22.5</v>
      </c>
    </row>
    <row r="122" spans="1:7" x14ac:dyDescent="0.35">
      <c r="A122" s="51" t="s">
        <v>233</v>
      </c>
      <c r="B122" s="51">
        <v>6.8</v>
      </c>
      <c r="C122" s="51">
        <v>8.1</v>
      </c>
      <c r="D122" s="51">
        <v>7.2</v>
      </c>
      <c r="E122" s="59">
        <v>27.8</v>
      </c>
      <c r="F122" s="59">
        <v>20.2</v>
      </c>
      <c r="G122" s="59">
        <v>11.6</v>
      </c>
    </row>
    <row r="123" spans="1:7" x14ac:dyDescent="0.35">
      <c r="A123" s="51" t="s">
        <v>233</v>
      </c>
      <c r="B123" s="51">
        <v>6.8</v>
      </c>
      <c r="C123" s="51">
        <v>8.1</v>
      </c>
      <c r="D123" s="51">
        <v>7.2</v>
      </c>
      <c r="E123" s="59">
        <v>30.2</v>
      </c>
      <c r="F123" s="59">
        <v>14.3</v>
      </c>
      <c r="G123" s="59">
        <v>0.8</v>
      </c>
    </row>
    <row r="124" spans="1:7" x14ac:dyDescent="0.35">
      <c r="A124" s="51" t="s">
        <v>233</v>
      </c>
      <c r="B124" s="51">
        <v>6.8</v>
      </c>
      <c r="C124" s="51">
        <v>8.1</v>
      </c>
      <c r="D124" s="51">
        <v>7.2</v>
      </c>
      <c r="E124" s="59">
        <v>19.399999999999999</v>
      </c>
      <c r="F124" s="59">
        <v>17.5</v>
      </c>
      <c r="G124" s="59">
        <v>6.8</v>
      </c>
    </row>
    <row r="125" spans="1:7" x14ac:dyDescent="0.35">
      <c r="A125" s="51" t="s">
        <v>233</v>
      </c>
      <c r="B125" s="51">
        <v>6.8</v>
      </c>
      <c r="C125" s="51">
        <v>8.1</v>
      </c>
      <c r="D125" s="51">
        <v>7.2</v>
      </c>
      <c r="E125" s="59">
        <v>23.2</v>
      </c>
      <c r="F125" s="59">
        <v>13.8</v>
      </c>
      <c r="G125" s="59">
        <v>2.2000000000000002</v>
      </c>
    </row>
    <row r="126" spans="1:7" x14ac:dyDescent="0.35">
      <c r="A126" s="51" t="s">
        <v>233</v>
      </c>
      <c r="B126" s="51">
        <v>6.8</v>
      </c>
      <c r="C126" s="51">
        <v>8.1</v>
      </c>
      <c r="D126" s="51">
        <v>7.2</v>
      </c>
      <c r="E126" s="59">
        <v>28.2</v>
      </c>
      <c r="F126" s="59">
        <v>17</v>
      </c>
      <c r="G126" s="59">
        <v>14.4</v>
      </c>
    </row>
    <row r="127" spans="1:7" x14ac:dyDescent="0.35">
      <c r="A127" s="51" t="s">
        <v>233</v>
      </c>
      <c r="B127" s="51">
        <v>6.8</v>
      </c>
      <c r="C127" s="51">
        <v>8.1</v>
      </c>
      <c r="D127" s="51">
        <v>7.2</v>
      </c>
      <c r="E127" s="59">
        <v>33.1</v>
      </c>
      <c r="F127" s="59">
        <v>15.7</v>
      </c>
      <c r="G127" s="59">
        <v>6.3</v>
      </c>
    </row>
    <row r="128" spans="1:7" x14ac:dyDescent="0.35">
      <c r="A128" s="51" t="s">
        <v>244</v>
      </c>
      <c r="B128" s="51">
        <v>6.8</v>
      </c>
      <c r="C128" s="51">
        <v>8.1</v>
      </c>
      <c r="D128" s="51">
        <v>7.2</v>
      </c>
      <c r="E128" s="59">
        <v>20.3</v>
      </c>
      <c r="F128" s="59">
        <v>16</v>
      </c>
      <c r="G128" s="59">
        <v>2.5</v>
      </c>
    </row>
    <row r="129" spans="1:7" x14ac:dyDescent="0.35">
      <c r="A129" s="51" t="s">
        <v>233</v>
      </c>
      <c r="B129" s="51">
        <v>6.8</v>
      </c>
      <c r="C129" s="51">
        <v>8.1</v>
      </c>
      <c r="D129" s="51">
        <v>7.2</v>
      </c>
      <c r="E129" s="59">
        <v>26.3</v>
      </c>
      <c r="F129" s="59">
        <v>17.399999999999999</v>
      </c>
      <c r="G129" s="59">
        <v>8.8000000000000007</v>
      </c>
    </row>
    <row r="130" spans="1:7" x14ac:dyDescent="0.35">
      <c r="A130" s="51" t="s">
        <v>233</v>
      </c>
      <c r="B130" s="51">
        <v>6.8</v>
      </c>
      <c r="C130" s="51">
        <v>8.1</v>
      </c>
      <c r="D130" s="51">
        <v>7.2</v>
      </c>
      <c r="E130" s="59">
        <v>16.8</v>
      </c>
      <c r="F130" s="59">
        <v>21.2</v>
      </c>
      <c r="G130" s="59">
        <v>20</v>
      </c>
    </row>
    <row r="131" spans="1:7" x14ac:dyDescent="0.35">
      <c r="A131" s="51" t="s">
        <v>233</v>
      </c>
      <c r="B131" s="51">
        <v>6.8</v>
      </c>
      <c r="C131" s="51">
        <v>8.1</v>
      </c>
      <c r="D131" s="51">
        <v>7.2</v>
      </c>
      <c r="E131" s="59">
        <v>23.7</v>
      </c>
      <c r="F131" s="59">
        <v>10.8</v>
      </c>
      <c r="G131" s="59">
        <v>-1.4</v>
      </c>
    </row>
    <row r="132" spans="1:7" x14ac:dyDescent="0.35">
      <c r="A132" s="51" t="s">
        <v>233</v>
      </c>
      <c r="B132" s="51">
        <v>6.8</v>
      </c>
      <c r="C132" s="51">
        <v>8.1</v>
      </c>
      <c r="D132" s="51">
        <v>7.2</v>
      </c>
      <c r="E132" s="59">
        <v>12.1</v>
      </c>
      <c r="F132" s="59">
        <v>11.3</v>
      </c>
      <c r="G132" s="59">
        <v>0.2</v>
      </c>
    </row>
    <row r="133" spans="1:7" x14ac:dyDescent="0.35">
      <c r="A133" s="51" t="s">
        <v>233</v>
      </c>
      <c r="B133" s="51">
        <v>6.8</v>
      </c>
      <c r="C133" s="51">
        <v>8.1</v>
      </c>
      <c r="D133" s="51">
        <v>7.2</v>
      </c>
      <c r="E133" s="59">
        <v>-5.5</v>
      </c>
      <c r="F133" s="59">
        <v>-3.3</v>
      </c>
      <c r="G133" s="59">
        <v>-19.8</v>
      </c>
    </row>
    <row r="134" spans="1:7" x14ac:dyDescent="0.35">
      <c r="A134" s="51" t="s">
        <v>233</v>
      </c>
      <c r="B134" s="51">
        <v>6.8</v>
      </c>
      <c r="C134" s="51">
        <v>8.1</v>
      </c>
      <c r="D134" s="51">
        <v>7.2</v>
      </c>
      <c r="E134" s="59">
        <v>5</v>
      </c>
      <c r="F134" s="59">
        <v>1.1000000000000001</v>
      </c>
      <c r="G134" s="59">
        <v>-11.7</v>
      </c>
    </row>
    <row r="135" spans="1:7" ht="14.25" customHeight="1" x14ac:dyDescent="0.35">
      <c r="A135" s="51" t="s">
        <v>233</v>
      </c>
      <c r="B135" s="51">
        <v>6.8</v>
      </c>
      <c r="C135" s="51">
        <v>8.1</v>
      </c>
      <c r="D135" s="51">
        <v>7.2</v>
      </c>
      <c r="E135" s="59">
        <v>11.9</v>
      </c>
      <c r="F135" s="59">
        <v>6.8</v>
      </c>
      <c r="G135" s="59">
        <v>-1.3</v>
      </c>
    </row>
    <row r="136" spans="1:7" x14ac:dyDescent="0.35">
      <c r="A136" s="51" t="s">
        <v>233</v>
      </c>
      <c r="B136" s="51">
        <v>6.8</v>
      </c>
      <c r="C136" s="51">
        <v>8.1</v>
      </c>
      <c r="D136" s="51">
        <v>7.2</v>
      </c>
      <c r="E136" s="59">
        <v>4</v>
      </c>
      <c r="F136" s="59">
        <v>-1</v>
      </c>
      <c r="G136" s="59">
        <v>-10.6</v>
      </c>
    </row>
    <row r="137" spans="1:7" x14ac:dyDescent="0.35">
      <c r="A137" s="51" t="s">
        <v>233</v>
      </c>
      <c r="B137" s="51">
        <v>6.8</v>
      </c>
      <c r="C137" s="51">
        <v>8.1</v>
      </c>
      <c r="D137" s="51">
        <v>7.2</v>
      </c>
      <c r="E137" s="59">
        <v>6.5</v>
      </c>
      <c r="F137" s="59">
        <v>5.4</v>
      </c>
      <c r="G137" s="59">
        <v>-3.7</v>
      </c>
    </row>
    <row r="138" spans="1:7" x14ac:dyDescent="0.35">
      <c r="A138" s="51" t="s">
        <v>233</v>
      </c>
      <c r="B138" s="51">
        <v>6.8</v>
      </c>
      <c r="C138" s="51">
        <v>8.1</v>
      </c>
      <c r="D138" s="51">
        <v>7.2</v>
      </c>
      <c r="E138" s="59">
        <v>-1.8</v>
      </c>
      <c r="F138" s="59">
        <v>-2.1</v>
      </c>
      <c r="G138" s="59">
        <v>-19.600000000000001</v>
      </c>
    </row>
    <row r="139" spans="1:7" x14ac:dyDescent="0.35">
      <c r="A139" s="51" t="s">
        <v>233</v>
      </c>
      <c r="B139" s="51">
        <v>6.8</v>
      </c>
      <c r="C139" s="51">
        <v>8.1</v>
      </c>
      <c r="D139" s="51">
        <v>7.2</v>
      </c>
      <c r="E139" s="59">
        <v>-5.8</v>
      </c>
      <c r="F139" s="59">
        <v>4.5999999999999996</v>
      </c>
      <c r="G139" s="59">
        <v>-9.9</v>
      </c>
    </row>
    <row r="140" spans="1:7" x14ac:dyDescent="0.35">
      <c r="A140" s="51" t="s">
        <v>245</v>
      </c>
      <c r="B140" s="51">
        <v>6.8</v>
      </c>
      <c r="C140" s="51">
        <v>8.1</v>
      </c>
      <c r="D140" s="51">
        <v>7.2</v>
      </c>
      <c r="E140" s="59">
        <v>-0.8</v>
      </c>
      <c r="F140" s="59">
        <v>4.3</v>
      </c>
      <c r="G140" s="59">
        <v>-7.4</v>
      </c>
    </row>
    <row r="141" spans="1:7" x14ac:dyDescent="0.35">
      <c r="A141" s="51" t="s">
        <v>233</v>
      </c>
      <c r="B141" s="51">
        <v>6.8</v>
      </c>
      <c r="C141" s="51">
        <v>8.1</v>
      </c>
      <c r="D141" s="51">
        <v>7.2</v>
      </c>
      <c r="E141" s="59">
        <v>4.8</v>
      </c>
      <c r="F141" s="59">
        <v>-2.2000000000000002</v>
      </c>
      <c r="G141" s="59">
        <v>-12.6</v>
      </c>
    </row>
    <row r="142" spans="1:7" x14ac:dyDescent="0.35">
      <c r="A142" s="51" t="s">
        <v>233</v>
      </c>
      <c r="B142" s="51">
        <v>6.8</v>
      </c>
      <c r="C142" s="51">
        <v>8.1</v>
      </c>
      <c r="D142" s="51">
        <v>7.2</v>
      </c>
      <c r="E142" s="59">
        <v>7.4</v>
      </c>
      <c r="F142" s="59">
        <v>4.4000000000000004</v>
      </c>
      <c r="G142" s="59">
        <v>-1.1000000000000001</v>
      </c>
    </row>
    <row r="143" spans="1:7" x14ac:dyDescent="0.35">
      <c r="A143" s="51" t="s">
        <v>233</v>
      </c>
      <c r="B143" s="51">
        <v>6.8</v>
      </c>
      <c r="C143" s="51">
        <v>8.1</v>
      </c>
      <c r="D143" s="51">
        <v>7.2</v>
      </c>
      <c r="E143" s="59">
        <v>8.6</v>
      </c>
      <c r="F143" s="59">
        <v>10.9</v>
      </c>
      <c r="G143" s="59">
        <v>10.5</v>
      </c>
    </row>
    <row r="144" spans="1:7" x14ac:dyDescent="0.35">
      <c r="A144" s="51" t="s">
        <v>233</v>
      </c>
      <c r="B144" s="51">
        <v>6.8</v>
      </c>
      <c r="C144" s="51">
        <v>8.1</v>
      </c>
      <c r="D144" s="51">
        <v>7.2</v>
      </c>
      <c r="E144" s="59">
        <v>-2.8</v>
      </c>
      <c r="F144" s="59">
        <v>10.6</v>
      </c>
      <c r="G144" s="59">
        <v>4</v>
      </c>
    </row>
    <row r="145" spans="1:8" x14ac:dyDescent="0.35">
      <c r="A145" s="51" t="s">
        <v>233</v>
      </c>
      <c r="B145" s="51">
        <v>6.8</v>
      </c>
      <c r="C145" s="51">
        <v>8.1</v>
      </c>
      <c r="D145" s="51">
        <v>7.2</v>
      </c>
      <c r="E145" s="59">
        <v>0.7</v>
      </c>
      <c r="F145" s="59">
        <v>11.1</v>
      </c>
      <c r="G145" s="59">
        <v>14.4</v>
      </c>
    </row>
    <row r="146" spans="1:8" x14ac:dyDescent="0.35">
      <c r="A146" s="51" t="s">
        <v>233</v>
      </c>
      <c r="B146" s="60">
        <v>6.8</v>
      </c>
      <c r="C146" s="60">
        <v>8.1</v>
      </c>
      <c r="D146" s="60">
        <v>7.2</v>
      </c>
      <c r="E146" s="59">
        <v>1.2</v>
      </c>
      <c r="F146" s="59">
        <v>11.8</v>
      </c>
      <c r="G146" s="59">
        <v>-0.8</v>
      </c>
    </row>
    <row r="147" spans="1:8" s="19" customFormat="1" x14ac:dyDescent="0.35">
      <c r="A147" s="58" t="s">
        <v>233</v>
      </c>
      <c r="B147" s="60">
        <v>6.8</v>
      </c>
      <c r="C147" s="60">
        <v>8.1</v>
      </c>
      <c r="D147" s="60">
        <v>7.2</v>
      </c>
      <c r="E147" s="59">
        <v>3</v>
      </c>
      <c r="F147" s="59">
        <v>5.3</v>
      </c>
      <c r="G147" s="59">
        <v>-11.3</v>
      </c>
      <c r="H147" s="6"/>
    </row>
    <row r="148" spans="1:8" x14ac:dyDescent="0.35">
      <c r="A148" s="51" t="s">
        <v>233</v>
      </c>
      <c r="B148" s="59" t="e">
        <v>#N/A</v>
      </c>
      <c r="C148" s="59" t="e">
        <v>#N/A</v>
      </c>
      <c r="D148" s="59" t="e">
        <v>#N/A</v>
      </c>
      <c r="E148" s="59">
        <v>-66.2</v>
      </c>
      <c r="F148" s="59">
        <v>-81.3</v>
      </c>
      <c r="G148" s="59">
        <v>-84.4</v>
      </c>
    </row>
    <row r="149" spans="1:8" x14ac:dyDescent="0.35">
      <c r="A149" s="51" t="s">
        <v>233</v>
      </c>
      <c r="B149" s="59" t="e">
        <v>#N/A</v>
      </c>
      <c r="C149" s="59" t="e">
        <v>#N/A</v>
      </c>
      <c r="D149" s="59" t="e">
        <v>#N/A</v>
      </c>
      <c r="E149" s="59">
        <v>-63.4</v>
      </c>
      <c r="F149" s="59">
        <v>-71.8</v>
      </c>
      <c r="G149" s="59">
        <v>-84.6</v>
      </c>
    </row>
    <row r="150" spans="1:8" x14ac:dyDescent="0.35">
      <c r="A150" s="51" t="s">
        <v>233</v>
      </c>
      <c r="B150" s="59" t="e">
        <v>#N/A</v>
      </c>
      <c r="C150" s="59" t="e">
        <v>#N/A</v>
      </c>
      <c r="D150" s="59" t="e">
        <v>#N/A</v>
      </c>
      <c r="E150" s="59">
        <v>-34.6</v>
      </c>
      <c r="F150" s="59">
        <v>-30.2</v>
      </c>
      <c r="G150" s="59">
        <v>-12.8</v>
      </c>
    </row>
    <row r="151" spans="1:8" x14ac:dyDescent="0.35">
      <c r="A151" s="51" t="s">
        <v>233</v>
      </c>
      <c r="B151" s="59" t="e">
        <v>#N/A</v>
      </c>
      <c r="C151" s="59" t="e">
        <v>#N/A</v>
      </c>
      <c r="D151" s="59" t="e">
        <v>#N/A</v>
      </c>
      <c r="E151" s="59">
        <v>2.7</v>
      </c>
      <c r="F151" s="59">
        <v>2.2000000000000002</v>
      </c>
      <c r="G151" s="59">
        <v>16.5</v>
      </c>
    </row>
    <row r="152" spans="1:8" x14ac:dyDescent="0.35">
      <c r="A152" s="51" t="s">
        <v>246</v>
      </c>
      <c r="B152" s="59" t="e">
        <v>#N/A</v>
      </c>
      <c r="C152" s="59" t="e">
        <v>#N/A</v>
      </c>
      <c r="D152" s="59" t="e">
        <v>#N/A</v>
      </c>
      <c r="E152" s="59">
        <v>5.9</v>
      </c>
      <c r="F152" s="59">
        <v>-15.8</v>
      </c>
      <c r="G152" s="59">
        <v>-6.8</v>
      </c>
    </row>
    <row r="153" spans="1:8" x14ac:dyDescent="0.35">
      <c r="A153" s="51" t="s">
        <v>233</v>
      </c>
      <c r="B153" s="59" t="e">
        <v>#N/A</v>
      </c>
      <c r="C153" s="59" t="e">
        <v>#N/A</v>
      </c>
      <c r="D153" s="59" t="e">
        <v>#N/A</v>
      </c>
      <c r="E153" s="59" t="e">
        <v>#N/A</v>
      </c>
      <c r="F153" s="59" t="e">
        <v>#N/A</v>
      </c>
      <c r="G153" s="59" t="e">
        <v>#N/A</v>
      </c>
    </row>
    <row r="154" spans="1:8" x14ac:dyDescent="0.35">
      <c r="A154" s="51" t="s">
        <v>233</v>
      </c>
      <c r="B154" s="59" t="e">
        <v>#N/A</v>
      </c>
      <c r="C154" s="59" t="e">
        <v>#N/A</v>
      </c>
      <c r="D154" s="59" t="e">
        <v>#N/A</v>
      </c>
      <c r="E154" s="59" t="e">
        <v>#N/A</v>
      </c>
      <c r="F154" s="59" t="e">
        <v>#N/A</v>
      </c>
      <c r="G154" s="59" t="e">
        <v>#N/A</v>
      </c>
    </row>
    <row r="155" spans="1:8" x14ac:dyDescent="0.35">
      <c r="A155" s="51" t="s">
        <v>233</v>
      </c>
      <c r="B155" s="59" t="e">
        <v>#N/A</v>
      </c>
      <c r="C155" s="59" t="e">
        <v>#N/A</v>
      </c>
      <c r="D155" s="59" t="e">
        <v>#N/A</v>
      </c>
      <c r="E155" s="59" t="e">
        <v>#N/A</v>
      </c>
      <c r="F155" s="59" t="e">
        <v>#N/A</v>
      </c>
      <c r="G155" s="59" t="e">
        <v>#N/A</v>
      </c>
    </row>
    <row r="156" spans="1:8" x14ac:dyDescent="0.35">
      <c r="A156" s="51" t="s">
        <v>233</v>
      </c>
      <c r="B156" s="59" t="e">
        <v>#N/A</v>
      </c>
      <c r="C156" s="59" t="e">
        <v>#N/A</v>
      </c>
      <c r="D156" s="59" t="e">
        <v>#N/A</v>
      </c>
      <c r="E156" s="59" t="e">
        <v>#N/A</v>
      </c>
      <c r="F156" s="59" t="e">
        <v>#N/A</v>
      </c>
      <c r="G156" s="59" t="e">
        <v>#N/A</v>
      </c>
    </row>
    <row r="157" spans="1:8" x14ac:dyDescent="0.35">
      <c r="A157" s="51" t="s">
        <v>233</v>
      </c>
      <c r="B157" s="59" t="e">
        <v>#N/A</v>
      </c>
      <c r="C157" s="59" t="e">
        <v>#N/A</v>
      </c>
      <c r="D157" s="59" t="e">
        <v>#N/A</v>
      </c>
      <c r="E157" s="59" t="e">
        <v>#N/A</v>
      </c>
      <c r="F157" s="59" t="e">
        <v>#N/A</v>
      </c>
      <c r="G157" s="59" t="e">
        <v>#N/A</v>
      </c>
    </row>
    <row r="159" spans="1:8" x14ac:dyDescent="0.35">
      <c r="E159" s="59"/>
      <c r="F159" s="59"/>
      <c r="G159" s="59"/>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64"/>
  <sheetViews>
    <sheetView zoomScale="85" zoomScaleNormal="85" workbookViewId="0">
      <pane xSplit="2" ySplit="7" topLeftCell="E153" activePane="bottomRight" state="frozen"/>
      <selection pane="topRight" activeCell="C1" sqref="C1"/>
      <selection pane="bottomLeft" activeCell="A9" sqref="A9"/>
      <selection pane="bottomRight" activeCell="I164" sqref="I164:K164"/>
    </sheetView>
  </sheetViews>
  <sheetFormatPr defaultColWidth="9.1796875" defaultRowHeight="14.5" x14ac:dyDescent="0.35"/>
  <cols>
    <col min="1" max="1" width="40.1796875" style="6" customWidth="1"/>
    <col min="2" max="2" width="15.26953125" style="6" customWidth="1"/>
    <col min="3" max="5" width="30.26953125" style="6" customWidth="1"/>
    <col min="6" max="8" width="14.453125" style="9" customWidth="1"/>
    <col min="9" max="11" width="24" style="9" customWidth="1"/>
    <col min="12" max="16384" width="9.1796875" style="9"/>
  </cols>
  <sheetData>
    <row r="1" spans="1:11" x14ac:dyDescent="0.35">
      <c r="A1" s="5"/>
      <c r="C1" s="7" t="s">
        <v>77</v>
      </c>
      <c r="D1" s="7" t="s">
        <v>78</v>
      </c>
      <c r="E1" s="7" t="s">
        <v>79</v>
      </c>
      <c r="F1" s="3" t="s">
        <v>80</v>
      </c>
      <c r="G1" s="3" t="s">
        <v>81</v>
      </c>
      <c r="H1" s="3" t="s">
        <v>82</v>
      </c>
      <c r="I1" s="8">
        <f>ROUND(AVERAGEIF(I$25:I$152,"&lt;&gt;#N/A"),1)</f>
        <v>9.8000000000000007</v>
      </c>
      <c r="J1" s="8">
        <f>ROUND(AVERAGEIF(J$25:J$152,"&lt;&gt;#N/A"),1)</f>
        <v>13.2</v>
      </c>
      <c r="K1" s="8">
        <f>ROUND(AVERAGEIF(K$25:K$152,"&lt;&gt;#N/A"),1)</f>
        <v>8.9</v>
      </c>
    </row>
    <row r="2" spans="1:11" x14ac:dyDescent="0.35">
      <c r="B2" s="10"/>
      <c r="I2" s="9" t="s">
        <v>83</v>
      </c>
      <c r="J2" s="9" t="s">
        <v>84</v>
      </c>
      <c r="K2" s="9" t="s">
        <v>85</v>
      </c>
    </row>
    <row r="3" spans="1:11" x14ac:dyDescent="0.35">
      <c r="A3" s="11"/>
      <c r="B3" s="12" t="str">
        <f ca="1">"-155 "&amp;YEAR(TODAY())&amp;"12"</f>
        <v>-155 202012</v>
      </c>
      <c r="C3" s="6" t="s">
        <v>86</v>
      </c>
      <c r="D3" s="11" t="s">
        <v>87</v>
      </c>
      <c r="E3" s="11" t="s">
        <v>88</v>
      </c>
      <c r="F3" s="11"/>
      <c r="G3" s="11"/>
      <c r="I3" s="6" t="s">
        <v>89</v>
      </c>
      <c r="J3" s="11" t="s">
        <v>90</v>
      </c>
      <c r="K3" s="11" t="s">
        <v>91</v>
      </c>
    </row>
    <row r="4" spans="1:11" s="15" customFormat="1" ht="316.5" customHeight="1" x14ac:dyDescent="0.35">
      <c r="A4" s="13" t="str">
        <f>"NOTE: Data are seasonally adjusted and are through "&amp;TEXT(DATE(LEFT(INDEX($B$125:$B$162,COUNTIF($C$125:$C$162,"&lt;&gt;#N/A")),4),RIGHT(INDEX($B$125:$B$162,COUNTIF($C$125:$C$162,"&lt;&gt;#N/A")),2),1),"Mmmm YYYY")&amp;". Dotted lines are non-recession averages (Jul. 2009 to Feb. 2020)."&amp;"                                 "&amp;" SOURCE: Federal Reserve Bank of Dallas' Texas Business Outlook Surveys."</f>
        <v>NOTE: Data are seasonally adjusted and are through July 2020. Dotted lines are non-recession averages (Jul. 2009 to Feb. 2020).                                  SOURCE: Federal Reserve Bank of Dallas' Texas Business Outlook Surveys.</v>
      </c>
      <c r="B4" s="14" t="s">
        <v>1</v>
      </c>
      <c r="C4" s="14" t="s">
        <v>92</v>
      </c>
      <c r="D4" s="14" t="s">
        <v>93</v>
      </c>
      <c r="E4" s="14" t="s">
        <v>94</v>
      </c>
      <c r="F4" s="6"/>
      <c r="I4" s="15" t="s">
        <v>95</v>
      </c>
      <c r="J4" s="15" t="s">
        <v>96</v>
      </c>
      <c r="K4" s="15" t="s">
        <v>97</v>
      </c>
    </row>
    <row r="5" spans="1:11" x14ac:dyDescent="0.35">
      <c r="B5" s="6" t="s">
        <v>2</v>
      </c>
      <c r="C5" s="6" t="s">
        <v>98</v>
      </c>
      <c r="D5" s="6" t="s">
        <v>98</v>
      </c>
      <c r="E5" s="6" t="s">
        <v>98</v>
      </c>
      <c r="F5" s="11"/>
      <c r="I5" s="9" t="s">
        <v>98</v>
      </c>
      <c r="J5" s="9" t="s">
        <v>98</v>
      </c>
      <c r="K5" s="9" t="s">
        <v>98</v>
      </c>
    </row>
    <row r="6" spans="1:11" x14ac:dyDescent="0.35">
      <c r="B6" s="6" t="s">
        <v>3</v>
      </c>
      <c r="C6" s="6" t="s">
        <v>99</v>
      </c>
      <c r="D6" s="6" t="s">
        <v>100</v>
      </c>
      <c r="E6" s="6" t="s">
        <v>100</v>
      </c>
      <c r="F6" s="9" t="s">
        <v>80</v>
      </c>
      <c r="G6" s="9" t="s">
        <v>81</v>
      </c>
      <c r="H6" s="9" t="s">
        <v>82</v>
      </c>
      <c r="I6" s="9" t="s">
        <v>99</v>
      </c>
      <c r="J6" s="9" t="s">
        <v>100</v>
      </c>
      <c r="K6" s="9" t="s">
        <v>100</v>
      </c>
    </row>
    <row r="7" spans="1:11" x14ac:dyDescent="0.35">
      <c r="A7" s="3" t="str">
        <f>IF(RIGHT(B7,1)="7",LEFT(B7,4),"")</f>
        <v/>
      </c>
      <c r="B7" s="6" t="s">
        <v>101</v>
      </c>
      <c r="C7" s="16">
        <v>4.0666666666666664</v>
      </c>
      <c r="D7" s="16">
        <v>15.733333333333333</v>
      </c>
      <c r="E7" s="16">
        <v>6.2333333333333334</v>
      </c>
      <c r="F7" s="3"/>
      <c r="G7" s="3"/>
      <c r="H7" s="3"/>
      <c r="I7" s="17">
        <v>12.4</v>
      </c>
      <c r="J7" s="17">
        <v>10.4</v>
      </c>
      <c r="K7" s="17">
        <v>5.6</v>
      </c>
    </row>
    <row r="8" spans="1:11" x14ac:dyDescent="0.35">
      <c r="A8" s="3" t="str">
        <f t="shared" ref="A8:A71" si="0">IF(RIGHT(B8,1)="7",LEFT(B8,4),"")</f>
        <v/>
      </c>
      <c r="B8" s="6" t="s">
        <v>102</v>
      </c>
      <c r="C8" s="16">
        <v>4.3999999999999995</v>
      </c>
      <c r="D8" s="16">
        <v>10.766666666666666</v>
      </c>
      <c r="E8" s="16">
        <v>6.1333333333333329</v>
      </c>
      <c r="F8" s="3"/>
      <c r="G8" s="3"/>
      <c r="H8" s="3"/>
      <c r="I8" s="17">
        <v>4.8</v>
      </c>
      <c r="J8" s="17">
        <v>5.8</v>
      </c>
      <c r="K8" s="17">
        <v>5.5</v>
      </c>
    </row>
    <row r="9" spans="1:11" x14ac:dyDescent="0.35">
      <c r="A9" s="3" t="str">
        <f t="shared" si="0"/>
        <v/>
      </c>
      <c r="B9" s="6" t="s">
        <v>103</v>
      </c>
      <c r="C9" s="16">
        <v>5.8999999999999995</v>
      </c>
      <c r="D9" s="16">
        <v>6.1000000000000005</v>
      </c>
      <c r="E9" s="16">
        <v>-0.36666666666666653</v>
      </c>
      <c r="F9" s="3"/>
      <c r="G9" s="3"/>
      <c r="H9" s="3"/>
      <c r="I9" s="17">
        <v>0.5</v>
      </c>
      <c r="J9" s="17">
        <v>2.1</v>
      </c>
      <c r="K9" s="17">
        <v>-12.2</v>
      </c>
    </row>
    <row r="10" spans="1:11" x14ac:dyDescent="0.35">
      <c r="A10" s="3" t="str">
        <f t="shared" si="0"/>
        <v/>
      </c>
      <c r="B10" s="6" t="s">
        <v>104</v>
      </c>
      <c r="C10" s="16">
        <v>3.7333333333333329</v>
      </c>
      <c r="D10" s="16">
        <v>6.2333333333333343</v>
      </c>
      <c r="E10" s="16">
        <v>-4</v>
      </c>
      <c r="F10" s="3"/>
      <c r="G10" s="3"/>
      <c r="H10" s="3"/>
      <c r="I10" s="17">
        <v>5.9</v>
      </c>
      <c r="J10" s="17">
        <v>10.8</v>
      </c>
      <c r="K10" s="17">
        <v>-5.3</v>
      </c>
    </row>
    <row r="11" spans="1:11" x14ac:dyDescent="0.35">
      <c r="A11" s="3" t="str">
        <f>IF(RIGHT(B11,1)="7",LEFT(B11,4),"")</f>
        <v/>
      </c>
      <c r="B11" s="6" t="s">
        <v>105</v>
      </c>
      <c r="C11" s="16">
        <v>1.5</v>
      </c>
      <c r="D11" s="16">
        <v>8.7999999999999989</v>
      </c>
      <c r="E11" s="16">
        <v>-7.6000000000000005</v>
      </c>
      <c r="F11" s="3"/>
      <c r="G11" s="3"/>
      <c r="H11" s="3"/>
      <c r="I11" s="17">
        <v>-1.9</v>
      </c>
      <c r="J11" s="17">
        <v>13.5</v>
      </c>
      <c r="K11" s="17">
        <v>-5.3</v>
      </c>
    </row>
    <row r="12" spans="1:11" x14ac:dyDescent="0.35">
      <c r="A12" s="3" t="str">
        <f t="shared" si="0"/>
        <v/>
      </c>
      <c r="B12" s="6" t="s">
        <v>106</v>
      </c>
      <c r="C12" s="16">
        <v>9.9999999999999936E-2</v>
      </c>
      <c r="D12" s="16">
        <v>8.1</v>
      </c>
      <c r="E12" s="16">
        <v>-6.7666666666666657</v>
      </c>
      <c r="F12" s="3"/>
      <c r="G12" s="3"/>
      <c r="H12" s="3"/>
      <c r="I12" s="17">
        <v>-3.7</v>
      </c>
      <c r="J12" s="17">
        <v>0</v>
      </c>
      <c r="K12" s="17">
        <v>-9.6999999999999993</v>
      </c>
    </row>
    <row r="13" spans="1:11" x14ac:dyDescent="0.35">
      <c r="A13" s="3" t="str">
        <f t="shared" si="0"/>
        <v>2008</v>
      </c>
      <c r="B13" s="6" t="s">
        <v>107</v>
      </c>
      <c r="C13" s="16">
        <v>1.2666666666666668</v>
      </c>
      <c r="D13" s="16">
        <v>7.5333333333333341</v>
      </c>
      <c r="E13" s="16">
        <v>-6.4666666666666659</v>
      </c>
      <c r="F13" s="3"/>
      <c r="G13" s="3"/>
      <c r="H13" s="3"/>
      <c r="I13" s="17">
        <v>9.4</v>
      </c>
      <c r="J13" s="17">
        <v>9.1</v>
      </c>
      <c r="K13" s="17">
        <v>-4.4000000000000004</v>
      </c>
    </row>
    <row r="14" spans="1:11" x14ac:dyDescent="0.35">
      <c r="A14" s="3" t="str">
        <f t="shared" si="0"/>
        <v/>
      </c>
      <c r="B14" s="6" t="s">
        <v>108</v>
      </c>
      <c r="C14" s="16">
        <v>1.5</v>
      </c>
      <c r="D14" s="16">
        <v>3.9333333333333336</v>
      </c>
      <c r="E14" s="16">
        <v>-12.866666666666667</v>
      </c>
      <c r="F14" s="3"/>
      <c r="G14" s="3"/>
      <c r="H14" s="3"/>
      <c r="I14" s="17">
        <v>-1.2</v>
      </c>
      <c r="J14" s="17">
        <v>2.7</v>
      </c>
      <c r="K14" s="17">
        <v>-24.5</v>
      </c>
    </row>
    <row r="15" spans="1:11" x14ac:dyDescent="0.35">
      <c r="A15" s="3" t="str">
        <f t="shared" si="0"/>
        <v/>
      </c>
      <c r="B15" s="6" t="s">
        <v>109</v>
      </c>
      <c r="C15" s="16">
        <v>-2.899999999999999</v>
      </c>
      <c r="D15" s="16">
        <v>0.73333333333333373</v>
      </c>
      <c r="E15" s="16">
        <v>-20.333333333333332</v>
      </c>
      <c r="F15" s="3"/>
      <c r="G15" s="3"/>
      <c r="H15" s="3"/>
      <c r="I15" s="17">
        <v>-16.899999999999999</v>
      </c>
      <c r="J15" s="17">
        <v>-9.6</v>
      </c>
      <c r="K15" s="17">
        <v>-32.1</v>
      </c>
    </row>
    <row r="16" spans="1:11" x14ac:dyDescent="0.35">
      <c r="A16" s="3" t="str">
        <f t="shared" si="0"/>
        <v/>
      </c>
      <c r="B16" s="6" t="s">
        <v>110</v>
      </c>
      <c r="C16" s="16">
        <v>-9.4666666666666668</v>
      </c>
      <c r="D16" s="16">
        <v>-6.8999999999999995</v>
      </c>
      <c r="E16" s="16">
        <v>-31.833333333333332</v>
      </c>
      <c r="F16" s="3"/>
      <c r="G16" s="3"/>
      <c r="H16" s="3"/>
      <c r="I16" s="17">
        <v>-10.3</v>
      </c>
      <c r="J16" s="17">
        <v>-13.8</v>
      </c>
      <c r="K16" s="17">
        <v>-38.9</v>
      </c>
    </row>
    <row r="17" spans="1:11" x14ac:dyDescent="0.35">
      <c r="A17" s="3" t="str">
        <f t="shared" si="0"/>
        <v/>
      </c>
      <c r="B17" s="6" t="s">
        <v>111</v>
      </c>
      <c r="C17" s="16">
        <v>-13.633333333333333</v>
      </c>
      <c r="D17" s="16">
        <v>-13.699999999999998</v>
      </c>
      <c r="E17" s="16">
        <v>-39.06666666666667</v>
      </c>
      <c r="F17" s="3"/>
      <c r="G17" s="3"/>
      <c r="H17" s="3"/>
      <c r="I17" s="17">
        <v>-13.7</v>
      </c>
      <c r="J17" s="17">
        <v>-17.7</v>
      </c>
      <c r="K17" s="17">
        <v>-46.2</v>
      </c>
    </row>
    <row r="18" spans="1:11" x14ac:dyDescent="0.35">
      <c r="A18" s="3" t="str">
        <f t="shared" si="0"/>
        <v/>
      </c>
      <c r="B18" s="6" t="s">
        <v>112</v>
      </c>
      <c r="C18" s="16">
        <v>-13.966666666666667</v>
      </c>
      <c r="D18" s="16">
        <v>-17.400000000000002</v>
      </c>
      <c r="E18" s="16">
        <v>-44.266666666666673</v>
      </c>
      <c r="F18" s="3"/>
      <c r="G18" s="3"/>
      <c r="H18" s="3"/>
      <c r="I18" s="17">
        <v>-17.899999999999999</v>
      </c>
      <c r="J18" s="17">
        <v>-20.7</v>
      </c>
      <c r="K18" s="17">
        <v>-47.7</v>
      </c>
    </row>
    <row r="19" spans="1:11" x14ac:dyDescent="0.35">
      <c r="A19" s="3" t="str">
        <f t="shared" si="0"/>
        <v/>
      </c>
      <c r="B19" s="6" t="s">
        <v>113</v>
      </c>
      <c r="C19" s="16">
        <v>-17.533333333333331</v>
      </c>
      <c r="D19" s="16">
        <v>-18.3</v>
      </c>
      <c r="E19" s="16">
        <v>-40.56666666666667</v>
      </c>
      <c r="F19" s="3"/>
      <c r="G19" s="3"/>
      <c r="H19" s="3"/>
      <c r="I19" s="17">
        <v>-21</v>
      </c>
      <c r="J19" s="17">
        <v>-16.5</v>
      </c>
      <c r="K19" s="17">
        <v>-27.8</v>
      </c>
    </row>
    <row r="20" spans="1:11" x14ac:dyDescent="0.35">
      <c r="A20" s="3" t="str">
        <f t="shared" si="0"/>
        <v/>
      </c>
      <c r="B20" s="6" t="s">
        <v>114</v>
      </c>
      <c r="C20" s="16">
        <v>-25.566666666666663</v>
      </c>
      <c r="D20" s="16">
        <v>-15.966666666666669</v>
      </c>
      <c r="E20" s="16">
        <v>-30.433333333333334</v>
      </c>
      <c r="F20" s="3"/>
      <c r="G20" s="3"/>
      <c r="H20" s="3"/>
      <c r="I20" s="17">
        <v>-37.799999999999997</v>
      </c>
      <c r="J20" s="17">
        <v>-10.7</v>
      </c>
      <c r="K20" s="17">
        <v>-15.8</v>
      </c>
    </row>
    <row r="21" spans="1:11" x14ac:dyDescent="0.35">
      <c r="A21" s="3" t="str">
        <f t="shared" si="0"/>
        <v/>
      </c>
      <c r="B21" s="6" t="s">
        <v>115</v>
      </c>
      <c r="C21" s="16">
        <v>-31.266666666666666</v>
      </c>
      <c r="D21" s="16">
        <v>-14.033333333333333</v>
      </c>
      <c r="E21" s="16">
        <v>-28.933333333333337</v>
      </c>
      <c r="F21" s="3"/>
      <c r="G21" s="3"/>
      <c r="H21" s="3"/>
      <c r="I21" s="17">
        <v>-35</v>
      </c>
      <c r="J21" s="17">
        <v>-14.9</v>
      </c>
      <c r="K21" s="17">
        <v>-43.2</v>
      </c>
    </row>
    <row r="22" spans="1:11" x14ac:dyDescent="0.35">
      <c r="A22" s="3" t="str">
        <f t="shared" si="0"/>
        <v/>
      </c>
      <c r="B22" s="6" t="s">
        <v>116</v>
      </c>
      <c r="C22" s="16">
        <v>-29.433333333333334</v>
      </c>
      <c r="D22" s="16">
        <v>-9.7000000000000011</v>
      </c>
      <c r="E22" s="16">
        <v>-24.766666666666666</v>
      </c>
      <c r="F22" s="3"/>
      <c r="G22" s="3"/>
      <c r="H22" s="3"/>
      <c r="I22" s="17">
        <v>-15.5</v>
      </c>
      <c r="J22" s="17">
        <v>-3.5</v>
      </c>
      <c r="K22" s="17">
        <v>-15.3</v>
      </c>
    </row>
    <row r="23" spans="1:11" x14ac:dyDescent="0.35">
      <c r="A23" s="3" t="str">
        <f t="shared" si="0"/>
        <v/>
      </c>
      <c r="B23" s="6" t="s">
        <v>117</v>
      </c>
      <c r="C23" s="16">
        <v>-23.333333333333332</v>
      </c>
      <c r="D23" s="16">
        <v>-6.7666666666666657</v>
      </c>
      <c r="E23" s="16">
        <v>-19.3</v>
      </c>
      <c r="F23" s="3"/>
      <c r="G23" s="3"/>
      <c r="H23" s="3"/>
      <c r="I23" s="17">
        <v>-19.5</v>
      </c>
      <c r="J23" s="17">
        <v>-1.9</v>
      </c>
      <c r="K23" s="17">
        <v>0.6</v>
      </c>
    </row>
    <row r="24" spans="1:11" x14ac:dyDescent="0.35">
      <c r="A24" s="3" t="str">
        <f t="shared" si="0"/>
        <v/>
      </c>
      <c r="B24" s="6" t="s">
        <v>118</v>
      </c>
      <c r="C24" s="16">
        <v>-15.233333333333334</v>
      </c>
      <c r="D24" s="16">
        <v>-0.53333333333333355</v>
      </c>
      <c r="E24" s="16">
        <v>-4</v>
      </c>
      <c r="F24" s="3"/>
      <c r="G24" s="3"/>
      <c r="H24" s="3"/>
      <c r="I24" s="17">
        <v>-10.7</v>
      </c>
      <c r="J24" s="17">
        <v>3.8</v>
      </c>
      <c r="K24" s="17">
        <v>2.7</v>
      </c>
    </row>
    <row r="25" spans="1:11" s="22" customFormat="1" x14ac:dyDescent="0.35">
      <c r="A25" s="18" t="str">
        <f t="shared" si="0"/>
        <v>2009</v>
      </c>
      <c r="B25" s="19" t="s">
        <v>119</v>
      </c>
      <c r="C25" s="20">
        <v>-12.733333333333334</v>
      </c>
      <c r="D25" s="20">
        <v>-3.3333333333333361E-2</v>
      </c>
      <c r="E25" s="20">
        <v>0.56666666666666676</v>
      </c>
      <c r="F25" s="18">
        <f t="shared" ref="F25:F33" si="1">I$1</f>
        <v>9.8000000000000007</v>
      </c>
      <c r="G25" s="18">
        <f t="shared" ref="G25:H40" si="2">J$1</f>
        <v>13.2</v>
      </c>
      <c r="H25" s="18">
        <f t="shared" si="2"/>
        <v>8.9</v>
      </c>
      <c r="I25" s="21">
        <v>-8</v>
      </c>
      <c r="J25" s="21">
        <v>-2</v>
      </c>
      <c r="K25" s="21">
        <v>-1.6</v>
      </c>
    </row>
    <row r="26" spans="1:11" x14ac:dyDescent="0.35">
      <c r="A26" s="3" t="str">
        <f t="shared" si="0"/>
        <v/>
      </c>
      <c r="B26" s="6" t="s">
        <v>120</v>
      </c>
      <c r="C26" s="16">
        <v>-10.333333333333334</v>
      </c>
      <c r="D26" s="16">
        <v>-2.5333333333333337</v>
      </c>
      <c r="E26" s="16">
        <v>-4.1000000000000005</v>
      </c>
      <c r="F26" s="3">
        <f t="shared" si="1"/>
        <v>9.8000000000000007</v>
      </c>
      <c r="G26" s="3">
        <f t="shared" si="2"/>
        <v>13.2</v>
      </c>
      <c r="H26" s="3">
        <f t="shared" si="2"/>
        <v>8.9</v>
      </c>
      <c r="I26" s="17">
        <v>-12.3</v>
      </c>
      <c r="J26" s="17">
        <v>-9.4</v>
      </c>
      <c r="K26" s="17">
        <v>-13.4</v>
      </c>
    </row>
    <row r="27" spans="1:11" x14ac:dyDescent="0.35">
      <c r="A27" s="3" t="str">
        <f t="shared" si="0"/>
        <v/>
      </c>
      <c r="B27" s="6" t="s">
        <v>121</v>
      </c>
      <c r="C27" s="16">
        <v>-7.3999999999999995</v>
      </c>
      <c r="D27" s="16">
        <v>-5.2333333333333334</v>
      </c>
      <c r="E27" s="16">
        <v>-15.4</v>
      </c>
      <c r="F27" s="3">
        <f t="shared" si="1"/>
        <v>9.8000000000000007</v>
      </c>
      <c r="G27" s="3">
        <f t="shared" si="2"/>
        <v>13.2</v>
      </c>
      <c r="H27" s="3">
        <f t="shared" si="2"/>
        <v>8.9</v>
      </c>
      <c r="I27" s="17">
        <v>-1.9</v>
      </c>
      <c r="J27" s="17">
        <v>-4.3</v>
      </c>
      <c r="K27" s="17">
        <v>-31.2</v>
      </c>
    </row>
    <row r="28" spans="1:11" x14ac:dyDescent="0.35">
      <c r="A28" s="3" t="str">
        <f t="shared" si="0"/>
        <v/>
      </c>
      <c r="B28" s="6" t="s">
        <v>122</v>
      </c>
      <c r="C28" s="16">
        <v>-7.6333333333333329</v>
      </c>
      <c r="D28" s="16">
        <v>-4.9666666666666659</v>
      </c>
      <c r="E28" s="16">
        <v>-20.099999999999998</v>
      </c>
      <c r="F28" s="3">
        <f t="shared" si="1"/>
        <v>9.8000000000000007</v>
      </c>
      <c r="G28" s="3">
        <f t="shared" si="2"/>
        <v>13.2</v>
      </c>
      <c r="H28" s="3">
        <f t="shared" si="2"/>
        <v>8.9</v>
      </c>
      <c r="I28" s="17">
        <v>-8.6999999999999993</v>
      </c>
      <c r="J28" s="17">
        <v>-1.2</v>
      </c>
      <c r="K28" s="17">
        <v>-15.7</v>
      </c>
    </row>
    <row r="29" spans="1:11" x14ac:dyDescent="0.35">
      <c r="A29" s="3" t="str">
        <f t="shared" si="0"/>
        <v/>
      </c>
      <c r="B29" s="6" t="s">
        <v>123</v>
      </c>
      <c r="C29" s="16">
        <v>-1.4666666666666666</v>
      </c>
      <c r="D29" s="16">
        <v>-2.1</v>
      </c>
      <c r="E29" s="16">
        <v>-17.933333333333334</v>
      </c>
      <c r="F29" s="3">
        <f t="shared" si="1"/>
        <v>9.8000000000000007</v>
      </c>
      <c r="G29" s="3">
        <f t="shared" si="2"/>
        <v>13.2</v>
      </c>
      <c r="H29" s="3">
        <f t="shared" si="2"/>
        <v>8.9</v>
      </c>
      <c r="I29" s="17">
        <v>6.2</v>
      </c>
      <c r="J29" s="17">
        <v>-0.8</v>
      </c>
      <c r="K29" s="17">
        <v>-6.9</v>
      </c>
    </row>
    <row r="30" spans="1:11" x14ac:dyDescent="0.35">
      <c r="A30" s="3" t="str">
        <f t="shared" si="0"/>
        <v/>
      </c>
      <c r="B30" s="6" t="s">
        <v>124</v>
      </c>
      <c r="C30" s="16">
        <v>2.4</v>
      </c>
      <c r="D30" s="16">
        <v>-0.79999999999999993</v>
      </c>
      <c r="E30" s="16">
        <v>-9.9333333333333336</v>
      </c>
      <c r="F30" s="3">
        <f t="shared" si="1"/>
        <v>9.8000000000000007</v>
      </c>
      <c r="G30" s="3">
        <f t="shared" si="2"/>
        <v>13.2</v>
      </c>
      <c r="H30" s="3">
        <f t="shared" si="2"/>
        <v>8.9</v>
      </c>
      <c r="I30" s="17">
        <v>9.6999999999999993</v>
      </c>
      <c r="J30" s="17">
        <v>-0.4</v>
      </c>
      <c r="K30" s="17">
        <v>-7.2</v>
      </c>
    </row>
    <row r="31" spans="1:11" x14ac:dyDescent="0.35">
      <c r="A31" s="3" t="str">
        <f t="shared" si="0"/>
        <v/>
      </c>
      <c r="B31" s="6" t="s">
        <v>125</v>
      </c>
      <c r="C31" s="16">
        <v>9.8333333333333339</v>
      </c>
      <c r="D31" s="16">
        <v>3.2999999999999994</v>
      </c>
      <c r="E31" s="16">
        <v>-0.76666666666666694</v>
      </c>
      <c r="F31" s="3">
        <f t="shared" si="1"/>
        <v>9.8000000000000007</v>
      </c>
      <c r="G31" s="3">
        <f t="shared" si="2"/>
        <v>13.2</v>
      </c>
      <c r="H31" s="3">
        <f t="shared" si="2"/>
        <v>8.9</v>
      </c>
      <c r="I31" s="17">
        <v>13.6</v>
      </c>
      <c r="J31" s="17">
        <v>11.1</v>
      </c>
      <c r="K31" s="17">
        <v>11.8</v>
      </c>
    </row>
    <row r="32" spans="1:11" x14ac:dyDescent="0.35">
      <c r="A32" s="3" t="str">
        <f t="shared" si="0"/>
        <v/>
      </c>
      <c r="B32" s="6" t="s">
        <v>126</v>
      </c>
      <c r="C32" s="16">
        <v>9.5666666666666647</v>
      </c>
      <c r="D32" s="16">
        <v>7.3999999999999995</v>
      </c>
      <c r="E32" s="16">
        <v>2.8666666666666671</v>
      </c>
      <c r="F32" s="3">
        <f t="shared" si="1"/>
        <v>9.8000000000000007</v>
      </c>
      <c r="G32" s="3">
        <f t="shared" si="2"/>
        <v>13.2</v>
      </c>
      <c r="H32" s="3">
        <f t="shared" si="2"/>
        <v>8.9</v>
      </c>
      <c r="I32" s="17">
        <v>5.4</v>
      </c>
      <c r="J32" s="17">
        <v>11.5</v>
      </c>
      <c r="K32" s="17">
        <v>4</v>
      </c>
    </row>
    <row r="33" spans="1:11" x14ac:dyDescent="0.35">
      <c r="A33" s="3" t="str">
        <f t="shared" si="0"/>
        <v/>
      </c>
      <c r="B33" s="6" t="s">
        <v>127</v>
      </c>
      <c r="C33" s="16">
        <v>10.166666666666666</v>
      </c>
      <c r="D33" s="16">
        <v>11.833333333333334</v>
      </c>
      <c r="E33" s="16">
        <v>8.1</v>
      </c>
      <c r="F33" s="3">
        <f t="shared" si="1"/>
        <v>9.8000000000000007</v>
      </c>
      <c r="G33" s="3">
        <f t="shared" si="2"/>
        <v>13.2</v>
      </c>
      <c r="H33" s="3">
        <f t="shared" si="2"/>
        <v>8.9</v>
      </c>
      <c r="I33" s="17">
        <v>11.5</v>
      </c>
      <c r="J33" s="17">
        <v>12.9</v>
      </c>
      <c r="K33" s="17">
        <v>8.5</v>
      </c>
    </row>
    <row r="34" spans="1:11" x14ac:dyDescent="0.35">
      <c r="A34" s="3" t="str">
        <f t="shared" si="0"/>
        <v/>
      </c>
      <c r="B34" s="6" t="s">
        <v>128</v>
      </c>
      <c r="C34" s="16">
        <v>14.199999999999998</v>
      </c>
      <c r="D34" s="16">
        <v>12.5</v>
      </c>
      <c r="E34" s="16">
        <v>9.7333333333333325</v>
      </c>
      <c r="F34" s="3">
        <f t="shared" ref="F34:H65" si="3">I$1</f>
        <v>9.8000000000000007</v>
      </c>
      <c r="G34" s="3">
        <f t="shared" si="2"/>
        <v>13.2</v>
      </c>
      <c r="H34" s="3">
        <f t="shared" si="2"/>
        <v>8.9</v>
      </c>
      <c r="I34" s="17">
        <v>25.7</v>
      </c>
      <c r="J34" s="17">
        <v>13.1</v>
      </c>
      <c r="K34" s="17">
        <v>16.7</v>
      </c>
    </row>
    <row r="35" spans="1:11" x14ac:dyDescent="0.35">
      <c r="A35" s="3" t="str">
        <f t="shared" si="0"/>
        <v/>
      </c>
      <c r="B35" s="6" t="s">
        <v>129</v>
      </c>
      <c r="C35" s="16">
        <v>19.433333333333334</v>
      </c>
      <c r="D35" s="16">
        <v>10.5</v>
      </c>
      <c r="E35" s="16">
        <v>10.4</v>
      </c>
      <c r="F35" s="3">
        <f t="shared" si="3"/>
        <v>9.8000000000000007</v>
      </c>
      <c r="G35" s="3">
        <f t="shared" si="2"/>
        <v>13.2</v>
      </c>
      <c r="H35" s="3">
        <f t="shared" si="2"/>
        <v>8.9</v>
      </c>
      <c r="I35" s="17">
        <v>21.1</v>
      </c>
      <c r="J35" s="17">
        <v>5.5</v>
      </c>
      <c r="K35" s="17">
        <v>6</v>
      </c>
    </row>
    <row r="36" spans="1:11" x14ac:dyDescent="0.35">
      <c r="A36" s="3" t="str">
        <f t="shared" si="0"/>
        <v/>
      </c>
      <c r="B36" s="6" t="s">
        <v>130</v>
      </c>
      <c r="C36" s="16">
        <v>16.933333333333334</v>
      </c>
      <c r="D36" s="16">
        <v>12.700000000000001</v>
      </c>
      <c r="E36" s="16">
        <v>17.733333333333334</v>
      </c>
      <c r="F36" s="3">
        <f t="shared" si="3"/>
        <v>9.8000000000000007</v>
      </c>
      <c r="G36" s="3">
        <f t="shared" si="2"/>
        <v>13.2</v>
      </c>
      <c r="H36" s="3">
        <f t="shared" si="2"/>
        <v>8.9</v>
      </c>
      <c r="I36" s="17">
        <v>4</v>
      </c>
      <c r="J36" s="17">
        <v>19.5</v>
      </c>
      <c r="K36" s="17">
        <v>30.5</v>
      </c>
    </row>
    <row r="37" spans="1:11" x14ac:dyDescent="0.35">
      <c r="A37" s="3" t="str">
        <f t="shared" si="0"/>
        <v>2010</v>
      </c>
      <c r="B37" s="6" t="s">
        <v>131</v>
      </c>
      <c r="C37" s="16">
        <v>10.533333333333333</v>
      </c>
      <c r="D37" s="16">
        <v>10.5</v>
      </c>
      <c r="E37" s="16">
        <v>9.7333333333333325</v>
      </c>
      <c r="F37" s="3">
        <f t="shared" si="3"/>
        <v>9.8000000000000007</v>
      </c>
      <c r="G37" s="3">
        <f t="shared" si="2"/>
        <v>13.2</v>
      </c>
      <c r="H37" s="3">
        <f t="shared" si="2"/>
        <v>8.9</v>
      </c>
      <c r="I37" s="17">
        <v>6.5</v>
      </c>
      <c r="J37" s="17">
        <v>6.5</v>
      </c>
      <c r="K37" s="17">
        <v>-7.3</v>
      </c>
    </row>
    <row r="38" spans="1:11" x14ac:dyDescent="0.35">
      <c r="A38" s="3" t="str">
        <f t="shared" si="0"/>
        <v/>
      </c>
      <c r="B38" s="6" t="s">
        <v>132</v>
      </c>
      <c r="C38" s="16">
        <v>5.1333333333333337</v>
      </c>
      <c r="D38" s="16">
        <v>11.433333333333332</v>
      </c>
      <c r="E38" s="16">
        <v>4.5333333333333332</v>
      </c>
      <c r="F38" s="3">
        <f t="shared" si="3"/>
        <v>9.8000000000000007</v>
      </c>
      <c r="G38" s="3">
        <f t="shared" si="2"/>
        <v>13.2</v>
      </c>
      <c r="H38" s="3">
        <f t="shared" si="2"/>
        <v>8.9</v>
      </c>
      <c r="I38" s="17">
        <v>4.9000000000000004</v>
      </c>
      <c r="J38" s="17">
        <v>8.3000000000000007</v>
      </c>
      <c r="K38" s="17">
        <v>-9.6</v>
      </c>
    </row>
    <row r="39" spans="1:11" x14ac:dyDescent="0.35">
      <c r="A39" s="3" t="str">
        <f t="shared" si="0"/>
        <v/>
      </c>
      <c r="B39" s="6" t="s">
        <v>133</v>
      </c>
      <c r="C39" s="16">
        <v>5.2666666666666666</v>
      </c>
      <c r="D39" s="16">
        <v>6.4666666666666659</v>
      </c>
      <c r="E39" s="16">
        <v>-7.5</v>
      </c>
      <c r="F39" s="3">
        <f t="shared" si="3"/>
        <v>9.8000000000000007</v>
      </c>
      <c r="G39" s="3">
        <f t="shared" si="2"/>
        <v>13.2</v>
      </c>
      <c r="H39" s="3">
        <f t="shared" si="2"/>
        <v>8.9</v>
      </c>
      <c r="I39" s="17">
        <v>4.4000000000000004</v>
      </c>
      <c r="J39" s="17">
        <v>4.5999999999999996</v>
      </c>
      <c r="K39" s="17">
        <v>-5.6</v>
      </c>
    </row>
    <row r="40" spans="1:11" x14ac:dyDescent="0.35">
      <c r="A40" s="3" t="str">
        <f t="shared" si="0"/>
        <v/>
      </c>
      <c r="B40" s="6" t="s">
        <v>134</v>
      </c>
      <c r="C40" s="16">
        <v>4.9333333333333336</v>
      </c>
      <c r="D40" s="16">
        <v>11.566666666666668</v>
      </c>
      <c r="E40" s="16">
        <v>1.2333333333333332</v>
      </c>
      <c r="F40" s="3">
        <f t="shared" si="3"/>
        <v>9.8000000000000007</v>
      </c>
      <c r="G40" s="3">
        <f t="shared" si="2"/>
        <v>13.2</v>
      </c>
      <c r="H40" s="3">
        <f t="shared" si="2"/>
        <v>8.9</v>
      </c>
      <c r="I40" s="17">
        <v>5.5</v>
      </c>
      <c r="J40" s="17">
        <v>21.8</v>
      </c>
      <c r="K40" s="17">
        <v>18.899999999999999</v>
      </c>
    </row>
    <row r="41" spans="1:11" x14ac:dyDescent="0.35">
      <c r="A41" s="3" t="str">
        <f t="shared" si="0"/>
        <v/>
      </c>
      <c r="B41" s="6" t="s">
        <v>135</v>
      </c>
      <c r="C41" s="16">
        <v>9.8333333333333339</v>
      </c>
      <c r="D41" s="16">
        <v>14.299999999999999</v>
      </c>
      <c r="E41" s="16">
        <v>8.4666666666666668</v>
      </c>
      <c r="F41" s="3">
        <f t="shared" si="3"/>
        <v>9.8000000000000007</v>
      </c>
      <c r="G41" s="3">
        <f t="shared" si="3"/>
        <v>13.2</v>
      </c>
      <c r="H41" s="3">
        <f t="shared" si="3"/>
        <v>8.9</v>
      </c>
      <c r="I41" s="17">
        <v>19.600000000000001</v>
      </c>
      <c r="J41" s="17">
        <v>16.5</v>
      </c>
      <c r="K41" s="17">
        <v>12.1</v>
      </c>
    </row>
    <row r="42" spans="1:11" x14ac:dyDescent="0.35">
      <c r="A42" s="3" t="str">
        <f t="shared" si="0"/>
        <v/>
      </c>
      <c r="B42" s="6" t="s">
        <v>136</v>
      </c>
      <c r="C42" s="16">
        <v>14.466666666666669</v>
      </c>
      <c r="D42" s="16">
        <v>16.766666666666666</v>
      </c>
      <c r="E42" s="16">
        <v>14.533333333333333</v>
      </c>
      <c r="F42" s="3">
        <f t="shared" si="3"/>
        <v>9.8000000000000007</v>
      </c>
      <c r="G42" s="3">
        <f t="shared" si="3"/>
        <v>13.2</v>
      </c>
      <c r="H42" s="3">
        <f t="shared" si="3"/>
        <v>8.9</v>
      </c>
      <c r="I42" s="17">
        <v>18.3</v>
      </c>
      <c r="J42" s="17">
        <v>12</v>
      </c>
      <c r="K42" s="17">
        <v>12.6</v>
      </c>
    </row>
    <row r="43" spans="1:11" x14ac:dyDescent="0.35">
      <c r="A43" s="3" t="str">
        <f t="shared" si="0"/>
        <v/>
      </c>
      <c r="B43" s="6" t="s">
        <v>137</v>
      </c>
      <c r="C43" s="16">
        <v>12.9</v>
      </c>
      <c r="D43" s="16">
        <v>11.733333333333334</v>
      </c>
      <c r="E43" s="16">
        <v>6.8666666666666671</v>
      </c>
      <c r="F43" s="3">
        <f t="shared" si="3"/>
        <v>9.8000000000000007</v>
      </c>
      <c r="G43" s="3">
        <f t="shared" si="3"/>
        <v>13.2</v>
      </c>
      <c r="H43" s="3">
        <f t="shared" si="3"/>
        <v>8.9</v>
      </c>
      <c r="I43" s="17">
        <v>0.8</v>
      </c>
      <c r="J43" s="17">
        <v>6.7</v>
      </c>
      <c r="K43" s="17">
        <v>-4.0999999999999996</v>
      </c>
    </row>
    <row r="44" spans="1:11" x14ac:dyDescent="0.35">
      <c r="A44" s="3" t="str">
        <f t="shared" si="0"/>
        <v/>
      </c>
      <c r="B44" s="6" t="s">
        <v>138</v>
      </c>
      <c r="C44" s="16">
        <v>9.7666666666666675</v>
      </c>
      <c r="D44" s="16">
        <v>7.1000000000000005</v>
      </c>
      <c r="E44" s="16">
        <v>-2.1666666666666665</v>
      </c>
      <c r="F44" s="3">
        <f t="shared" si="3"/>
        <v>9.8000000000000007</v>
      </c>
      <c r="G44" s="3">
        <f t="shared" si="3"/>
        <v>13.2</v>
      </c>
      <c r="H44" s="3">
        <f t="shared" si="3"/>
        <v>8.9</v>
      </c>
      <c r="I44" s="17">
        <v>10.199999999999999</v>
      </c>
      <c r="J44" s="17">
        <v>2.6</v>
      </c>
      <c r="K44" s="17">
        <v>-15</v>
      </c>
    </row>
    <row r="45" spans="1:11" x14ac:dyDescent="0.35">
      <c r="A45" s="3" t="str">
        <f t="shared" si="0"/>
        <v/>
      </c>
      <c r="B45" s="6" t="s">
        <v>139</v>
      </c>
      <c r="C45" s="16">
        <v>11.466666666666667</v>
      </c>
      <c r="D45" s="16">
        <v>10.466666666666667</v>
      </c>
      <c r="E45" s="16">
        <v>2.0333333333333328</v>
      </c>
      <c r="F45" s="3">
        <f t="shared" si="3"/>
        <v>9.8000000000000007</v>
      </c>
      <c r="G45" s="3">
        <f t="shared" si="3"/>
        <v>13.2</v>
      </c>
      <c r="H45" s="3">
        <f t="shared" si="3"/>
        <v>8.9</v>
      </c>
      <c r="I45" s="17">
        <v>23.4</v>
      </c>
      <c r="J45" s="17">
        <v>22.1</v>
      </c>
      <c r="K45" s="17">
        <v>25.2</v>
      </c>
    </row>
    <row r="46" spans="1:11" x14ac:dyDescent="0.35">
      <c r="A46" s="3" t="str">
        <f t="shared" si="0"/>
        <v/>
      </c>
      <c r="B46" s="6" t="s">
        <v>140</v>
      </c>
      <c r="C46" s="16">
        <v>14.666666666666664</v>
      </c>
      <c r="D46" s="16">
        <v>12.966666666666669</v>
      </c>
      <c r="E46" s="16">
        <v>10.4</v>
      </c>
      <c r="F46" s="3">
        <f t="shared" si="3"/>
        <v>9.8000000000000007</v>
      </c>
      <c r="G46" s="3">
        <f t="shared" si="3"/>
        <v>13.2</v>
      </c>
      <c r="H46" s="3">
        <f t="shared" si="3"/>
        <v>8.9</v>
      </c>
      <c r="I46" s="17">
        <v>10.4</v>
      </c>
      <c r="J46" s="17">
        <v>14.2</v>
      </c>
      <c r="K46" s="17">
        <v>21</v>
      </c>
    </row>
    <row r="47" spans="1:11" x14ac:dyDescent="0.35">
      <c r="A47" s="3" t="str">
        <f t="shared" si="0"/>
        <v/>
      </c>
      <c r="B47" s="6" t="s">
        <v>141</v>
      </c>
      <c r="C47" s="16">
        <v>15.966666666666667</v>
      </c>
      <c r="D47" s="16">
        <v>13.466666666666667</v>
      </c>
      <c r="E47" s="16">
        <v>15.033333333333333</v>
      </c>
      <c r="F47" s="3">
        <f t="shared" si="3"/>
        <v>9.8000000000000007</v>
      </c>
      <c r="G47" s="3">
        <f t="shared" si="3"/>
        <v>13.2</v>
      </c>
      <c r="H47" s="3">
        <f t="shared" si="3"/>
        <v>8.9</v>
      </c>
      <c r="I47" s="17">
        <v>14.1</v>
      </c>
      <c r="J47" s="17">
        <v>4.0999999999999996</v>
      </c>
      <c r="K47" s="17">
        <v>-1.1000000000000001</v>
      </c>
    </row>
    <row r="48" spans="1:11" x14ac:dyDescent="0.35">
      <c r="A48" s="3" t="str">
        <f t="shared" si="0"/>
        <v/>
      </c>
      <c r="B48" s="6" t="s">
        <v>142</v>
      </c>
      <c r="C48" s="16">
        <v>10.1</v>
      </c>
      <c r="D48" s="16">
        <v>8.7999999999999989</v>
      </c>
      <c r="E48" s="16">
        <v>11.966666666666667</v>
      </c>
      <c r="F48" s="3">
        <f t="shared" si="3"/>
        <v>9.8000000000000007</v>
      </c>
      <c r="G48" s="3">
        <f t="shared" si="3"/>
        <v>13.2</v>
      </c>
      <c r="H48" s="3">
        <f t="shared" si="3"/>
        <v>8.9</v>
      </c>
      <c r="I48" s="17">
        <v>5.8</v>
      </c>
      <c r="J48" s="17">
        <v>8.1</v>
      </c>
      <c r="K48" s="17">
        <v>16</v>
      </c>
    </row>
    <row r="49" spans="1:11" x14ac:dyDescent="0.35">
      <c r="A49" s="3" t="str">
        <f t="shared" si="0"/>
        <v>2011</v>
      </c>
      <c r="B49" s="6" t="s">
        <v>143</v>
      </c>
      <c r="C49" s="16">
        <v>9.7999999999999989</v>
      </c>
      <c r="D49" s="16">
        <v>7.3999999999999995</v>
      </c>
      <c r="E49" s="16">
        <v>7.1333333333333329</v>
      </c>
      <c r="F49" s="3">
        <f t="shared" si="3"/>
        <v>9.8000000000000007</v>
      </c>
      <c r="G49" s="3">
        <f t="shared" si="3"/>
        <v>13.2</v>
      </c>
      <c r="H49" s="3">
        <f t="shared" si="3"/>
        <v>8.9</v>
      </c>
      <c r="I49" s="17">
        <v>9.5</v>
      </c>
      <c r="J49" s="17">
        <v>10</v>
      </c>
      <c r="K49" s="17">
        <v>6.5</v>
      </c>
    </row>
    <row r="50" spans="1:11" x14ac:dyDescent="0.35">
      <c r="A50" s="3" t="str">
        <f t="shared" si="0"/>
        <v/>
      </c>
      <c r="B50" s="6" t="s">
        <v>144</v>
      </c>
      <c r="C50" s="16">
        <v>5.7</v>
      </c>
      <c r="D50" s="16">
        <v>7.4666666666666677</v>
      </c>
      <c r="E50" s="16">
        <v>10.266666666666667</v>
      </c>
      <c r="F50" s="3">
        <f t="shared" si="3"/>
        <v>9.8000000000000007</v>
      </c>
      <c r="G50" s="3">
        <f t="shared" si="3"/>
        <v>13.2</v>
      </c>
      <c r="H50" s="3">
        <f t="shared" si="3"/>
        <v>8.9</v>
      </c>
      <c r="I50" s="17">
        <v>1.8</v>
      </c>
      <c r="J50" s="17">
        <v>4.3</v>
      </c>
      <c r="K50" s="17">
        <v>8.3000000000000007</v>
      </c>
    </row>
    <row r="51" spans="1:11" x14ac:dyDescent="0.35">
      <c r="A51" s="3" t="str">
        <f t="shared" si="0"/>
        <v/>
      </c>
      <c r="B51" s="6" t="s">
        <v>145</v>
      </c>
      <c r="C51" s="16">
        <v>5.2</v>
      </c>
      <c r="D51" s="16">
        <v>9.1666666666666661</v>
      </c>
      <c r="E51" s="16">
        <v>10.166666666666666</v>
      </c>
      <c r="F51" s="3">
        <f t="shared" si="3"/>
        <v>9.8000000000000007</v>
      </c>
      <c r="G51" s="3">
        <f t="shared" si="3"/>
        <v>13.2</v>
      </c>
      <c r="H51" s="3">
        <f t="shared" si="3"/>
        <v>8.9</v>
      </c>
      <c r="I51" s="17">
        <v>4.3</v>
      </c>
      <c r="J51" s="17">
        <v>13.2</v>
      </c>
      <c r="K51" s="17">
        <v>15.7</v>
      </c>
    </row>
    <row r="52" spans="1:11" x14ac:dyDescent="0.35">
      <c r="A52" s="3" t="str">
        <f t="shared" si="0"/>
        <v/>
      </c>
      <c r="B52" s="6" t="s">
        <v>146</v>
      </c>
      <c r="C52" s="16">
        <v>3.5666666666666664</v>
      </c>
      <c r="D52" s="16">
        <v>8.2000000000000011</v>
      </c>
      <c r="E52" s="16">
        <v>12.333333333333334</v>
      </c>
      <c r="F52" s="3">
        <f t="shared" si="3"/>
        <v>9.8000000000000007</v>
      </c>
      <c r="G52" s="3">
        <f t="shared" si="3"/>
        <v>13.2</v>
      </c>
      <c r="H52" s="3">
        <f t="shared" si="3"/>
        <v>8.9</v>
      </c>
      <c r="I52" s="17">
        <v>4.5999999999999996</v>
      </c>
      <c r="J52" s="17">
        <v>7.1</v>
      </c>
      <c r="K52" s="17">
        <v>13</v>
      </c>
    </row>
    <row r="53" spans="1:11" x14ac:dyDescent="0.35">
      <c r="A53" s="3" t="str">
        <f t="shared" si="0"/>
        <v/>
      </c>
      <c r="B53" s="6" t="s">
        <v>147</v>
      </c>
      <c r="C53" s="16">
        <v>1.7333333333333327</v>
      </c>
      <c r="D53" s="16">
        <v>11.466666666666667</v>
      </c>
      <c r="E53" s="16">
        <v>14</v>
      </c>
      <c r="F53" s="3">
        <f t="shared" si="3"/>
        <v>9.8000000000000007</v>
      </c>
      <c r="G53" s="3">
        <f t="shared" si="3"/>
        <v>13.2</v>
      </c>
      <c r="H53" s="3">
        <f t="shared" si="3"/>
        <v>8.9</v>
      </c>
      <c r="I53" s="17">
        <v>-3.7</v>
      </c>
      <c r="J53" s="17">
        <v>14.1</v>
      </c>
      <c r="K53" s="17">
        <v>13.3</v>
      </c>
    </row>
    <row r="54" spans="1:11" x14ac:dyDescent="0.35">
      <c r="A54" s="3" t="str">
        <f t="shared" si="0"/>
        <v/>
      </c>
      <c r="B54" s="6" t="s">
        <v>148</v>
      </c>
      <c r="C54" s="16">
        <v>0.8999999999999998</v>
      </c>
      <c r="D54" s="16">
        <v>9.2666666666666657</v>
      </c>
      <c r="E54" s="16">
        <v>11.700000000000001</v>
      </c>
      <c r="F54" s="3">
        <f t="shared" si="3"/>
        <v>9.8000000000000007</v>
      </c>
      <c r="G54" s="3">
        <f t="shared" si="3"/>
        <v>13.2</v>
      </c>
      <c r="H54" s="3">
        <f t="shared" si="3"/>
        <v>8.9</v>
      </c>
      <c r="I54" s="17">
        <v>1.8</v>
      </c>
      <c r="J54" s="17">
        <v>6.6</v>
      </c>
      <c r="K54" s="17">
        <v>8.8000000000000007</v>
      </c>
    </row>
    <row r="55" spans="1:11" x14ac:dyDescent="0.35">
      <c r="A55" s="3" t="str">
        <f t="shared" si="0"/>
        <v/>
      </c>
      <c r="B55" s="6" t="s">
        <v>149</v>
      </c>
      <c r="C55" s="16">
        <v>2.6333333333333333</v>
      </c>
      <c r="D55" s="16">
        <v>12.033333333333333</v>
      </c>
      <c r="E55" s="16">
        <v>11.300000000000002</v>
      </c>
      <c r="F55" s="3">
        <f t="shared" si="3"/>
        <v>9.8000000000000007</v>
      </c>
      <c r="G55" s="3">
        <f t="shared" si="3"/>
        <v>13.2</v>
      </c>
      <c r="H55" s="3">
        <f t="shared" si="3"/>
        <v>8.9</v>
      </c>
      <c r="I55" s="17">
        <v>9.8000000000000007</v>
      </c>
      <c r="J55" s="17">
        <v>15.4</v>
      </c>
      <c r="K55" s="17">
        <v>11.8</v>
      </c>
    </row>
    <row r="56" spans="1:11" x14ac:dyDescent="0.35">
      <c r="A56" s="3" t="str">
        <f t="shared" si="0"/>
        <v/>
      </c>
      <c r="B56" s="6" t="s">
        <v>150</v>
      </c>
      <c r="C56" s="16">
        <v>8.1666666666666661</v>
      </c>
      <c r="D56" s="16">
        <v>15.6</v>
      </c>
      <c r="E56" s="16">
        <v>15.366666666666667</v>
      </c>
      <c r="F56" s="3">
        <f t="shared" si="3"/>
        <v>9.8000000000000007</v>
      </c>
      <c r="G56" s="3">
        <f t="shared" si="3"/>
        <v>13.2</v>
      </c>
      <c r="H56" s="3">
        <f t="shared" si="3"/>
        <v>8.9</v>
      </c>
      <c r="I56" s="17">
        <v>12.9</v>
      </c>
      <c r="J56" s="17">
        <v>24.8</v>
      </c>
      <c r="K56" s="17">
        <v>25.5</v>
      </c>
    </row>
    <row r="57" spans="1:11" x14ac:dyDescent="0.35">
      <c r="A57" s="3" t="str">
        <f t="shared" si="0"/>
        <v/>
      </c>
      <c r="B57" s="6" t="s">
        <v>151</v>
      </c>
      <c r="C57" s="16">
        <v>11.166666666666666</v>
      </c>
      <c r="D57" s="16">
        <v>18.600000000000001</v>
      </c>
      <c r="E57" s="16">
        <v>19.133333333333333</v>
      </c>
      <c r="F57" s="3">
        <f t="shared" si="3"/>
        <v>9.8000000000000007</v>
      </c>
      <c r="G57" s="3">
        <f t="shared" si="3"/>
        <v>13.2</v>
      </c>
      <c r="H57" s="3">
        <f t="shared" si="3"/>
        <v>8.9</v>
      </c>
      <c r="I57" s="17">
        <v>10.8</v>
      </c>
      <c r="J57" s="17">
        <v>15.6</v>
      </c>
      <c r="K57" s="17">
        <v>20.100000000000001</v>
      </c>
    </row>
    <row r="58" spans="1:11" x14ac:dyDescent="0.35">
      <c r="A58" s="3" t="str">
        <f t="shared" si="0"/>
        <v/>
      </c>
      <c r="B58" s="6" t="s">
        <v>152</v>
      </c>
      <c r="C58" s="16">
        <v>10.200000000000001</v>
      </c>
      <c r="D58" s="16">
        <v>18.2</v>
      </c>
      <c r="E58" s="16">
        <v>18.933333333333334</v>
      </c>
      <c r="F58" s="3">
        <f t="shared" si="3"/>
        <v>9.8000000000000007</v>
      </c>
      <c r="G58" s="3">
        <f t="shared" si="3"/>
        <v>13.2</v>
      </c>
      <c r="H58" s="3">
        <f t="shared" si="3"/>
        <v>8.9</v>
      </c>
      <c r="I58" s="17">
        <v>6.9</v>
      </c>
      <c r="J58" s="17">
        <v>14.2</v>
      </c>
      <c r="K58" s="17">
        <v>11.2</v>
      </c>
    </row>
    <row r="59" spans="1:11" x14ac:dyDescent="0.35">
      <c r="A59" s="3" t="str">
        <f t="shared" si="0"/>
        <v/>
      </c>
      <c r="B59" s="6" t="s">
        <v>153</v>
      </c>
      <c r="C59" s="16">
        <v>8.1000000000000014</v>
      </c>
      <c r="D59" s="16">
        <v>14.133333333333333</v>
      </c>
      <c r="E59" s="16">
        <v>13.966666666666667</v>
      </c>
      <c r="F59" s="3">
        <f t="shared" si="3"/>
        <v>9.8000000000000007</v>
      </c>
      <c r="G59" s="3">
        <f t="shared" si="3"/>
        <v>13.2</v>
      </c>
      <c r="H59" s="3">
        <f t="shared" si="3"/>
        <v>8.9</v>
      </c>
      <c r="I59" s="17">
        <v>6.6</v>
      </c>
      <c r="J59" s="17">
        <v>12.6</v>
      </c>
      <c r="K59" s="17">
        <v>10.6</v>
      </c>
    </row>
    <row r="60" spans="1:11" x14ac:dyDescent="0.35">
      <c r="A60" s="3" t="str">
        <f t="shared" si="0"/>
        <v/>
      </c>
      <c r="B60" s="6" t="s">
        <v>154</v>
      </c>
      <c r="C60" s="16">
        <v>10.233333333333333</v>
      </c>
      <c r="D60" s="16">
        <v>12.733333333333333</v>
      </c>
      <c r="E60" s="16">
        <v>10.799999999999999</v>
      </c>
      <c r="F60" s="3">
        <f t="shared" si="3"/>
        <v>9.8000000000000007</v>
      </c>
      <c r="G60" s="3">
        <f t="shared" si="3"/>
        <v>13.2</v>
      </c>
      <c r="H60" s="3">
        <f t="shared" si="3"/>
        <v>8.9</v>
      </c>
      <c r="I60" s="17">
        <v>17.2</v>
      </c>
      <c r="J60" s="17">
        <v>11.4</v>
      </c>
      <c r="K60" s="17">
        <v>10.6</v>
      </c>
    </row>
    <row r="61" spans="1:11" x14ac:dyDescent="0.35">
      <c r="A61" s="3" t="str">
        <f t="shared" si="0"/>
        <v>2012</v>
      </c>
      <c r="B61" s="6" t="s">
        <v>155</v>
      </c>
      <c r="C61" s="16">
        <v>11.466666666666667</v>
      </c>
      <c r="D61" s="16">
        <v>8.1666666666666661</v>
      </c>
      <c r="E61" s="16">
        <v>4.3666666666666663</v>
      </c>
      <c r="F61" s="3">
        <f t="shared" si="3"/>
        <v>9.8000000000000007</v>
      </c>
      <c r="G61" s="3">
        <f t="shared" si="3"/>
        <v>13.2</v>
      </c>
      <c r="H61" s="3">
        <f t="shared" si="3"/>
        <v>8.9</v>
      </c>
      <c r="I61" s="17">
        <v>10.6</v>
      </c>
      <c r="J61" s="17">
        <v>0.5</v>
      </c>
      <c r="K61" s="17">
        <v>-8.1</v>
      </c>
    </row>
    <row r="62" spans="1:11" x14ac:dyDescent="0.35">
      <c r="A62" s="3" t="str">
        <f t="shared" si="0"/>
        <v/>
      </c>
      <c r="B62" s="6" t="s">
        <v>156</v>
      </c>
      <c r="C62" s="16">
        <v>11.433333333333332</v>
      </c>
      <c r="D62" s="16">
        <v>7.4666666666666659</v>
      </c>
      <c r="E62" s="16">
        <v>5.7666666666666666</v>
      </c>
      <c r="F62" s="3">
        <f t="shared" si="3"/>
        <v>9.8000000000000007</v>
      </c>
      <c r="G62" s="3">
        <f t="shared" si="3"/>
        <v>13.2</v>
      </c>
      <c r="H62" s="3">
        <f t="shared" si="3"/>
        <v>8.9</v>
      </c>
      <c r="I62" s="17">
        <v>6.5</v>
      </c>
      <c r="J62" s="17">
        <v>10.5</v>
      </c>
      <c r="K62" s="17">
        <v>14.8</v>
      </c>
    </row>
    <row r="63" spans="1:11" x14ac:dyDescent="0.35">
      <c r="A63" s="3" t="str">
        <f t="shared" si="0"/>
        <v/>
      </c>
      <c r="B63" s="6" t="s">
        <v>157</v>
      </c>
      <c r="C63" s="16">
        <v>8.5</v>
      </c>
      <c r="D63" s="16">
        <v>8.5666666666666664</v>
      </c>
      <c r="E63" s="16">
        <v>7.9000000000000012</v>
      </c>
      <c r="F63" s="3">
        <f t="shared" si="3"/>
        <v>9.8000000000000007</v>
      </c>
      <c r="G63" s="3">
        <f t="shared" si="3"/>
        <v>13.2</v>
      </c>
      <c r="H63" s="3">
        <f t="shared" si="3"/>
        <v>8.9</v>
      </c>
      <c r="I63" s="17">
        <v>8.4</v>
      </c>
      <c r="J63" s="17">
        <v>14.7</v>
      </c>
      <c r="K63" s="17">
        <v>17</v>
      </c>
    </row>
    <row r="64" spans="1:11" x14ac:dyDescent="0.35">
      <c r="A64" s="3" t="str">
        <f t="shared" si="0"/>
        <v/>
      </c>
      <c r="B64" s="6" t="s">
        <v>158</v>
      </c>
      <c r="C64" s="16">
        <v>7.8</v>
      </c>
      <c r="D64" s="16">
        <v>13.799999999999999</v>
      </c>
      <c r="E64" s="16">
        <v>14.200000000000001</v>
      </c>
      <c r="F64" s="3">
        <f t="shared" si="3"/>
        <v>9.8000000000000007</v>
      </c>
      <c r="G64" s="3">
        <f t="shared" si="3"/>
        <v>13.2</v>
      </c>
      <c r="H64" s="3">
        <f t="shared" si="3"/>
        <v>8.9</v>
      </c>
      <c r="I64" s="17">
        <v>8.5</v>
      </c>
      <c r="J64" s="17">
        <v>16.2</v>
      </c>
      <c r="K64" s="17">
        <v>10.8</v>
      </c>
    </row>
    <row r="65" spans="1:11" x14ac:dyDescent="0.35">
      <c r="A65" s="3" t="str">
        <f t="shared" si="0"/>
        <v/>
      </c>
      <c r="B65" s="6" t="s">
        <v>159</v>
      </c>
      <c r="C65" s="16">
        <v>6.7666666666666657</v>
      </c>
      <c r="D65" s="16">
        <v>13.933333333333332</v>
      </c>
      <c r="E65" s="16">
        <v>9.7333333333333325</v>
      </c>
      <c r="F65" s="3">
        <f t="shared" si="3"/>
        <v>9.8000000000000007</v>
      </c>
      <c r="G65" s="3">
        <f t="shared" si="3"/>
        <v>13.2</v>
      </c>
      <c r="H65" s="3">
        <f t="shared" si="3"/>
        <v>8.9</v>
      </c>
      <c r="I65" s="17">
        <v>3.4</v>
      </c>
      <c r="J65" s="17">
        <v>10.9</v>
      </c>
      <c r="K65" s="17">
        <v>1.4</v>
      </c>
    </row>
    <row r="66" spans="1:11" x14ac:dyDescent="0.35">
      <c r="A66" s="3" t="str">
        <f t="shared" si="0"/>
        <v/>
      </c>
      <c r="B66" s="6" t="s">
        <v>160</v>
      </c>
      <c r="C66" s="16">
        <v>4.9666666666666668</v>
      </c>
      <c r="D66" s="16">
        <v>13.133333333333335</v>
      </c>
      <c r="E66" s="16">
        <v>4.4333333333333336</v>
      </c>
      <c r="F66" s="3">
        <f t="shared" ref="F66:H97" si="4">I$1</f>
        <v>9.8000000000000007</v>
      </c>
      <c r="G66" s="3">
        <f t="shared" si="4"/>
        <v>13.2</v>
      </c>
      <c r="H66" s="3">
        <f t="shared" si="4"/>
        <v>8.9</v>
      </c>
      <c r="I66" s="17">
        <v>3</v>
      </c>
      <c r="J66" s="17">
        <v>12.3</v>
      </c>
      <c r="K66" s="17">
        <v>1.1000000000000001</v>
      </c>
    </row>
    <row r="67" spans="1:11" x14ac:dyDescent="0.35">
      <c r="A67" s="3" t="str">
        <f t="shared" si="0"/>
        <v/>
      </c>
      <c r="B67" s="6" t="s">
        <v>161</v>
      </c>
      <c r="C67" s="16">
        <v>7.9666666666666659</v>
      </c>
      <c r="D67" s="16">
        <v>10.9</v>
      </c>
      <c r="E67" s="16">
        <v>6.2333333333333334</v>
      </c>
      <c r="F67" s="3">
        <f t="shared" si="4"/>
        <v>9.8000000000000007</v>
      </c>
      <c r="G67" s="3">
        <f t="shared" si="4"/>
        <v>13.2</v>
      </c>
      <c r="H67" s="3">
        <f t="shared" si="4"/>
        <v>8.9</v>
      </c>
      <c r="I67" s="17">
        <v>17.5</v>
      </c>
      <c r="J67" s="17">
        <v>9.5</v>
      </c>
      <c r="K67" s="17">
        <v>16.2</v>
      </c>
    </row>
    <row r="68" spans="1:11" x14ac:dyDescent="0.35">
      <c r="A68" s="3" t="str">
        <f t="shared" si="0"/>
        <v/>
      </c>
      <c r="B68" s="6" t="s">
        <v>162</v>
      </c>
      <c r="C68" s="16">
        <v>8.8666666666666671</v>
      </c>
      <c r="D68" s="16">
        <v>12.733333333333334</v>
      </c>
      <c r="E68" s="16">
        <v>12.966666666666669</v>
      </c>
      <c r="F68" s="3">
        <f t="shared" si="4"/>
        <v>9.8000000000000007</v>
      </c>
      <c r="G68" s="3">
        <f t="shared" si="4"/>
        <v>13.2</v>
      </c>
      <c r="H68" s="3">
        <f t="shared" si="4"/>
        <v>8.9</v>
      </c>
      <c r="I68" s="17">
        <v>6.1</v>
      </c>
      <c r="J68" s="17">
        <v>16.399999999999999</v>
      </c>
      <c r="K68" s="17">
        <v>21.6</v>
      </c>
    </row>
    <row r="69" spans="1:11" x14ac:dyDescent="0.35">
      <c r="A69" s="3" t="str">
        <f t="shared" si="0"/>
        <v/>
      </c>
      <c r="B69" s="6" t="s">
        <v>163</v>
      </c>
      <c r="C69" s="16">
        <v>10.733333333333334</v>
      </c>
      <c r="D69" s="16">
        <v>13.699999999999998</v>
      </c>
      <c r="E69" s="16">
        <v>15.633333333333333</v>
      </c>
      <c r="F69" s="3">
        <f t="shared" si="4"/>
        <v>9.8000000000000007</v>
      </c>
      <c r="G69" s="3">
        <f t="shared" si="4"/>
        <v>13.2</v>
      </c>
      <c r="H69" s="3">
        <f t="shared" si="4"/>
        <v>8.9</v>
      </c>
      <c r="I69" s="17">
        <v>8.6</v>
      </c>
      <c r="J69" s="17">
        <v>15.2</v>
      </c>
      <c r="K69" s="17">
        <v>9.1</v>
      </c>
    </row>
    <row r="70" spans="1:11" x14ac:dyDescent="0.35">
      <c r="A70" s="3" t="str">
        <f t="shared" si="0"/>
        <v/>
      </c>
      <c r="B70" s="6" t="s">
        <v>164</v>
      </c>
      <c r="C70" s="16">
        <v>4.0999999999999996</v>
      </c>
      <c r="D70" s="16">
        <v>12.466666666666667</v>
      </c>
      <c r="E70" s="16">
        <v>8.4666666666666668</v>
      </c>
      <c r="F70" s="3">
        <f t="shared" si="4"/>
        <v>9.8000000000000007</v>
      </c>
      <c r="G70" s="3">
        <f t="shared" si="4"/>
        <v>13.2</v>
      </c>
      <c r="H70" s="3">
        <f t="shared" si="4"/>
        <v>8.9</v>
      </c>
      <c r="I70" s="17">
        <v>-2.4</v>
      </c>
      <c r="J70" s="17">
        <v>5.8</v>
      </c>
      <c r="K70" s="17">
        <v>-5.3</v>
      </c>
    </row>
    <row r="71" spans="1:11" x14ac:dyDescent="0.35">
      <c r="A71" s="3" t="str">
        <f t="shared" si="0"/>
        <v/>
      </c>
      <c r="B71" s="6" t="s">
        <v>165</v>
      </c>
      <c r="C71" s="16">
        <v>5.666666666666667</v>
      </c>
      <c r="D71" s="16">
        <v>11.766666666666666</v>
      </c>
      <c r="E71" s="16">
        <v>6.4333333333333336</v>
      </c>
      <c r="F71" s="3">
        <f t="shared" si="4"/>
        <v>9.8000000000000007</v>
      </c>
      <c r="G71" s="3">
        <f t="shared" si="4"/>
        <v>13.2</v>
      </c>
      <c r="H71" s="3">
        <f t="shared" si="4"/>
        <v>8.9</v>
      </c>
      <c r="I71" s="17">
        <v>10.8</v>
      </c>
      <c r="J71" s="17">
        <v>14.3</v>
      </c>
      <c r="K71" s="17">
        <v>15.5</v>
      </c>
    </row>
    <row r="72" spans="1:11" x14ac:dyDescent="0.35">
      <c r="A72" s="3" t="str">
        <f t="shared" ref="A72:A111" si="5">IF(RIGHT(B72,1)="7",LEFT(B72,4),"")</f>
        <v/>
      </c>
      <c r="B72" s="6" t="s">
        <v>166</v>
      </c>
      <c r="C72" s="16">
        <v>8.9333333333333318</v>
      </c>
      <c r="D72" s="16">
        <v>8.7333333333333343</v>
      </c>
      <c r="E72" s="16">
        <v>2.7333333333333329</v>
      </c>
      <c r="F72" s="3">
        <f t="shared" si="4"/>
        <v>9.8000000000000007</v>
      </c>
      <c r="G72" s="3">
        <f t="shared" si="4"/>
        <v>13.2</v>
      </c>
      <c r="H72" s="3">
        <f t="shared" si="4"/>
        <v>8.9</v>
      </c>
      <c r="I72" s="17">
        <v>18.399999999999999</v>
      </c>
      <c r="J72" s="17">
        <v>6.1</v>
      </c>
      <c r="K72" s="17">
        <v>-2</v>
      </c>
    </row>
    <row r="73" spans="1:11" x14ac:dyDescent="0.35">
      <c r="A73" s="3" t="str">
        <f t="shared" si="5"/>
        <v>2013</v>
      </c>
      <c r="B73" s="6" t="s">
        <v>167</v>
      </c>
      <c r="C73" s="16">
        <v>12.9</v>
      </c>
      <c r="D73" s="16">
        <v>10.833333333333334</v>
      </c>
      <c r="E73" s="16">
        <v>9.5333333333333332</v>
      </c>
      <c r="F73" s="3">
        <f t="shared" si="4"/>
        <v>9.8000000000000007</v>
      </c>
      <c r="G73" s="3">
        <f t="shared" si="4"/>
        <v>13.2</v>
      </c>
      <c r="H73" s="3">
        <f t="shared" si="4"/>
        <v>8.9</v>
      </c>
      <c r="I73" s="17">
        <v>9.5</v>
      </c>
      <c r="J73" s="17">
        <v>12.1</v>
      </c>
      <c r="K73" s="17">
        <v>15.1</v>
      </c>
    </row>
    <row r="74" spans="1:11" x14ac:dyDescent="0.35">
      <c r="A74" s="3" t="str">
        <f t="shared" si="5"/>
        <v/>
      </c>
      <c r="B74" s="6" t="s">
        <v>168</v>
      </c>
      <c r="C74" s="16">
        <v>11.299999999999999</v>
      </c>
      <c r="D74" s="16">
        <v>11.066666666666668</v>
      </c>
      <c r="E74" s="16">
        <v>13.066666666666668</v>
      </c>
      <c r="F74" s="3">
        <f t="shared" si="4"/>
        <v>9.8000000000000007</v>
      </c>
      <c r="G74" s="3">
        <f t="shared" si="4"/>
        <v>13.2</v>
      </c>
      <c r="H74" s="3">
        <f t="shared" si="4"/>
        <v>8.9</v>
      </c>
      <c r="I74" s="17">
        <v>6</v>
      </c>
      <c r="J74" s="17">
        <v>15</v>
      </c>
      <c r="K74" s="17">
        <v>26.1</v>
      </c>
    </row>
    <row r="75" spans="1:11" x14ac:dyDescent="0.35">
      <c r="A75" s="3" t="str">
        <f t="shared" si="5"/>
        <v/>
      </c>
      <c r="B75" s="6" t="s">
        <v>169</v>
      </c>
      <c r="C75" s="16">
        <v>8.0666666666666664</v>
      </c>
      <c r="D75" s="16">
        <v>11.4</v>
      </c>
      <c r="E75" s="16">
        <v>17.966666666666669</v>
      </c>
      <c r="F75" s="3">
        <f t="shared" si="4"/>
        <v>9.8000000000000007</v>
      </c>
      <c r="G75" s="3">
        <f t="shared" si="4"/>
        <v>13.2</v>
      </c>
      <c r="H75" s="3">
        <f t="shared" si="4"/>
        <v>8.9</v>
      </c>
      <c r="I75" s="17">
        <v>8.6999999999999993</v>
      </c>
      <c r="J75" s="17">
        <v>7.1</v>
      </c>
      <c r="K75" s="17">
        <v>12.7</v>
      </c>
    </row>
    <row r="76" spans="1:11" x14ac:dyDescent="0.35">
      <c r="A76" s="3" t="str">
        <f t="shared" si="5"/>
        <v/>
      </c>
      <c r="B76" s="6" t="s">
        <v>170</v>
      </c>
      <c r="C76" s="16">
        <v>8.9333333333333318</v>
      </c>
      <c r="D76" s="16">
        <v>9.4333333333333336</v>
      </c>
      <c r="E76" s="16">
        <v>16.066666666666666</v>
      </c>
      <c r="F76" s="3">
        <f t="shared" si="4"/>
        <v>9.8000000000000007</v>
      </c>
      <c r="G76" s="3">
        <f t="shared" si="4"/>
        <v>13.2</v>
      </c>
      <c r="H76" s="3">
        <f t="shared" si="4"/>
        <v>8.9</v>
      </c>
      <c r="I76" s="17">
        <v>12.1</v>
      </c>
      <c r="J76" s="17">
        <v>6.2</v>
      </c>
      <c r="K76" s="17">
        <v>9.4</v>
      </c>
    </row>
    <row r="77" spans="1:11" x14ac:dyDescent="0.35">
      <c r="A77" s="3" t="str">
        <f t="shared" si="5"/>
        <v/>
      </c>
      <c r="B77" s="6" t="s">
        <v>171</v>
      </c>
      <c r="C77" s="16">
        <v>12.899999999999999</v>
      </c>
      <c r="D77" s="16">
        <v>8</v>
      </c>
      <c r="E77" s="16">
        <v>14.233333333333334</v>
      </c>
      <c r="F77" s="3">
        <f t="shared" si="4"/>
        <v>9.8000000000000007</v>
      </c>
      <c r="G77" s="3">
        <f t="shared" si="4"/>
        <v>13.2</v>
      </c>
      <c r="H77" s="3">
        <f t="shared" si="4"/>
        <v>8.9</v>
      </c>
      <c r="I77" s="17">
        <v>17.899999999999999</v>
      </c>
      <c r="J77" s="17">
        <v>10.7</v>
      </c>
      <c r="K77" s="17">
        <v>20.6</v>
      </c>
    </row>
    <row r="78" spans="1:11" x14ac:dyDescent="0.35">
      <c r="A78" s="3" t="str">
        <f t="shared" si="5"/>
        <v/>
      </c>
      <c r="B78" s="6" t="s">
        <v>172</v>
      </c>
      <c r="C78" s="23">
        <v>11.6</v>
      </c>
      <c r="D78" s="23">
        <v>10.433333333333332</v>
      </c>
      <c r="E78" s="16">
        <v>14</v>
      </c>
      <c r="F78" s="3">
        <f t="shared" si="4"/>
        <v>9.8000000000000007</v>
      </c>
      <c r="G78" s="3">
        <f t="shared" si="4"/>
        <v>13.2</v>
      </c>
      <c r="H78" s="3">
        <f t="shared" si="4"/>
        <v>8.9</v>
      </c>
      <c r="I78" s="17">
        <v>4.8</v>
      </c>
      <c r="J78" s="17">
        <v>14.4</v>
      </c>
      <c r="K78" s="17">
        <v>12</v>
      </c>
    </row>
    <row r="79" spans="1:11" x14ac:dyDescent="0.35">
      <c r="A79" s="3" t="str">
        <f t="shared" si="5"/>
        <v/>
      </c>
      <c r="B79" s="6" t="s">
        <v>173</v>
      </c>
      <c r="C79" s="23">
        <v>11.133333333333333</v>
      </c>
      <c r="D79" s="23">
        <v>15.366666666666667</v>
      </c>
      <c r="E79" s="16">
        <v>18.3</v>
      </c>
      <c r="F79" s="3">
        <f t="shared" si="4"/>
        <v>9.8000000000000007</v>
      </c>
      <c r="G79" s="3">
        <f t="shared" si="4"/>
        <v>13.2</v>
      </c>
      <c r="H79" s="3">
        <f t="shared" si="4"/>
        <v>8.9</v>
      </c>
      <c r="I79" s="17">
        <v>10.7</v>
      </c>
      <c r="J79" s="17">
        <v>21</v>
      </c>
      <c r="K79" s="17">
        <v>22.3</v>
      </c>
    </row>
    <row r="80" spans="1:11" x14ac:dyDescent="0.35">
      <c r="A80" s="3" t="str">
        <f t="shared" si="5"/>
        <v/>
      </c>
      <c r="B80" s="6" t="s">
        <v>174</v>
      </c>
      <c r="C80" s="23">
        <v>9.0333333333333332</v>
      </c>
      <c r="D80" s="23">
        <v>16</v>
      </c>
      <c r="E80" s="16">
        <v>14.966666666666667</v>
      </c>
      <c r="F80" s="3">
        <f t="shared" si="4"/>
        <v>9.8000000000000007</v>
      </c>
      <c r="G80" s="3">
        <f t="shared" si="4"/>
        <v>13.2</v>
      </c>
      <c r="H80" s="3">
        <f t="shared" si="4"/>
        <v>8.9</v>
      </c>
      <c r="I80" s="17">
        <v>11.6</v>
      </c>
      <c r="J80" s="17">
        <v>12.6</v>
      </c>
      <c r="K80" s="17">
        <v>10.6</v>
      </c>
    </row>
    <row r="81" spans="1:11" x14ac:dyDescent="0.35">
      <c r="A81" s="3" t="str">
        <f t="shared" si="5"/>
        <v/>
      </c>
      <c r="B81" s="6" t="s">
        <v>175</v>
      </c>
      <c r="C81" s="23">
        <v>13.399999999999999</v>
      </c>
      <c r="D81" s="23">
        <v>17.400000000000002</v>
      </c>
      <c r="E81" s="16">
        <v>16.8</v>
      </c>
      <c r="F81" s="3">
        <f t="shared" si="4"/>
        <v>9.8000000000000007</v>
      </c>
      <c r="G81" s="3">
        <f t="shared" si="4"/>
        <v>13.2</v>
      </c>
      <c r="H81" s="3">
        <f t="shared" si="4"/>
        <v>8.9</v>
      </c>
      <c r="I81" s="17">
        <v>17.899999999999999</v>
      </c>
      <c r="J81" s="17">
        <v>18.600000000000001</v>
      </c>
      <c r="K81" s="17">
        <v>17.5</v>
      </c>
    </row>
    <row r="82" spans="1:11" x14ac:dyDescent="0.35">
      <c r="A82" s="3" t="str">
        <f t="shared" si="5"/>
        <v/>
      </c>
      <c r="B82" s="6" t="s">
        <v>176</v>
      </c>
      <c r="C82" s="23">
        <v>18.366666666666667</v>
      </c>
      <c r="D82" s="23">
        <v>17.7</v>
      </c>
      <c r="E82" s="16">
        <v>16.099999999999998</v>
      </c>
      <c r="F82" s="3">
        <f t="shared" si="4"/>
        <v>9.8000000000000007</v>
      </c>
      <c r="G82" s="3">
        <f t="shared" si="4"/>
        <v>13.2</v>
      </c>
      <c r="H82" s="3">
        <f t="shared" si="4"/>
        <v>8.9</v>
      </c>
      <c r="I82" s="17">
        <v>25.6</v>
      </c>
      <c r="J82" s="17">
        <v>21.9</v>
      </c>
      <c r="K82" s="17">
        <v>20.2</v>
      </c>
    </row>
    <row r="83" spans="1:11" x14ac:dyDescent="0.35">
      <c r="A83" s="3" t="str">
        <f t="shared" si="5"/>
        <v/>
      </c>
      <c r="B83" s="6" t="s">
        <v>177</v>
      </c>
      <c r="C83" s="23">
        <v>18.7</v>
      </c>
      <c r="D83" s="23">
        <v>19.433333333333334</v>
      </c>
      <c r="E83" s="23">
        <v>19.433333333333334</v>
      </c>
      <c r="F83" s="3">
        <f t="shared" si="4"/>
        <v>9.8000000000000007</v>
      </c>
      <c r="G83" s="3">
        <f t="shared" si="4"/>
        <v>13.2</v>
      </c>
      <c r="H83" s="3">
        <f t="shared" si="4"/>
        <v>8.9</v>
      </c>
      <c r="I83" s="17">
        <v>12.6</v>
      </c>
      <c r="J83" s="17">
        <v>17.8</v>
      </c>
      <c r="K83" s="17">
        <v>20.6</v>
      </c>
    </row>
    <row r="84" spans="1:11" x14ac:dyDescent="0.35">
      <c r="A84" s="3" t="str">
        <f t="shared" si="5"/>
        <v/>
      </c>
      <c r="B84" s="6" t="s">
        <v>178</v>
      </c>
      <c r="C84" s="23">
        <v>18.933333333333334</v>
      </c>
      <c r="D84" s="23">
        <v>19.5</v>
      </c>
      <c r="E84" s="23">
        <v>20.099999999999998</v>
      </c>
      <c r="F84" s="3">
        <f t="shared" si="4"/>
        <v>9.8000000000000007</v>
      </c>
      <c r="G84" s="3">
        <f t="shared" si="4"/>
        <v>13.2</v>
      </c>
      <c r="H84" s="3">
        <f t="shared" si="4"/>
        <v>8.9</v>
      </c>
      <c r="I84" s="17">
        <v>18.600000000000001</v>
      </c>
      <c r="J84" s="17">
        <v>18.8</v>
      </c>
      <c r="K84" s="17">
        <v>19.5</v>
      </c>
    </row>
    <row r="85" spans="1:11" x14ac:dyDescent="0.35">
      <c r="A85" s="3" t="str">
        <f t="shared" si="5"/>
        <v>2014</v>
      </c>
      <c r="B85" s="6" t="s">
        <v>179</v>
      </c>
      <c r="C85" s="23">
        <v>16.8</v>
      </c>
      <c r="D85" s="23">
        <v>20.033333333333335</v>
      </c>
      <c r="E85" s="23">
        <v>21.333333333333332</v>
      </c>
      <c r="F85" s="3">
        <f t="shared" si="4"/>
        <v>9.8000000000000007</v>
      </c>
      <c r="G85" s="3">
        <f t="shared" si="4"/>
        <v>13.2</v>
      </c>
      <c r="H85" s="3">
        <f t="shared" si="4"/>
        <v>8.9</v>
      </c>
      <c r="I85" s="17">
        <v>19.2</v>
      </c>
      <c r="J85" s="17">
        <v>23.5</v>
      </c>
      <c r="K85" s="17">
        <v>23.9</v>
      </c>
    </row>
    <row r="86" spans="1:11" x14ac:dyDescent="0.35">
      <c r="A86" s="3" t="str">
        <f t="shared" si="5"/>
        <v/>
      </c>
      <c r="B86" s="6" t="s">
        <v>180</v>
      </c>
      <c r="C86" s="23">
        <v>14.533333333333331</v>
      </c>
      <c r="D86" s="23">
        <v>22.2</v>
      </c>
      <c r="E86" s="23">
        <v>21.7</v>
      </c>
      <c r="F86" s="3">
        <f t="shared" si="4"/>
        <v>9.8000000000000007</v>
      </c>
      <c r="G86" s="3">
        <f t="shared" si="4"/>
        <v>13.2</v>
      </c>
      <c r="H86" s="3">
        <f t="shared" si="4"/>
        <v>8.9</v>
      </c>
      <c r="I86" s="17">
        <v>5.8</v>
      </c>
      <c r="J86" s="17">
        <v>24.3</v>
      </c>
      <c r="K86" s="17">
        <v>21.7</v>
      </c>
    </row>
    <row r="87" spans="1:11" x14ac:dyDescent="0.35">
      <c r="A87" s="3" t="str">
        <f t="shared" si="5"/>
        <v/>
      </c>
      <c r="B87" s="6" t="s">
        <v>181</v>
      </c>
      <c r="C87" s="23">
        <v>13.866666666666667</v>
      </c>
      <c r="D87" s="23">
        <v>25.533333333333331</v>
      </c>
      <c r="E87" s="23">
        <v>26.466666666666665</v>
      </c>
      <c r="F87" s="3">
        <f t="shared" si="4"/>
        <v>9.8000000000000007</v>
      </c>
      <c r="G87" s="3">
        <f t="shared" si="4"/>
        <v>13.2</v>
      </c>
      <c r="H87" s="3">
        <f t="shared" si="4"/>
        <v>8.9</v>
      </c>
      <c r="I87" s="17">
        <v>16.600000000000001</v>
      </c>
      <c r="J87" s="17">
        <v>28.8</v>
      </c>
      <c r="K87" s="17">
        <v>33.799999999999997</v>
      </c>
    </row>
    <row r="88" spans="1:11" x14ac:dyDescent="0.35">
      <c r="A88" s="3" t="str">
        <f t="shared" si="5"/>
        <v/>
      </c>
      <c r="B88" s="6" t="s">
        <v>182</v>
      </c>
      <c r="C88" s="23">
        <v>11.966666666666669</v>
      </c>
      <c r="D88" s="23">
        <v>22.933333333333334</v>
      </c>
      <c r="E88" s="23">
        <v>23.666666666666668</v>
      </c>
      <c r="F88" s="3">
        <f t="shared" si="4"/>
        <v>9.8000000000000007</v>
      </c>
      <c r="G88" s="3">
        <f t="shared" si="4"/>
        <v>13.2</v>
      </c>
      <c r="H88" s="3">
        <f t="shared" si="4"/>
        <v>8.9</v>
      </c>
      <c r="I88" s="17">
        <v>13.5</v>
      </c>
      <c r="J88" s="17">
        <v>15.7</v>
      </c>
      <c r="K88" s="17">
        <v>15.5</v>
      </c>
    </row>
    <row r="89" spans="1:11" x14ac:dyDescent="0.35">
      <c r="A89" s="3" t="str">
        <f t="shared" si="5"/>
        <v/>
      </c>
      <c r="B89" s="6" t="s">
        <v>183</v>
      </c>
      <c r="C89" s="23">
        <v>12.466666666666667</v>
      </c>
      <c r="D89" s="23">
        <v>23.633333333333336</v>
      </c>
      <c r="E89" s="23">
        <v>21.166666666666668</v>
      </c>
      <c r="F89" s="3">
        <f t="shared" si="4"/>
        <v>9.8000000000000007</v>
      </c>
      <c r="G89" s="3">
        <f t="shared" si="4"/>
        <v>13.2</v>
      </c>
      <c r="H89" s="3">
        <f t="shared" si="4"/>
        <v>8.9</v>
      </c>
      <c r="I89" s="17">
        <v>7.3</v>
      </c>
      <c r="J89" s="17">
        <v>26.4</v>
      </c>
      <c r="K89" s="17">
        <v>14.2</v>
      </c>
    </row>
    <row r="90" spans="1:11" x14ac:dyDescent="0.35">
      <c r="A90" s="3" t="str">
        <f t="shared" si="5"/>
        <v/>
      </c>
      <c r="B90" s="6" t="s">
        <v>4</v>
      </c>
      <c r="C90" s="23">
        <v>12</v>
      </c>
      <c r="D90" s="23">
        <v>20.766666666666666</v>
      </c>
      <c r="E90" s="23">
        <v>16.566666666666666</v>
      </c>
      <c r="F90" s="3">
        <f t="shared" si="4"/>
        <v>9.8000000000000007</v>
      </c>
      <c r="G90" s="3">
        <f t="shared" si="4"/>
        <v>13.2</v>
      </c>
      <c r="H90" s="3">
        <f t="shared" si="4"/>
        <v>8.9</v>
      </c>
      <c r="I90" s="17">
        <v>15.2</v>
      </c>
      <c r="J90" s="17">
        <v>20.2</v>
      </c>
      <c r="K90" s="17">
        <v>20</v>
      </c>
    </row>
    <row r="91" spans="1:11" x14ac:dyDescent="0.35">
      <c r="A91" s="3" t="str">
        <f t="shared" si="5"/>
        <v/>
      </c>
      <c r="B91" s="6" t="s">
        <v>5</v>
      </c>
      <c r="C91" s="23">
        <v>8.2333333333333325</v>
      </c>
      <c r="D91" s="23">
        <v>19.399999999999999</v>
      </c>
      <c r="E91" s="23">
        <v>14.700000000000001</v>
      </c>
      <c r="F91" s="3">
        <f t="shared" si="4"/>
        <v>9.8000000000000007</v>
      </c>
      <c r="G91" s="3">
        <f t="shared" si="4"/>
        <v>13.2</v>
      </c>
      <c r="H91" s="3">
        <f t="shared" si="4"/>
        <v>8.9</v>
      </c>
      <c r="I91" s="17">
        <v>2.2000000000000002</v>
      </c>
      <c r="J91" s="17">
        <v>11.6</v>
      </c>
      <c r="K91" s="17">
        <v>9.9</v>
      </c>
    </row>
    <row r="92" spans="1:11" x14ac:dyDescent="0.35">
      <c r="A92" s="3" t="str">
        <f t="shared" si="5"/>
        <v/>
      </c>
      <c r="B92" s="6" t="s">
        <v>6</v>
      </c>
      <c r="C92" s="23">
        <v>5.9666666666666659</v>
      </c>
      <c r="D92" s="23">
        <v>15.199999999999998</v>
      </c>
      <c r="E92" s="23">
        <v>13.6</v>
      </c>
      <c r="F92" s="3">
        <f t="shared" si="4"/>
        <v>9.8000000000000007</v>
      </c>
      <c r="G92" s="3">
        <f t="shared" si="4"/>
        <v>13.2</v>
      </c>
      <c r="H92" s="3">
        <f t="shared" si="4"/>
        <v>8.9</v>
      </c>
      <c r="I92" s="17">
        <v>0.5</v>
      </c>
      <c r="J92" s="17">
        <v>13.8</v>
      </c>
      <c r="K92" s="17">
        <v>10.9</v>
      </c>
    </row>
    <row r="93" spans="1:11" x14ac:dyDescent="0.35">
      <c r="A93" s="3" t="str">
        <f t="shared" si="5"/>
        <v/>
      </c>
      <c r="B93" s="6" t="s">
        <v>7</v>
      </c>
      <c r="C93" s="23">
        <v>-1.2999999999999998</v>
      </c>
      <c r="D93" s="23">
        <v>11.733333333333334</v>
      </c>
      <c r="E93" s="16">
        <v>4.4666666666666668</v>
      </c>
      <c r="F93" s="3">
        <f t="shared" si="4"/>
        <v>9.8000000000000007</v>
      </c>
      <c r="G93" s="3">
        <f t="shared" si="4"/>
        <v>13.2</v>
      </c>
      <c r="H93" s="3">
        <f t="shared" si="4"/>
        <v>8.9</v>
      </c>
      <c r="I93" s="17">
        <v>-6.6</v>
      </c>
      <c r="J93" s="17">
        <v>9.8000000000000007</v>
      </c>
      <c r="K93" s="17">
        <v>-7.4</v>
      </c>
    </row>
    <row r="94" spans="1:11" x14ac:dyDescent="0.35">
      <c r="A94" s="3" t="str">
        <f t="shared" si="5"/>
        <v/>
      </c>
      <c r="B94" s="6" t="s">
        <v>8</v>
      </c>
      <c r="C94" s="23">
        <v>-3.9333333333333336</v>
      </c>
      <c r="D94" s="23">
        <v>13</v>
      </c>
      <c r="E94" s="16">
        <v>8.9666666666666668</v>
      </c>
      <c r="F94" s="3">
        <f t="shared" si="4"/>
        <v>9.8000000000000007</v>
      </c>
      <c r="G94" s="3">
        <f t="shared" si="4"/>
        <v>13.2</v>
      </c>
      <c r="H94" s="3">
        <f t="shared" si="4"/>
        <v>8.9</v>
      </c>
      <c r="I94" s="17">
        <v>-5.7</v>
      </c>
      <c r="J94" s="17">
        <v>15.4</v>
      </c>
      <c r="K94" s="17">
        <v>23.4</v>
      </c>
    </row>
    <row r="95" spans="1:11" x14ac:dyDescent="0.35">
      <c r="A95" s="3" t="str">
        <f t="shared" si="5"/>
        <v/>
      </c>
      <c r="B95" s="6" t="s">
        <v>9</v>
      </c>
      <c r="C95" s="23">
        <v>-8.6666666666666661</v>
      </c>
      <c r="D95" s="23">
        <v>9.8666666666666671</v>
      </c>
      <c r="E95" s="16">
        <v>1.9333333333333329</v>
      </c>
      <c r="F95" s="3">
        <f t="shared" si="4"/>
        <v>9.8000000000000007</v>
      </c>
      <c r="G95" s="3">
        <f t="shared" si="4"/>
        <v>13.2</v>
      </c>
      <c r="H95" s="3">
        <f t="shared" si="4"/>
        <v>8.9</v>
      </c>
      <c r="I95" s="17">
        <v>-13.7</v>
      </c>
      <c r="J95" s="17">
        <v>4.4000000000000004</v>
      </c>
      <c r="K95" s="17">
        <v>-10.199999999999999</v>
      </c>
    </row>
    <row r="96" spans="1:11" x14ac:dyDescent="0.35">
      <c r="A96" s="3" t="str">
        <f t="shared" si="5"/>
        <v/>
      </c>
      <c r="B96" s="6" t="s">
        <v>10</v>
      </c>
      <c r="C96" s="23">
        <v>-8.2666666666666657</v>
      </c>
      <c r="D96" s="23">
        <v>10.9</v>
      </c>
      <c r="E96" s="16">
        <v>10.433333333333334</v>
      </c>
      <c r="F96" s="3">
        <f t="shared" si="4"/>
        <v>9.8000000000000007</v>
      </c>
      <c r="G96" s="3">
        <f t="shared" si="4"/>
        <v>13.2</v>
      </c>
      <c r="H96" s="3">
        <f t="shared" si="4"/>
        <v>8.9</v>
      </c>
      <c r="I96" s="17">
        <v>-5.4</v>
      </c>
      <c r="J96" s="17">
        <v>12.9</v>
      </c>
      <c r="K96" s="17">
        <v>18.100000000000001</v>
      </c>
    </row>
    <row r="97" spans="1:11" x14ac:dyDescent="0.35">
      <c r="A97" s="3" t="str">
        <f t="shared" si="5"/>
        <v>2015</v>
      </c>
      <c r="B97" s="6" t="s">
        <v>11</v>
      </c>
      <c r="C97" s="23">
        <v>-7.4333333333333336</v>
      </c>
      <c r="D97" s="23">
        <v>12.166666666666666</v>
      </c>
      <c r="E97" s="16">
        <v>7.333333333333333</v>
      </c>
      <c r="F97" s="3">
        <f t="shared" si="4"/>
        <v>9.8000000000000007</v>
      </c>
      <c r="G97" s="3">
        <f t="shared" si="4"/>
        <v>13.2</v>
      </c>
      <c r="H97" s="3">
        <f t="shared" si="4"/>
        <v>8.9</v>
      </c>
      <c r="I97" s="17">
        <v>-3.2</v>
      </c>
      <c r="J97" s="17">
        <v>19.2</v>
      </c>
      <c r="K97" s="17">
        <v>14.1</v>
      </c>
    </row>
    <row r="98" spans="1:11" x14ac:dyDescent="0.35">
      <c r="A98" s="3" t="str">
        <f t="shared" si="5"/>
        <v/>
      </c>
      <c r="B98" s="6" t="s">
        <v>12</v>
      </c>
      <c r="C98" s="23">
        <v>-3.8333333333333339</v>
      </c>
      <c r="D98" s="23">
        <v>14.166666666666666</v>
      </c>
      <c r="E98" s="16">
        <v>9.3000000000000007</v>
      </c>
      <c r="F98" s="3">
        <f t="shared" ref="F98:H129" si="6">I$1</f>
        <v>9.8000000000000007</v>
      </c>
      <c r="G98" s="3">
        <f t="shared" si="6"/>
        <v>13.2</v>
      </c>
      <c r="H98" s="3">
        <f t="shared" si="6"/>
        <v>8.9</v>
      </c>
      <c r="I98" s="17">
        <v>-2.9</v>
      </c>
      <c r="J98" s="17">
        <v>10.4</v>
      </c>
      <c r="K98" s="17">
        <v>-4.3</v>
      </c>
    </row>
    <row r="99" spans="1:11" x14ac:dyDescent="0.35">
      <c r="A99" s="3" t="str">
        <f t="shared" si="5"/>
        <v/>
      </c>
      <c r="B99" s="6" t="s">
        <v>13</v>
      </c>
      <c r="C99" s="23">
        <v>-2.2999999999999998</v>
      </c>
      <c r="D99" s="23">
        <v>14.200000000000001</v>
      </c>
      <c r="E99" s="16">
        <v>5.0666666666666673</v>
      </c>
      <c r="F99" s="3">
        <f t="shared" si="6"/>
        <v>9.8000000000000007</v>
      </c>
      <c r="G99" s="3">
        <f t="shared" si="6"/>
        <v>13.2</v>
      </c>
      <c r="H99" s="3">
        <f t="shared" si="6"/>
        <v>8.9</v>
      </c>
      <c r="I99" s="17">
        <v>-0.8</v>
      </c>
      <c r="J99" s="17">
        <v>13</v>
      </c>
      <c r="K99" s="17">
        <v>5.4</v>
      </c>
    </row>
    <row r="100" spans="1:11" x14ac:dyDescent="0.35">
      <c r="A100" s="3" t="str">
        <f t="shared" si="5"/>
        <v/>
      </c>
      <c r="B100" s="6" t="s">
        <v>14</v>
      </c>
      <c r="C100" s="23">
        <v>0.23333333333333339</v>
      </c>
      <c r="D100" s="23">
        <v>10.4</v>
      </c>
      <c r="E100" s="16">
        <v>3.5333333333333337</v>
      </c>
      <c r="F100" s="3">
        <f t="shared" si="6"/>
        <v>9.8000000000000007</v>
      </c>
      <c r="G100" s="3">
        <f t="shared" si="6"/>
        <v>13.2</v>
      </c>
      <c r="H100" s="3">
        <f t="shared" si="6"/>
        <v>8.9</v>
      </c>
      <c r="I100" s="17">
        <v>4.4000000000000004</v>
      </c>
      <c r="J100" s="17">
        <v>7.8</v>
      </c>
      <c r="K100" s="17">
        <v>9.5</v>
      </c>
    </row>
    <row r="101" spans="1:11" x14ac:dyDescent="0.35">
      <c r="A101" s="3" t="str">
        <f t="shared" si="5"/>
        <v/>
      </c>
      <c r="B101" s="6" t="s">
        <v>15</v>
      </c>
      <c r="C101" s="23">
        <v>3.3666666666666671</v>
      </c>
      <c r="D101" s="23">
        <v>10.166666666666666</v>
      </c>
      <c r="E101" s="16">
        <v>6.2333333333333334</v>
      </c>
      <c r="F101" s="3">
        <f t="shared" si="6"/>
        <v>9.8000000000000007</v>
      </c>
      <c r="G101" s="3">
        <f t="shared" si="6"/>
        <v>13.2</v>
      </c>
      <c r="H101" s="3">
        <f t="shared" si="6"/>
        <v>8.9</v>
      </c>
      <c r="I101" s="17">
        <v>6.5</v>
      </c>
      <c r="J101" s="17">
        <v>9.6999999999999993</v>
      </c>
      <c r="K101" s="17">
        <v>3.8</v>
      </c>
    </row>
    <row r="102" spans="1:11" x14ac:dyDescent="0.35">
      <c r="A102" s="3" t="str">
        <f t="shared" si="5"/>
        <v/>
      </c>
      <c r="B102" s="6" t="s">
        <v>16</v>
      </c>
      <c r="C102" s="16">
        <v>7.8</v>
      </c>
      <c r="D102" s="16">
        <v>10.566666666666666</v>
      </c>
      <c r="E102" s="16">
        <v>8.5</v>
      </c>
      <c r="F102" s="3">
        <f t="shared" si="6"/>
        <v>9.8000000000000007</v>
      </c>
      <c r="G102" s="3">
        <f t="shared" si="6"/>
        <v>13.2</v>
      </c>
      <c r="H102" s="3">
        <f t="shared" si="6"/>
        <v>8.9</v>
      </c>
      <c r="I102" s="17">
        <v>12.5</v>
      </c>
      <c r="J102" s="17">
        <v>14.2</v>
      </c>
      <c r="K102" s="17">
        <v>12.2</v>
      </c>
    </row>
    <row r="103" spans="1:11" x14ac:dyDescent="0.35">
      <c r="A103" s="3" t="str">
        <f t="shared" si="5"/>
        <v/>
      </c>
      <c r="B103" s="6" t="s">
        <v>17</v>
      </c>
      <c r="C103" s="16">
        <v>3.3333333333333335</v>
      </c>
      <c r="D103" s="16">
        <v>11.133333333333333</v>
      </c>
      <c r="E103" s="16">
        <v>9.2666666666666675</v>
      </c>
      <c r="F103" s="3">
        <f t="shared" si="6"/>
        <v>9.8000000000000007</v>
      </c>
      <c r="G103" s="3">
        <f t="shared" si="6"/>
        <v>13.2</v>
      </c>
      <c r="H103" s="3">
        <f t="shared" si="6"/>
        <v>8.9</v>
      </c>
      <c r="I103" s="17">
        <v>-9</v>
      </c>
      <c r="J103" s="17">
        <v>9.5</v>
      </c>
      <c r="K103" s="17">
        <v>11.8</v>
      </c>
    </row>
    <row r="104" spans="1:11" x14ac:dyDescent="0.35">
      <c r="A104" s="3" t="str">
        <f t="shared" si="5"/>
        <v/>
      </c>
      <c r="B104" s="6" t="s">
        <v>18</v>
      </c>
      <c r="C104" s="16">
        <v>-1.8</v>
      </c>
      <c r="D104" s="16">
        <v>11.466666666666667</v>
      </c>
      <c r="E104" s="16">
        <v>7.5666666666666664</v>
      </c>
      <c r="F104" s="3">
        <f t="shared" si="6"/>
        <v>9.8000000000000007</v>
      </c>
      <c r="G104" s="3">
        <f t="shared" si="6"/>
        <v>13.2</v>
      </c>
      <c r="H104" s="3">
        <f t="shared" si="6"/>
        <v>8.9</v>
      </c>
      <c r="I104" s="17">
        <v>-8.9</v>
      </c>
      <c r="J104" s="17">
        <v>10.7</v>
      </c>
      <c r="K104" s="17">
        <v>-1.3</v>
      </c>
    </row>
    <row r="105" spans="1:11" x14ac:dyDescent="0.35">
      <c r="A105" s="3" t="str">
        <f t="shared" si="5"/>
        <v/>
      </c>
      <c r="B105" s="6" t="s">
        <v>19</v>
      </c>
      <c r="C105" s="23">
        <v>-5.0333333333333323</v>
      </c>
      <c r="D105" s="23">
        <v>8.7000000000000011</v>
      </c>
      <c r="E105" s="16">
        <v>2.4</v>
      </c>
      <c r="F105" s="3">
        <f t="shared" si="6"/>
        <v>9.8000000000000007</v>
      </c>
      <c r="G105" s="3">
        <f t="shared" si="6"/>
        <v>13.2</v>
      </c>
      <c r="H105" s="3">
        <f t="shared" si="6"/>
        <v>8.9</v>
      </c>
      <c r="I105" s="17">
        <v>2.8</v>
      </c>
      <c r="J105" s="17">
        <v>5.9</v>
      </c>
      <c r="K105" s="17">
        <v>-3.3</v>
      </c>
    </row>
    <row r="106" spans="1:11" x14ac:dyDescent="0.35">
      <c r="A106" s="3" t="str">
        <f t="shared" si="5"/>
        <v/>
      </c>
      <c r="B106" s="6" t="s">
        <v>20</v>
      </c>
      <c r="C106" s="16">
        <v>-2.9605947323337506E-16</v>
      </c>
      <c r="D106" s="16">
        <v>9.5333333333333332</v>
      </c>
      <c r="E106" s="16">
        <v>2.0666666666666669</v>
      </c>
      <c r="F106" s="3">
        <f t="shared" si="6"/>
        <v>9.8000000000000007</v>
      </c>
      <c r="G106" s="3">
        <f t="shared" si="6"/>
        <v>13.2</v>
      </c>
      <c r="H106" s="3">
        <f t="shared" si="6"/>
        <v>8.9</v>
      </c>
      <c r="I106" s="17">
        <v>6.1</v>
      </c>
      <c r="J106" s="17">
        <v>12</v>
      </c>
      <c r="K106" s="17">
        <v>10.8</v>
      </c>
    </row>
    <row r="107" spans="1:11" x14ac:dyDescent="0.35">
      <c r="A107" s="3" t="str">
        <f t="shared" si="5"/>
        <v/>
      </c>
      <c r="B107" s="6" t="s">
        <v>21</v>
      </c>
      <c r="C107" s="16">
        <v>-1.633333333333334</v>
      </c>
      <c r="D107" s="16">
        <v>8.1999999999999993</v>
      </c>
      <c r="E107" s="16">
        <v>2.166666666666667</v>
      </c>
      <c r="F107" s="3">
        <f t="shared" si="6"/>
        <v>9.8000000000000007</v>
      </c>
      <c r="G107" s="3">
        <f t="shared" si="6"/>
        <v>13.2</v>
      </c>
      <c r="H107" s="3">
        <f t="shared" si="6"/>
        <v>8.9</v>
      </c>
      <c r="I107" s="17">
        <v>-13.8</v>
      </c>
      <c r="J107" s="17">
        <v>6.7</v>
      </c>
      <c r="K107" s="17">
        <v>-1</v>
      </c>
    </row>
    <row r="108" spans="1:11" x14ac:dyDescent="0.35">
      <c r="A108" s="3" t="str">
        <f t="shared" si="5"/>
        <v/>
      </c>
      <c r="B108" s="6" t="s">
        <v>22</v>
      </c>
      <c r="C108" s="16">
        <v>-4.3666666666666671</v>
      </c>
      <c r="D108" s="16">
        <v>11.566666666666668</v>
      </c>
      <c r="E108" s="16">
        <v>5.8</v>
      </c>
      <c r="F108" s="3">
        <f t="shared" si="6"/>
        <v>9.8000000000000007</v>
      </c>
      <c r="G108" s="3">
        <f t="shared" si="6"/>
        <v>13.2</v>
      </c>
      <c r="H108" s="3">
        <f t="shared" si="6"/>
        <v>8.9</v>
      </c>
      <c r="I108" s="17">
        <v>-5.4</v>
      </c>
      <c r="J108" s="17">
        <v>16</v>
      </c>
      <c r="K108" s="17">
        <v>7.6</v>
      </c>
    </row>
    <row r="109" spans="1:11" x14ac:dyDescent="0.35">
      <c r="A109" s="3" t="str">
        <f t="shared" si="5"/>
        <v>2016</v>
      </c>
      <c r="B109" s="6" t="s">
        <v>23</v>
      </c>
      <c r="C109" s="16">
        <v>-6.2666666666666684</v>
      </c>
      <c r="D109" s="16">
        <v>11.1</v>
      </c>
      <c r="E109" s="16">
        <v>4.2333333333333334</v>
      </c>
      <c r="F109" s="3">
        <f t="shared" si="6"/>
        <v>9.8000000000000007</v>
      </c>
      <c r="G109" s="3">
        <f t="shared" si="6"/>
        <v>13.2</v>
      </c>
      <c r="H109" s="3">
        <f t="shared" si="6"/>
        <v>8.9</v>
      </c>
      <c r="I109" s="17">
        <v>0.4</v>
      </c>
      <c r="J109" s="17">
        <v>10.6</v>
      </c>
      <c r="K109" s="17">
        <v>6.1</v>
      </c>
    </row>
    <row r="110" spans="1:11" x14ac:dyDescent="0.35">
      <c r="A110" s="3" t="str">
        <f t="shared" si="5"/>
        <v/>
      </c>
      <c r="B110" s="6" t="s">
        <v>24</v>
      </c>
      <c r="C110" s="16">
        <v>-0.3000000000000001</v>
      </c>
      <c r="D110" s="16">
        <v>11.366666666666667</v>
      </c>
      <c r="E110" s="16">
        <v>2.4666666666666663</v>
      </c>
      <c r="F110" s="3">
        <f t="shared" si="6"/>
        <v>9.8000000000000007</v>
      </c>
      <c r="G110" s="3">
        <f t="shared" si="6"/>
        <v>13.2</v>
      </c>
      <c r="H110" s="3">
        <f t="shared" si="6"/>
        <v>8.9</v>
      </c>
      <c r="I110" s="17">
        <v>4.0999999999999996</v>
      </c>
      <c r="J110" s="17">
        <v>7.5</v>
      </c>
      <c r="K110" s="17">
        <v>-6.3</v>
      </c>
    </row>
    <row r="111" spans="1:11" x14ac:dyDescent="0.35">
      <c r="A111" s="3" t="str">
        <f t="shared" si="5"/>
        <v/>
      </c>
      <c r="B111" s="6" t="s">
        <v>25</v>
      </c>
      <c r="C111" s="16">
        <v>7.2333333333333334</v>
      </c>
      <c r="D111" s="16">
        <v>10.5</v>
      </c>
      <c r="E111" s="16">
        <v>-0.46666666666666673</v>
      </c>
      <c r="F111" s="3">
        <f t="shared" si="6"/>
        <v>9.8000000000000007</v>
      </c>
      <c r="G111" s="3">
        <f t="shared" si="6"/>
        <v>13.2</v>
      </c>
      <c r="H111" s="3">
        <f t="shared" si="6"/>
        <v>8.9</v>
      </c>
      <c r="I111" s="17">
        <v>17.2</v>
      </c>
      <c r="J111" s="17">
        <v>13.4</v>
      </c>
      <c r="K111" s="17">
        <v>-1.2</v>
      </c>
    </row>
    <row r="112" spans="1:11" x14ac:dyDescent="0.35">
      <c r="A112" s="3" t="str">
        <f>IF(RIGHT(B112,1)="7",LEFT(B112,4),"")</f>
        <v/>
      </c>
      <c r="B112" s="6" t="s">
        <v>26</v>
      </c>
      <c r="C112" s="16">
        <v>9.7666666666666657</v>
      </c>
      <c r="D112" s="16">
        <v>10.4</v>
      </c>
      <c r="E112" s="16">
        <v>-5.2</v>
      </c>
      <c r="F112" s="3">
        <f t="shared" si="6"/>
        <v>9.8000000000000007</v>
      </c>
      <c r="G112" s="3">
        <f t="shared" si="6"/>
        <v>13.2</v>
      </c>
      <c r="H112" s="3">
        <f t="shared" si="6"/>
        <v>8.9</v>
      </c>
      <c r="I112" s="17">
        <v>8</v>
      </c>
      <c r="J112" s="17">
        <v>10.3</v>
      </c>
      <c r="K112" s="17">
        <v>-8.1</v>
      </c>
    </row>
    <row r="113" spans="1:11" x14ac:dyDescent="0.35">
      <c r="A113" s="3" t="str">
        <f t="shared" ref="A113:A162" si="7">IF(RIGHT(B113,1)="7",LEFT(B113,4),"")</f>
        <v/>
      </c>
      <c r="B113" s="6" t="s">
        <v>27</v>
      </c>
      <c r="C113" s="16">
        <v>12.333333333333334</v>
      </c>
      <c r="D113" s="16">
        <v>12.433333333333335</v>
      </c>
      <c r="E113" s="16">
        <v>0.93333333333333357</v>
      </c>
      <c r="F113" s="3">
        <f t="shared" si="6"/>
        <v>9.8000000000000007</v>
      </c>
      <c r="G113" s="3">
        <f t="shared" si="6"/>
        <v>13.2</v>
      </c>
      <c r="H113" s="3">
        <f t="shared" si="6"/>
        <v>8.9</v>
      </c>
      <c r="I113" s="17">
        <v>11.8</v>
      </c>
      <c r="J113" s="17">
        <v>13.6</v>
      </c>
      <c r="K113" s="17">
        <v>12.1</v>
      </c>
    </row>
    <row r="114" spans="1:11" x14ac:dyDescent="0.35">
      <c r="A114" s="3" t="str">
        <f t="shared" si="7"/>
        <v/>
      </c>
      <c r="B114" s="6" t="s">
        <v>28</v>
      </c>
      <c r="C114" s="16">
        <v>11.666666666666666</v>
      </c>
      <c r="D114" s="16">
        <v>14.866666666666665</v>
      </c>
      <c r="E114" s="16">
        <v>7.5</v>
      </c>
      <c r="F114" s="3">
        <f t="shared" si="6"/>
        <v>9.8000000000000007</v>
      </c>
      <c r="G114" s="3">
        <f t="shared" si="6"/>
        <v>13.2</v>
      </c>
      <c r="H114" s="3">
        <f t="shared" si="6"/>
        <v>8.9</v>
      </c>
      <c r="I114" s="17">
        <v>15.2</v>
      </c>
      <c r="J114" s="17">
        <v>20.7</v>
      </c>
      <c r="K114" s="17">
        <v>18.5</v>
      </c>
    </row>
    <row r="115" spans="1:11" x14ac:dyDescent="0.35">
      <c r="A115" s="3" t="str">
        <f t="shared" si="7"/>
        <v/>
      </c>
      <c r="B115" s="6" t="s">
        <v>29</v>
      </c>
      <c r="C115" s="16">
        <v>13.333333333333334</v>
      </c>
      <c r="D115" s="16">
        <v>16.833333333333332</v>
      </c>
      <c r="E115" s="16">
        <v>12.933333333333332</v>
      </c>
      <c r="F115" s="3">
        <f t="shared" si="6"/>
        <v>9.8000000000000007</v>
      </c>
      <c r="G115" s="3">
        <f t="shared" si="6"/>
        <v>13.2</v>
      </c>
      <c r="H115" s="3">
        <f t="shared" si="6"/>
        <v>8.9</v>
      </c>
      <c r="I115" s="17">
        <v>13</v>
      </c>
      <c r="J115" s="17">
        <v>16.2</v>
      </c>
      <c r="K115" s="17">
        <v>8.1999999999999993</v>
      </c>
    </row>
    <row r="116" spans="1:11" x14ac:dyDescent="0.35">
      <c r="A116" s="3" t="str">
        <f t="shared" si="7"/>
        <v/>
      </c>
      <c r="B116" s="6" t="s">
        <v>30</v>
      </c>
      <c r="C116" s="16">
        <v>15</v>
      </c>
      <c r="D116" s="16">
        <v>17.166666666666668</v>
      </c>
      <c r="E116" s="16">
        <v>11.866666666666667</v>
      </c>
      <c r="F116" s="3">
        <f t="shared" si="6"/>
        <v>9.8000000000000007</v>
      </c>
      <c r="G116" s="3">
        <f t="shared" si="6"/>
        <v>13.2</v>
      </c>
      <c r="H116" s="3">
        <f t="shared" si="6"/>
        <v>8.9</v>
      </c>
      <c r="I116" s="17">
        <v>16.8</v>
      </c>
      <c r="J116" s="17">
        <v>14.6</v>
      </c>
      <c r="K116" s="17">
        <v>8.9</v>
      </c>
    </row>
    <row r="117" spans="1:11" x14ac:dyDescent="0.35">
      <c r="A117" s="3" t="str">
        <f t="shared" si="7"/>
        <v/>
      </c>
      <c r="B117" s="6" t="s">
        <v>31</v>
      </c>
      <c r="C117" s="16">
        <v>16.166666666666668</v>
      </c>
      <c r="D117" s="16">
        <v>15.299999999999999</v>
      </c>
      <c r="E117" s="16">
        <v>9.3000000000000007</v>
      </c>
      <c r="F117" s="3">
        <f t="shared" si="6"/>
        <v>9.8000000000000007</v>
      </c>
      <c r="G117" s="3">
        <f t="shared" si="6"/>
        <v>13.2</v>
      </c>
      <c r="H117" s="3">
        <f t="shared" si="6"/>
        <v>8.9</v>
      </c>
      <c r="I117" s="17">
        <v>18.7</v>
      </c>
      <c r="J117" s="17">
        <v>15.1</v>
      </c>
      <c r="K117" s="17">
        <v>10.8</v>
      </c>
    </row>
    <row r="118" spans="1:11" x14ac:dyDescent="0.35">
      <c r="A118" s="3" t="str">
        <f t="shared" si="7"/>
        <v/>
      </c>
      <c r="B118" s="6" t="s">
        <v>32</v>
      </c>
      <c r="C118" s="16">
        <v>17.033333333333335</v>
      </c>
      <c r="D118" s="16">
        <v>14.4</v>
      </c>
      <c r="E118" s="16">
        <v>12.666666666666666</v>
      </c>
      <c r="F118" s="3">
        <f t="shared" si="6"/>
        <v>9.8000000000000007</v>
      </c>
      <c r="G118" s="3">
        <f t="shared" si="6"/>
        <v>13.2</v>
      </c>
      <c r="H118" s="3">
        <f t="shared" si="6"/>
        <v>8.9</v>
      </c>
      <c r="I118" s="17">
        <v>15.6</v>
      </c>
      <c r="J118" s="17">
        <v>13.5</v>
      </c>
      <c r="K118" s="17">
        <v>18.3</v>
      </c>
    </row>
    <row r="119" spans="1:11" x14ac:dyDescent="0.35">
      <c r="A119" s="3" t="str">
        <f t="shared" si="7"/>
        <v/>
      </c>
      <c r="B119" s="6" t="s">
        <v>33</v>
      </c>
      <c r="C119" s="16">
        <v>19.3</v>
      </c>
      <c r="D119" s="16">
        <v>15.333333333333334</v>
      </c>
      <c r="E119" s="16">
        <v>13.800000000000002</v>
      </c>
      <c r="F119" s="3">
        <f t="shared" si="6"/>
        <v>9.8000000000000007</v>
      </c>
      <c r="G119" s="3">
        <f t="shared" si="6"/>
        <v>13.2</v>
      </c>
      <c r="H119" s="3">
        <f t="shared" si="6"/>
        <v>8.9</v>
      </c>
      <c r="I119" s="17">
        <v>23.6</v>
      </c>
      <c r="J119" s="17">
        <v>17.399999999999999</v>
      </c>
      <c r="K119" s="17">
        <v>12.3</v>
      </c>
    </row>
    <row r="120" spans="1:11" x14ac:dyDescent="0.35">
      <c r="A120" s="3" t="str">
        <f t="shared" si="7"/>
        <v/>
      </c>
      <c r="B120" s="6" t="s">
        <v>34</v>
      </c>
      <c r="C120" s="16">
        <v>17.433333333333334</v>
      </c>
      <c r="D120" s="16">
        <v>15.299999999999999</v>
      </c>
      <c r="E120" s="16">
        <v>12.4</v>
      </c>
      <c r="F120" s="3">
        <f t="shared" si="6"/>
        <v>9.8000000000000007</v>
      </c>
      <c r="G120" s="3">
        <f t="shared" si="6"/>
        <v>13.2</v>
      </c>
      <c r="H120" s="3">
        <f t="shared" si="6"/>
        <v>8.9</v>
      </c>
      <c r="I120" s="17">
        <v>13.1</v>
      </c>
      <c r="J120" s="17">
        <v>15</v>
      </c>
      <c r="K120" s="17">
        <v>6.6</v>
      </c>
    </row>
    <row r="121" spans="1:11" x14ac:dyDescent="0.35">
      <c r="A121" s="3" t="str">
        <f t="shared" si="7"/>
        <v>2017</v>
      </c>
      <c r="B121" s="6" t="s">
        <v>35</v>
      </c>
      <c r="C121" s="16">
        <v>19.866666666666667</v>
      </c>
      <c r="D121" s="16">
        <v>16.099999999999998</v>
      </c>
      <c r="E121" s="16">
        <v>6.333333333333333</v>
      </c>
      <c r="F121" s="3">
        <f t="shared" si="6"/>
        <v>9.8000000000000007</v>
      </c>
      <c r="G121" s="3">
        <f t="shared" si="6"/>
        <v>13.2</v>
      </c>
      <c r="H121" s="3">
        <f t="shared" si="6"/>
        <v>8.9</v>
      </c>
      <c r="I121" s="17">
        <v>22.9</v>
      </c>
      <c r="J121" s="17">
        <v>15.9</v>
      </c>
      <c r="K121" s="17">
        <v>0.1</v>
      </c>
    </row>
    <row r="122" spans="1:11" x14ac:dyDescent="0.35">
      <c r="A122" s="3" t="str">
        <f t="shared" si="7"/>
        <v/>
      </c>
      <c r="B122" s="6" t="s">
        <v>36</v>
      </c>
      <c r="C122" s="16">
        <v>18.599999999999998</v>
      </c>
      <c r="D122" s="16">
        <v>15.299999999999999</v>
      </c>
      <c r="E122" s="16">
        <v>7.833333333333333</v>
      </c>
      <c r="F122" s="3">
        <f t="shared" si="6"/>
        <v>9.8000000000000007</v>
      </c>
      <c r="G122" s="3">
        <f t="shared" si="6"/>
        <v>13.2</v>
      </c>
      <c r="H122" s="3">
        <f t="shared" si="6"/>
        <v>8.9</v>
      </c>
      <c r="I122" s="17">
        <v>19.8</v>
      </c>
      <c r="J122" s="17">
        <v>15</v>
      </c>
      <c r="K122" s="17">
        <v>16.8</v>
      </c>
    </row>
    <row r="123" spans="1:11" x14ac:dyDescent="0.35">
      <c r="A123" s="3" t="str">
        <f t="shared" si="7"/>
        <v/>
      </c>
      <c r="B123" s="6" t="s">
        <v>37</v>
      </c>
      <c r="C123" s="16">
        <v>20.766666666666669</v>
      </c>
      <c r="D123" s="16">
        <v>15.533333333333331</v>
      </c>
      <c r="E123" s="16">
        <v>16.233333333333334</v>
      </c>
      <c r="F123" s="3">
        <f t="shared" si="6"/>
        <v>9.8000000000000007</v>
      </c>
      <c r="G123" s="3">
        <f t="shared" si="6"/>
        <v>13.2</v>
      </c>
      <c r="H123" s="3">
        <f t="shared" si="6"/>
        <v>8.9</v>
      </c>
      <c r="I123" s="17">
        <v>19.600000000000001</v>
      </c>
      <c r="J123" s="17">
        <v>15.7</v>
      </c>
      <c r="K123" s="17">
        <v>31.8</v>
      </c>
    </row>
    <row r="124" spans="1:11" x14ac:dyDescent="0.35">
      <c r="A124" s="3" t="str">
        <f t="shared" si="7"/>
        <v/>
      </c>
      <c r="B124" s="6" t="s">
        <v>38</v>
      </c>
      <c r="C124" s="16">
        <v>22.033333333333335</v>
      </c>
      <c r="D124" s="16">
        <v>16.7</v>
      </c>
      <c r="E124" s="16">
        <v>22.099999999999998</v>
      </c>
      <c r="F124" s="3">
        <f t="shared" si="6"/>
        <v>9.8000000000000007</v>
      </c>
      <c r="G124" s="3">
        <f t="shared" si="6"/>
        <v>13.2</v>
      </c>
      <c r="H124" s="3">
        <f t="shared" si="6"/>
        <v>8.9</v>
      </c>
      <c r="I124" s="17">
        <v>26.7</v>
      </c>
      <c r="J124" s="17">
        <v>19.399999999999999</v>
      </c>
      <c r="K124" s="17">
        <v>17.7</v>
      </c>
    </row>
    <row r="125" spans="1:11" x14ac:dyDescent="0.35">
      <c r="A125" s="3" t="str">
        <f t="shared" si="7"/>
        <v/>
      </c>
      <c r="B125" s="6" t="s">
        <v>39</v>
      </c>
      <c r="C125" s="16">
        <v>21.166666666666668</v>
      </c>
      <c r="D125" s="16">
        <v>19.999999999999996</v>
      </c>
      <c r="E125" s="16">
        <v>27.166666666666668</v>
      </c>
      <c r="F125" s="3">
        <f t="shared" si="6"/>
        <v>9.8000000000000007</v>
      </c>
      <c r="G125" s="3">
        <f t="shared" si="6"/>
        <v>13.2</v>
      </c>
      <c r="H125" s="3">
        <f t="shared" si="6"/>
        <v>8.9</v>
      </c>
      <c r="I125" s="17">
        <v>17.2</v>
      </c>
      <c r="J125" s="17">
        <v>24.9</v>
      </c>
      <c r="K125" s="17">
        <v>32</v>
      </c>
    </row>
    <row r="126" spans="1:11" x14ac:dyDescent="0.35">
      <c r="A126" s="3" t="str">
        <f t="shared" si="7"/>
        <v/>
      </c>
      <c r="B126" s="6" t="s">
        <v>40</v>
      </c>
      <c r="C126" s="16">
        <v>26.466666666666669</v>
      </c>
      <c r="D126" s="16">
        <v>23.099999999999998</v>
      </c>
      <c r="E126" s="16">
        <v>25.566666666666666</v>
      </c>
      <c r="F126" s="3">
        <f t="shared" si="6"/>
        <v>9.8000000000000007</v>
      </c>
      <c r="G126" s="3">
        <f t="shared" si="6"/>
        <v>13.2</v>
      </c>
      <c r="H126" s="3">
        <f t="shared" si="6"/>
        <v>8.9</v>
      </c>
      <c r="I126" s="17">
        <v>35.5</v>
      </c>
      <c r="J126" s="17">
        <v>25</v>
      </c>
      <c r="K126" s="17">
        <v>27</v>
      </c>
    </row>
    <row r="127" spans="1:11" x14ac:dyDescent="0.35">
      <c r="A127" s="3" t="str">
        <f t="shared" si="7"/>
        <v/>
      </c>
      <c r="B127" s="6" t="s">
        <v>41</v>
      </c>
      <c r="C127" s="16">
        <v>23.366666666666664</v>
      </c>
      <c r="D127" s="16">
        <v>21.033333333333331</v>
      </c>
      <c r="E127" s="16">
        <v>18.866666666666667</v>
      </c>
      <c r="F127" s="3">
        <f t="shared" si="6"/>
        <v>9.8000000000000007</v>
      </c>
      <c r="G127" s="3">
        <f t="shared" si="6"/>
        <v>13.2</v>
      </c>
      <c r="H127" s="3">
        <f t="shared" si="6"/>
        <v>8.9</v>
      </c>
      <c r="I127" s="17">
        <v>17.399999999999999</v>
      </c>
      <c r="J127" s="17">
        <v>13.2</v>
      </c>
      <c r="K127" s="17">
        <v>-2.4</v>
      </c>
    </row>
    <row r="128" spans="1:11" x14ac:dyDescent="0.35">
      <c r="A128" s="3" t="str">
        <f t="shared" si="7"/>
        <v/>
      </c>
      <c r="B128" s="6" t="s">
        <v>42</v>
      </c>
      <c r="C128" s="16">
        <v>27.433333333333334</v>
      </c>
      <c r="D128" s="16">
        <v>17.466666666666669</v>
      </c>
      <c r="E128" s="16">
        <v>5.4666666666666677</v>
      </c>
      <c r="F128" s="3">
        <f t="shared" si="6"/>
        <v>9.8000000000000007</v>
      </c>
      <c r="G128" s="3">
        <f t="shared" si="6"/>
        <v>13.2</v>
      </c>
      <c r="H128" s="3">
        <f t="shared" si="6"/>
        <v>8.9</v>
      </c>
      <c r="I128" s="17">
        <v>29.4</v>
      </c>
      <c r="J128" s="17">
        <v>14.2</v>
      </c>
      <c r="K128" s="17">
        <v>-8.1999999999999993</v>
      </c>
    </row>
    <row r="129" spans="1:11" x14ac:dyDescent="0.35">
      <c r="A129" s="3" t="str">
        <f t="shared" si="7"/>
        <v/>
      </c>
      <c r="B129" s="6" t="s">
        <v>43</v>
      </c>
      <c r="C129" s="16">
        <v>20.166666666666668</v>
      </c>
      <c r="D129" s="16">
        <v>16</v>
      </c>
      <c r="E129" s="16">
        <v>1.9333333333333329</v>
      </c>
      <c r="F129" s="3">
        <f t="shared" si="6"/>
        <v>9.8000000000000007</v>
      </c>
      <c r="G129" s="3">
        <f t="shared" si="6"/>
        <v>13.2</v>
      </c>
      <c r="H129" s="3">
        <f t="shared" si="6"/>
        <v>8.9</v>
      </c>
      <c r="I129" s="17">
        <v>13.7</v>
      </c>
      <c r="J129" s="17">
        <v>20.6</v>
      </c>
      <c r="K129" s="17">
        <v>16.399999999999999</v>
      </c>
    </row>
    <row r="130" spans="1:11" x14ac:dyDescent="0.35">
      <c r="A130" s="3" t="str">
        <f t="shared" si="7"/>
        <v/>
      </c>
      <c r="B130" s="6" t="s">
        <v>44</v>
      </c>
      <c r="C130" s="16">
        <v>22.7</v>
      </c>
      <c r="D130" s="16">
        <v>16.766666666666666</v>
      </c>
      <c r="E130" s="16">
        <v>1.8666666666666665</v>
      </c>
      <c r="F130" s="3">
        <f t="shared" ref="F130:H145" si="8">I$1</f>
        <v>9.8000000000000007</v>
      </c>
      <c r="G130" s="3">
        <f t="shared" si="8"/>
        <v>13.2</v>
      </c>
      <c r="H130" s="3">
        <f t="shared" si="8"/>
        <v>8.9</v>
      </c>
      <c r="I130" s="17">
        <v>25</v>
      </c>
      <c r="J130" s="17">
        <v>15.5</v>
      </c>
      <c r="K130" s="17">
        <v>-2.6</v>
      </c>
    </row>
    <row r="131" spans="1:11" x14ac:dyDescent="0.35">
      <c r="A131" s="3" t="str">
        <f t="shared" si="7"/>
        <v/>
      </c>
      <c r="B131" s="6" t="s">
        <v>45</v>
      </c>
      <c r="C131" s="16">
        <v>24.766666666666669</v>
      </c>
      <c r="D131" s="16">
        <v>19.933333333333334</v>
      </c>
      <c r="E131" s="16">
        <v>16.433333333333334</v>
      </c>
      <c r="F131" s="3">
        <f t="shared" si="8"/>
        <v>9.8000000000000007</v>
      </c>
      <c r="G131" s="3">
        <f t="shared" si="8"/>
        <v>13.2</v>
      </c>
      <c r="H131" s="3">
        <f t="shared" si="8"/>
        <v>8.9</v>
      </c>
      <c r="I131" s="17">
        <v>35.6</v>
      </c>
      <c r="J131" s="17">
        <v>23.7</v>
      </c>
      <c r="K131" s="17">
        <v>35.5</v>
      </c>
    </row>
    <row r="132" spans="1:11" x14ac:dyDescent="0.35">
      <c r="A132" s="3" t="str">
        <f t="shared" si="7"/>
        <v/>
      </c>
      <c r="B132" s="6" t="s">
        <v>46</v>
      </c>
      <c r="C132" s="16">
        <v>27.933333333333334</v>
      </c>
      <c r="D132" s="16">
        <v>19.166666666666668</v>
      </c>
      <c r="E132" s="16">
        <v>11.033333333333333</v>
      </c>
      <c r="F132" s="3">
        <f t="shared" si="8"/>
        <v>9.8000000000000007</v>
      </c>
      <c r="G132" s="3">
        <f t="shared" si="8"/>
        <v>13.2</v>
      </c>
      <c r="H132" s="3">
        <f t="shared" si="8"/>
        <v>8.9</v>
      </c>
      <c r="I132" s="17">
        <v>23.2</v>
      </c>
      <c r="J132" s="17">
        <v>18.3</v>
      </c>
      <c r="K132" s="17">
        <v>0.2</v>
      </c>
    </row>
    <row r="133" spans="1:11" x14ac:dyDescent="0.35">
      <c r="A133" s="3" t="str">
        <f t="shared" si="7"/>
        <v>2018</v>
      </c>
      <c r="B133" s="6" t="s">
        <v>47</v>
      </c>
      <c r="C133" s="16">
        <v>29.333333333333332</v>
      </c>
      <c r="D133" s="16">
        <v>22.266666666666666</v>
      </c>
      <c r="E133" s="16">
        <v>13.200000000000001</v>
      </c>
      <c r="F133" s="3">
        <f t="shared" si="8"/>
        <v>9.8000000000000007</v>
      </c>
      <c r="G133" s="3">
        <f t="shared" si="8"/>
        <v>13.2</v>
      </c>
      <c r="H133" s="3">
        <f t="shared" si="8"/>
        <v>8.9</v>
      </c>
      <c r="I133" s="17">
        <v>29.2</v>
      </c>
      <c r="J133" s="17">
        <v>24.8</v>
      </c>
      <c r="K133" s="17">
        <v>3.9</v>
      </c>
    </row>
    <row r="134" spans="1:11" x14ac:dyDescent="0.35">
      <c r="A134" s="3" t="str">
        <f t="shared" si="7"/>
        <v/>
      </c>
      <c r="B134" s="6" t="s">
        <v>48</v>
      </c>
      <c r="C134" s="16">
        <v>26.866666666666664</v>
      </c>
      <c r="D134" s="16">
        <v>21.633333333333336</v>
      </c>
      <c r="E134" s="16">
        <v>9.8333333333333339</v>
      </c>
      <c r="F134" s="3">
        <f t="shared" si="8"/>
        <v>9.8000000000000007</v>
      </c>
      <c r="G134" s="3">
        <f t="shared" si="8"/>
        <v>13.2</v>
      </c>
      <c r="H134" s="3">
        <f t="shared" si="8"/>
        <v>8.9</v>
      </c>
      <c r="I134" s="17">
        <v>28.2</v>
      </c>
      <c r="J134" s="17">
        <v>21.8</v>
      </c>
      <c r="K134" s="17">
        <v>25.4</v>
      </c>
    </row>
    <row r="135" spans="1:11" x14ac:dyDescent="0.35">
      <c r="A135" s="3" t="str">
        <f t="shared" si="7"/>
        <v/>
      </c>
      <c r="B135" s="6" t="s">
        <v>49</v>
      </c>
      <c r="C135" s="16">
        <v>26.566666666666666</v>
      </c>
      <c r="D135" s="16">
        <v>24.5</v>
      </c>
      <c r="E135" s="16">
        <v>17.166666666666668</v>
      </c>
      <c r="F135" s="3">
        <f t="shared" si="8"/>
        <v>9.8000000000000007</v>
      </c>
      <c r="G135" s="3">
        <f t="shared" si="8"/>
        <v>13.2</v>
      </c>
      <c r="H135" s="3">
        <f t="shared" si="8"/>
        <v>8.9</v>
      </c>
      <c r="I135" s="17">
        <v>22.3</v>
      </c>
      <c r="J135" s="17">
        <v>26.9</v>
      </c>
      <c r="K135" s="17">
        <v>22.2</v>
      </c>
    </row>
    <row r="136" spans="1:11" x14ac:dyDescent="0.35">
      <c r="A136" s="3" t="str">
        <f t="shared" si="7"/>
        <v/>
      </c>
      <c r="B136" s="6" t="s">
        <v>50</v>
      </c>
      <c r="C136" s="16">
        <v>22.599999999999998</v>
      </c>
      <c r="D136" s="16">
        <v>22.433333333333337</v>
      </c>
      <c r="E136" s="16">
        <v>19.999999999999996</v>
      </c>
      <c r="F136" s="3">
        <f t="shared" si="8"/>
        <v>9.8000000000000007</v>
      </c>
      <c r="G136" s="3">
        <f t="shared" si="8"/>
        <v>13.2</v>
      </c>
      <c r="H136" s="3">
        <f t="shared" si="8"/>
        <v>8.9</v>
      </c>
      <c r="I136" s="17">
        <v>17.3</v>
      </c>
      <c r="J136" s="17">
        <v>18.600000000000001</v>
      </c>
      <c r="K136" s="17">
        <v>12.4</v>
      </c>
    </row>
    <row r="137" spans="1:11" x14ac:dyDescent="0.35">
      <c r="A137" s="3" t="str">
        <f t="shared" si="7"/>
        <v/>
      </c>
      <c r="B137" s="6" t="s">
        <v>51</v>
      </c>
      <c r="C137" s="16">
        <v>15.9</v>
      </c>
      <c r="D137" s="16">
        <v>22.133333333333336</v>
      </c>
      <c r="E137" s="16">
        <v>15.200000000000001</v>
      </c>
      <c r="F137" s="3">
        <f t="shared" si="8"/>
        <v>9.8000000000000007</v>
      </c>
      <c r="G137" s="3">
        <f t="shared" si="8"/>
        <v>13.2</v>
      </c>
      <c r="H137" s="3">
        <f t="shared" si="8"/>
        <v>8.9</v>
      </c>
      <c r="I137" s="17">
        <v>8.1</v>
      </c>
      <c r="J137" s="17">
        <v>20.9</v>
      </c>
      <c r="K137" s="17">
        <v>11</v>
      </c>
    </row>
    <row r="138" spans="1:11" x14ac:dyDescent="0.35">
      <c r="A138" s="3" t="str">
        <f t="shared" si="7"/>
        <v/>
      </c>
      <c r="B138" s="6" t="s">
        <v>52</v>
      </c>
      <c r="C138" s="16">
        <v>10.833333333333334</v>
      </c>
      <c r="D138" s="16">
        <v>16.2</v>
      </c>
      <c r="E138" s="16">
        <v>8.9666666666666668</v>
      </c>
      <c r="F138" s="3">
        <f>I$1</f>
        <v>9.8000000000000007</v>
      </c>
      <c r="G138" s="3">
        <f t="shared" si="8"/>
        <v>13.2</v>
      </c>
      <c r="H138" s="3">
        <f t="shared" si="8"/>
        <v>8.9</v>
      </c>
      <c r="I138" s="17">
        <v>7.1</v>
      </c>
      <c r="J138" s="17">
        <v>9.1</v>
      </c>
      <c r="K138" s="17">
        <v>3.5</v>
      </c>
    </row>
    <row r="139" spans="1:11" x14ac:dyDescent="0.35">
      <c r="A139" s="3" t="str">
        <f t="shared" si="7"/>
        <v/>
      </c>
      <c r="B139" s="6" t="s">
        <v>53</v>
      </c>
      <c r="C139" s="16">
        <v>9.2999999999999989</v>
      </c>
      <c r="D139" s="16">
        <v>14.566666666666668</v>
      </c>
      <c r="E139" s="16">
        <v>6.3666666666666671</v>
      </c>
      <c r="F139" s="3">
        <f t="shared" ref="F139:H152" si="9">I$1</f>
        <v>9.8000000000000007</v>
      </c>
      <c r="G139" s="3">
        <f t="shared" si="8"/>
        <v>13.2</v>
      </c>
      <c r="H139" s="3">
        <f t="shared" si="8"/>
        <v>8.9</v>
      </c>
      <c r="I139" s="17">
        <v>12.7</v>
      </c>
      <c r="J139" s="17">
        <v>13.7</v>
      </c>
      <c r="K139" s="17">
        <v>4.5999999999999996</v>
      </c>
    </row>
    <row r="140" spans="1:11" x14ac:dyDescent="0.35">
      <c r="A140" s="18" t="str">
        <f t="shared" si="7"/>
        <v/>
      </c>
      <c r="B140" s="6" t="s">
        <v>54</v>
      </c>
      <c r="C140" s="16">
        <v>9.6333333333333329</v>
      </c>
      <c r="D140" s="16">
        <v>13.799999999999999</v>
      </c>
      <c r="E140" s="16">
        <v>5.2</v>
      </c>
      <c r="F140" s="3">
        <f t="shared" si="9"/>
        <v>9.8000000000000007</v>
      </c>
      <c r="G140" s="3">
        <f t="shared" si="8"/>
        <v>13.2</v>
      </c>
      <c r="H140" s="3">
        <f t="shared" si="8"/>
        <v>8.9</v>
      </c>
      <c r="I140" s="17">
        <v>9.1</v>
      </c>
      <c r="J140" s="17">
        <v>18.600000000000001</v>
      </c>
      <c r="K140" s="17">
        <v>7.5</v>
      </c>
    </row>
    <row r="141" spans="1:11" x14ac:dyDescent="0.35">
      <c r="A141" s="3" t="str">
        <f t="shared" si="7"/>
        <v/>
      </c>
      <c r="B141" s="6" t="s">
        <v>55</v>
      </c>
      <c r="C141" s="16">
        <v>10.633333333333333</v>
      </c>
      <c r="D141" s="16">
        <v>14.866666666666665</v>
      </c>
      <c r="E141" s="16">
        <v>3.1</v>
      </c>
      <c r="F141" s="3">
        <f t="shared" si="9"/>
        <v>9.8000000000000007</v>
      </c>
      <c r="G141" s="3">
        <f t="shared" si="8"/>
        <v>13.2</v>
      </c>
      <c r="H141" s="3">
        <f t="shared" si="8"/>
        <v>8.9</v>
      </c>
      <c r="I141" s="17">
        <v>10.1</v>
      </c>
      <c r="J141" s="17">
        <v>12.3</v>
      </c>
      <c r="K141" s="17">
        <v>-2.8</v>
      </c>
    </row>
    <row r="142" spans="1:11" x14ac:dyDescent="0.35">
      <c r="A142" s="3" t="str">
        <f t="shared" si="7"/>
        <v/>
      </c>
      <c r="B142" s="6" t="s">
        <v>56</v>
      </c>
      <c r="C142" s="16">
        <v>10.5</v>
      </c>
      <c r="D142" s="16">
        <v>15.100000000000001</v>
      </c>
      <c r="E142" s="16">
        <v>6.7</v>
      </c>
      <c r="F142" s="3">
        <f t="shared" si="9"/>
        <v>9.8000000000000007</v>
      </c>
      <c r="G142" s="3">
        <f t="shared" si="8"/>
        <v>13.2</v>
      </c>
      <c r="H142" s="3">
        <f t="shared" si="8"/>
        <v>8.9</v>
      </c>
      <c r="I142" s="17">
        <v>12.3</v>
      </c>
      <c r="J142" s="17">
        <v>14.4</v>
      </c>
      <c r="K142" s="17">
        <v>15.4</v>
      </c>
    </row>
    <row r="143" spans="1:11" x14ac:dyDescent="0.35">
      <c r="A143" s="3" t="str">
        <f t="shared" si="7"/>
        <v/>
      </c>
      <c r="B143" s="6" t="s">
        <v>57</v>
      </c>
      <c r="C143" s="16">
        <v>9.3666666666666654</v>
      </c>
      <c r="D143" s="16">
        <v>9.9</v>
      </c>
      <c r="E143" s="16">
        <v>1.4000000000000004</v>
      </c>
      <c r="F143" s="3">
        <f t="shared" si="9"/>
        <v>9.8000000000000007</v>
      </c>
      <c r="G143" s="3">
        <f t="shared" si="8"/>
        <v>13.2</v>
      </c>
      <c r="H143" s="3">
        <f t="shared" si="8"/>
        <v>8.9</v>
      </c>
      <c r="I143" s="17">
        <v>5.7</v>
      </c>
      <c r="J143" s="17">
        <v>3</v>
      </c>
      <c r="K143" s="17">
        <v>-8.4</v>
      </c>
    </row>
    <row r="144" spans="1:11" x14ac:dyDescent="0.35">
      <c r="A144" s="3" t="str">
        <f t="shared" si="7"/>
        <v/>
      </c>
      <c r="B144" s="6" t="s">
        <v>58</v>
      </c>
      <c r="C144" s="16">
        <v>9.0666666666666664</v>
      </c>
      <c r="D144" s="16">
        <v>10.233333333333333</v>
      </c>
      <c r="E144" s="16">
        <v>0.33333333333333331</v>
      </c>
      <c r="F144" s="3">
        <f t="shared" si="9"/>
        <v>9.8000000000000007</v>
      </c>
      <c r="G144" s="3">
        <f t="shared" si="8"/>
        <v>13.2</v>
      </c>
      <c r="H144" s="3">
        <f t="shared" si="8"/>
        <v>8.9</v>
      </c>
      <c r="I144" s="17">
        <v>9.1999999999999993</v>
      </c>
      <c r="J144" s="17">
        <v>13.3</v>
      </c>
      <c r="K144" s="17">
        <v>-6</v>
      </c>
    </row>
    <row r="145" spans="1:11" x14ac:dyDescent="0.35">
      <c r="A145" s="3" t="str">
        <f t="shared" si="7"/>
        <v>2019</v>
      </c>
      <c r="B145" s="6" t="s">
        <v>59</v>
      </c>
      <c r="C145" s="16">
        <v>8.1</v>
      </c>
      <c r="D145" s="16">
        <v>12.533333333333333</v>
      </c>
      <c r="E145" s="16">
        <v>-4.1000000000000005</v>
      </c>
      <c r="F145" s="3">
        <f t="shared" si="9"/>
        <v>9.8000000000000007</v>
      </c>
      <c r="G145" s="3">
        <f t="shared" si="8"/>
        <v>13.2</v>
      </c>
      <c r="H145" s="3">
        <f t="shared" si="8"/>
        <v>8.9</v>
      </c>
      <c r="I145" s="17">
        <v>9.4</v>
      </c>
      <c r="J145" s="17">
        <v>21.3</v>
      </c>
      <c r="K145" s="17">
        <v>2.1</v>
      </c>
    </row>
    <row r="146" spans="1:11" x14ac:dyDescent="0.35">
      <c r="A146" s="3" t="str">
        <f t="shared" si="7"/>
        <v/>
      </c>
      <c r="B146" s="6" t="s">
        <v>60</v>
      </c>
      <c r="C146" s="16">
        <v>12.266666666666666</v>
      </c>
      <c r="D146" s="16">
        <v>14.233333333333334</v>
      </c>
      <c r="E146" s="16">
        <v>-0.93333333333333324</v>
      </c>
      <c r="F146" s="3">
        <f t="shared" si="9"/>
        <v>9.8000000000000007</v>
      </c>
      <c r="G146" s="3">
        <f t="shared" si="9"/>
        <v>13.2</v>
      </c>
      <c r="H146" s="3">
        <f t="shared" si="9"/>
        <v>8.9</v>
      </c>
      <c r="I146" s="17">
        <v>18.2</v>
      </c>
      <c r="J146" s="17">
        <v>8.1</v>
      </c>
      <c r="K146" s="17">
        <v>1.1000000000000001</v>
      </c>
    </row>
    <row r="147" spans="1:11" x14ac:dyDescent="0.35">
      <c r="A147" s="3" t="str">
        <f t="shared" si="7"/>
        <v/>
      </c>
      <c r="B147" s="6" t="s">
        <v>61</v>
      </c>
      <c r="C147" s="16">
        <v>13.833333333333334</v>
      </c>
      <c r="D147" s="16">
        <v>14.233333333333334</v>
      </c>
      <c r="E147" s="16">
        <v>4.1000000000000005</v>
      </c>
      <c r="F147" s="3">
        <f t="shared" si="9"/>
        <v>9.8000000000000007</v>
      </c>
      <c r="G147" s="3">
        <f t="shared" si="9"/>
        <v>13.2</v>
      </c>
      <c r="H147" s="3">
        <f t="shared" si="9"/>
        <v>8.9</v>
      </c>
      <c r="I147" s="17">
        <v>13.9</v>
      </c>
      <c r="J147" s="17">
        <v>13.3</v>
      </c>
      <c r="K147" s="17">
        <v>9.1</v>
      </c>
    </row>
    <row r="148" spans="1:11" x14ac:dyDescent="0.35">
      <c r="A148" s="3" t="str">
        <f t="shared" si="7"/>
        <v/>
      </c>
      <c r="B148" s="6" t="s">
        <v>62</v>
      </c>
      <c r="C148" s="16">
        <v>12.166666666666666</v>
      </c>
      <c r="D148" s="16">
        <v>12.466666666666667</v>
      </c>
      <c r="E148" s="16">
        <v>6.3666666666666671</v>
      </c>
      <c r="F148" s="3">
        <f t="shared" si="9"/>
        <v>9.8000000000000007</v>
      </c>
      <c r="G148" s="3">
        <f t="shared" si="9"/>
        <v>13.2</v>
      </c>
      <c r="H148" s="3">
        <f t="shared" si="9"/>
        <v>8.9</v>
      </c>
      <c r="I148" s="17">
        <v>4.4000000000000004</v>
      </c>
      <c r="J148" s="17">
        <v>16</v>
      </c>
      <c r="K148" s="17">
        <v>8.9</v>
      </c>
    </row>
    <row r="149" spans="1:11" x14ac:dyDescent="0.35">
      <c r="A149" s="3" t="str">
        <f t="shared" si="7"/>
        <v/>
      </c>
      <c r="B149" s="6" t="s">
        <v>63</v>
      </c>
      <c r="C149" s="16">
        <v>5.2666666666666666</v>
      </c>
      <c r="D149" s="16">
        <v>13.966666666666667</v>
      </c>
      <c r="E149" s="16">
        <v>8.4333333333333336</v>
      </c>
      <c r="F149" s="3">
        <f t="shared" si="9"/>
        <v>9.8000000000000007</v>
      </c>
      <c r="G149" s="3">
        <f t="shared" si="9"/>
        <v>13.2</v>
      </c>
      <c r="H149" s="3">
        <f t="shared" si="9"/>
        <v>8.9</v>
      </c>
      <c r="I149" s="17">
        <v>-2.5</v>
      </c>
      <c r="J149" s="17">
        <v>12.6</v>
      </c>
      <c r="K149" s="17">
        <v>7.3</v>
      </c>
    </row>
    <row r="150" spans="1:11" x14ac:dyDescent="0.35">
      <c r="A150" s="3" t="str">
        <f t="shared" si="7"/>
        <v/>
      </c>
      <c r="B150" s="6" t="s">
        <v>64</v>
      </c>
      <c r="C150" s="16">
        <v>1.9333333333333336</v>
      </c>
      <c r="D150" s="16">
        <v>15.633333333333335</v>
      </c>
      <c r="E150" s="16">
        <v>10.299999999999999</v>
      </c>
      <c r="F150" s="3">
        <f t="shared" si="9"/>
        <v>9.8000000000000007</v>
      </c>
      <c r="G150" s="3">
        <f t="shared" si="9"/>
        <v>13.2</v>
      </c>
      <c r="H150" s="3">
        <f t="shared" si="9"/>
        <v>8.9</v>
      </c>
      <c r="I150" s="17">
        <v>3.9</v>
      </c>
      <c r="J150" s="17">
        <v>18.3</v>
      </c>
      <c r="K150" s="17">
        <v>14.7</v>
      </c>
    </row>
    <row r="151" spans="1:11" x14ac:dyDescent="0.35">
      <c r="A151" s="3" t="str">
        <f t="shared" si="7"/>
        <v/>
      </c>
      <c r="B151" s="6" t="s">
        <v>65</v>
      </c>
      <c r="C151" s="16">
        <v>3.9000000000000004</v>
      </c>
      <c r="D151" s="16">
        <v>16.7</v>
      </c>
      <c r="E151" s="16">
        <v>9.1</v>
      </c>
      <c r="F151" s="3">
        <f t="shared" si="9"/>
        <v>9.8000000000000007</v>
      </c>
      <c r="G151" s="3">
        <f t="shared" si="9"/>
        <v>13.2</v>
      </c>
      <c r="H151" s="3">
        <f t="shared" si="9"/>
        <v>8.9</v>
      </c>
      <c r="I151" s="17">
        <v>10.3</v>
      </c>
      <c r="J151" s="17">
        <v>19.2</v>
      </c>
      <c r="K151" s="17">
        <v>5.3</v>
      </c>
    </row>
    <row r="152" spans="1:11" s="22" customFormat="1" x14ac:dyDescent="0.35">
      <c r="A152" s="18" t="str">
        <f t="shared" si="7"/>
        <v/>
      </c>
      <c r="B152" s="19" t="s">
        <v>66</v>
      </c>
      <c r="C152" s="20">
        <v>10.200000000000001</v>
      </c>
      <c r="D152" s="20">
        <v>17.3</v>
      </c>
      <c r="E152" s="20">
        <v>5.8999999999999995</v>
      </c>
      <c r="F152" s="18">
        <f>I$1</f>
        <v>9.8000000000000007</v>
      </c>
      <c r="G152" s="18">
        <f t="shared" si="9"/>
        <v>13.2</v>
      </c>
      <c r="H152" s="18">
        <f t="shared" si="9"/>
        <v>8.9</v>
      </c>
      <c r="I152" s="21">
        <v>16.399999999999999</v>
      </c>
      <c r="J152" s="21">
        <v>14.4</v>
      </c>
      <c r="K152" s="21">
        <v>-2.2999999999999998</v>
      </c>
    </row>
    <row r="153" spans="1:11" x14ac:dyDescent="0.35">
      <c r="A153" s="3" t="str">
        <f t="shared" si="7"/>
        <v/>
      </c>
      <c r="B153" s="6" t="s">
        <v>67</v>
      </c>
      <c r="C153" s="16">
        <v>-2.9666666666666672</v>
      </c>
      <c r="D153" s="16">
        <v>-10.999999999999998</v>
      </c>
      <c r="E153" s="16">
        <v>-26.400000000000002</v>
      </c>
      <c r="F153" s="3"/>
      <c r="G153" s="3"/>
      <c r="H153" s="3"/>
      <c r="I153" s="17">
        <v>-35.6</v>
      </c>
      <c r="J153" s="17">
        <v>-66.599999999999994</v>
      </c>
      <c r="K153" s="17">
        <v>-82.2</v>
      </c>
    </row>
    <row r="154" spans="1:11" x14ac:dyDescent="0.35">
      <c r="A154" s="3" t="str">
        <f t="shared" si="7"/>
        <v/>
      </c>
      <c r="B154" s="6" t="s">
        <v>68</v>
      </c>
      <c r="C154" s="16">
        <v>-24.933333333333337</v>
      </c>
      <c r="D154" s="16">
        <v>-39.166666666666664</v>
      </c>
      <c r="E154" s="16">
        <v>-54.233333333333327</v>
      </c>
      <c r="F154" s="3"/>
      <c r="G154" s="3"/>
      <c r="H154" s="3"/>
      <c r="I154" s="17">
        <v>-55.6</v>
      </c>
      <c r="J154" s="17">
        <v>-65.3</v>
      </c>
      <c r="K154" s="17">
        <v>-78.2</v>
      </c>
    </row>
    <row r="155" spans="1:11" x14ac:dyDescent="0.35">
      <c r="A155" s="3" t="str">
        <f t="shared" si="7"/>
        <v/>
      </c>
      <c r="B155" s="6" t="s">
        <v>69</v>
      </c>
      <c r="C155" s="16">
        <v>-39.733333333333334</v>
      </c>
      <c r="D155" s="16">
        <v>-53.333333333333321</v>
      </c>
      <c r="E155" s="16">
        <v>-55.533333333333331</v>
      </c>
      <c r="F155" s="3"/>
      <c r="G155" s="3"/>
      <c r="H155" s="3"/>
      <c r="I155" s="17">
        <v>-28</v>
      </c>
      <c r="J155" s="17">
        <v>-28.1</v>
      </c>
      <c r="K155" s="17">
        <v>-6.2</v>
      </c>
    </row>
    <row r="156" spans="1:11" x14ac:dyDescent="0.35">
      <c r="A156" s="3" t="str">
        <f t="shared" si="7"/>
        <v/>
      </c>
      <c r="B156" s="6" t="s">
        <v>70</v>
      </c>
      <c r="C156" s="16">
        <v>-23.333333333333332</v>
      </c>
      <c r="D156" s="16">
        <v>-29.233333333333334</v>
      </c>
      <c r="E156" s="16">
        <v>-17.133333333333336</v>
      </c>
      <c r="F156" s="3"/>
      <c r="G156" s="3"/>
      <c r="H156" s="3"/>
      <c r="I156" s="17">
        <v>13.6</v>
      </c>
      <c r="J156" s="17">
        <v>5.7</v>
      </c>
      <c r="K156" s="17">
        <v>33</v>
      </c>
    </row>
    <row r="157" spans="1:11" x14ac:dyDescent="0.35">
      <c r="A157" s="3" t="str">
        <f t="shared" si="7"/>
        <v>2020</v>
      </c>
      <c r="B157" s="6" t="s">
        <v>71</v>
      </c>
      <c r="C157" s="16">
        <v>0.56666666666666698</v>
      </c>
      <c r="D157" s="16">
        <v>-10.3</v>
      </c>
      <c r="E157" s="16">
        <v>3.3333333333333805E-2</v>
      </c>
      <c r="F157" s="3"/>
      <c r="G157" s="3"/>
      <c r="H157" s="3"/>
      <c r="I157" s="43">
        <v>16.100000000000001</v>
      </c>
      <c r="J157" s="43">
        <v>-8.5</v>
      </c>
      <c r="K157" s="43">
        <v>-26.7</v>
      </c>
    </row>
    <row r="158" spans="1:11" x14ac:dyDescent="0.35">
      <c r="A158" s="3" t="str">
        <f t="shared" si="7"/>
        <v/>
      </c>
      <c r="B158" s="6" t="s">
        <v>72</v>
      </c>
      <c r="C158" s="16" t="e">
        <v>#N/A</v>
      </c>
      <c r="D158" s="16" t="e">
        <v>#N/A</v>
      </c>
      <c r="E158" s="16" t="e">
        <v>#N/A</v>
      </c>
      <c r="F158" s="3"/>
      <c r="G158" s="3"/>
      <c r="H158" s="3"/>
      <c r="I158" s="17" t="e">
        <v>#N/A</v>
      </c>
      <c r="J158" s="17" t="e">
        <v>#N/A</v>
      </c>
      <c r="K158" s="17" t="e">
        <v>#N/A</v>
      </c>
    </row>
    <row r="159" spans="1:11" x14ac:dyDescent="0.35">
      <c r="A159" s="3" t="str">
        <f t="shared" si="7"/>
        <v/>
      </c>
      <c r="B159" s="6" t="s">
        <v>73</v>
      </c>
      <c r="C159" s="16" t="e">
        <v>#N/A</v>
      </c>
      <c r="D159" s="16" t="e">
        <v>#N/A</v>
      </c>
      <c r="E159" s="16" t="e">
        <v>#N/A</v>
      </c>
      <c r="F159" s="3"/>
      <c r="G159" s="3"/>
      <c r="H159" s="3"/>
      <c r="I159" s="17" t="e">
        <v>#N/A</v>
      </c>
      <c r="J159" s="17" t="e">
        <v>#N/A</v>
      </c>
      <c r="K159" s="17" t="e">
        <v>#N/A</v>
      </c>
    </row>
    <row r="160" spans="1:11" x14ac:dyDescent="0.35">
      <c r="A160" s="3" t="str">
        <f t="shared" si="7"/>
        <v/>
      </c>
      <c r="B160" s="6" t="s">
        <v>74</v>
      </c>
      <c r="C160" s="16" t="e">
        <v>#N/A</v>
      </c>
      <c r="D160" s="16" t="e">
        <v>#N/A</v>
      </c>
      <c r="E160" s="16" t="e">
        <v>#N/A</v>
      </c>
      <c r="F160" s="3"/>
      <c r="G160" s="3"/>
      <c r="H160" s="3"/>
      <c r="I160" s="17" t="e">
        <v>#N/A</v>
      </c>
      <c r="J160" s="17" t="e">
        <v>#N/A</v>
      </c>
      <c r="K160" s="17" t="e">
        <v>#N/A</v>
      </c>
    </row>
    <row r="161" spans="1:11" x14ac:dyDescent="0.35">
      <c r="A161" s="3" t="str">
        <f t="shared" si="7"/>
        <v/>
      </c>
      <c r="B161" s="6" t="s">
        <v>75</v>
      </c>
      <c r="C161" s="16" t="e">
        <v>#N/A</v>
      </c>
      <c r="D161" s="16" t="e">
        <v>#N/A</v>
      </c>
      <c r="E161" s="16" t="e">
        <v>#N/A</v>
      </c>
      <c r="F161" s="3"/>
      <c r="G161" s="3"/>
      <c r="H161" s="3"/>
      <c r="I161" s="17" t="e">
        <v>#N/A</v>
      </c>
      <c r="J161" s="17" t="e">
        <v>#N/A</v>
      </c>
      <c r="K161" s="17" t="e">
        <v>#N/A</v>
      </c>
    </row>
    <row r="162" spans="1:11" x14ac:dyDescent="0.35">
      <c r="A162" s="3" t="str">
        <f t="shared" si="7"/>
        <v/>
      </c>
      <c r="B162" s="6" t="s">
        <v>76</v>
      </c>
      <c r="C162" s="16" t="e">
        <v>#N/A</v>
      </c>
      <c r="D162" s="16" t="e">
        <v>#N/A</v>
      </c>
      <c r="E162" s="16" t="e">
        <v>#N/A</v>
      </c>
      <c r="F162" s="3"/>
      <c r="G162" s="3"/>
      <c r="H162" s="3"/>
      <c r="I162" s="17" t="e">
        <v>#N/A</v>
      </c>
      <c r="J162" s="17" t="e">
        <v>#N/A</v>
      </c>
      <c r="K162" s="17" t="e">
        <v>#N/A</v>
      </c>
    </row>
    <row r="164" spans="1:11" x14ac:dyDescent="0.35">
      <c r="I164" s="17">
        <f>I157-I156</f>
        <v>2.5000000000000018</v>
      </c>
      <c r="J164" s="17">
        <f>J157-J156</f>
        <v>-14.2</v>
      </c>
      <c r="K164" s="17">
        <f>K157-K156</f>
        <v>-59.7</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C25"/>
  <sheetViews>
    <sheetView workbookViewId="0">
      <selection activeCell="C1" sqref="C1"/>
    </sheetView>
  </sheetViews>
  <sheetFormatPr defaultRowHeight="14.5" x14ac:dyDescent="0.35"/>
  <cols>
    <col min="1" max="1" width="29.81640625" customWidth="1"/>
    <col min="2" max="2" width="17.26953125" bestFit="1" customWidth="1"/>
    <col min="3" max="3" width="26.453125" bestFit="1" customWidth="1"/>
    <col min="4" max="4" width="12.453125" bestFit="1" customWidth="1"/>
    <col min="5" max="5" width="9.54296875" bestFit="1" customWidth="1"/>
    <col min="6" max="6" width="26.1796875" bestFit="1" customWidth="1"/>
    <col min="7" max="7" width="10.26953125" bestFit="1" customWidth="1"/>
    <col min="8" max="8" width="10.26953125" customWidth="1"/>
    <col min="9" max="10" width="23.26953125" bestFit="1" customWidth="1"/>
    <col min="11" max="11" width="23.81640625" bestFit="1" customWidth="1"/>
  </cols>
  <sheetData>
    <row r="1" spans="1:3" ht="43.5" x14ac:dyDescent="0.35">
      <c r="A1" t="s">
        <v>185</v>
      </c>
      <c r="B1" s="29" t="s">
        <v>247</v>
      </c>
      <c r="C1" s="29" t="s">
        <v>248</v>
      </c>
    </row>
    <row r="2" spans="1:3" x14ac:dyDescent="0.35">
      <c r="A2" s="27">
        <v>43466</v>
      </c>
      <c r="B2" s="25">
        <v>2.5702093619854649</v>
      </c>
    </row>
    <row r="3" spans="1:3" x14ac:dyDescent="0.35">
      <c r="A3" s="27">
        <v>43497</v>
      </c>
      <c r="B3" s="25">
        <v>2.5149629210924562</v>
      </c>
    </row>
    <row r="4" spans="1:3" x14ac:dyDescent="0.35">
      <c r="A4" s="27">
        <v>43525</v>
      </c>
      <c r="B4" s="25">
        <v>1.5101479888701697E-2</v>
      </c>
    </row>
    <row r="5" spans="1:3" x14ac:dyDescent="0.35">
      <c r="A5" s="27">
        <v>43556</v>
      </c>
      <c r="B5" s="25">
        <v>2.1467335242512098</v>
      </c>
    </row>
    <row r="6" spans="1:3" x14ac:dyDescent="0.35">
      <c r="A6" s="27">
        <v>43586</v>
      </c>
      <c r="B6" s="25">
        <v>1.7750747979117909</v>
      </c>
    </row>
    <row r="7" spans="1:3" x14ac:dyDescent="0.35">
      <c r="A7" s="27">
        <v>43617</v>
      </c>
      <c r="B7" s="25">
        <v>1.1791702814009097</v>
      </c>
    </row>
    <row r="8" spans="1:3" x14ac:dyDescent="0.35">
      <c r="A8" s="27">
        <v>43647</v>
      </c>
      <c r="B8" s="25">
        <v>4.0503582620221801</v>
      </c>
    </row>
    <row r="9" spans="1:3" x14ac:dyDescent="0.35">
      <c r="A9" s="27">
        <v>43678</v>
      </c>
      <c r="B9" s="25">
        <v>2.4045740845777486</v>
      </c>
    </row>
    <row r="10" spans="1:3" x14ac:dyDescent="0.35">
      <c r="A10" s="27">
        <v>43709</v>
      </c>
      <c r="B10" s="25">
        <v>0.84029996309451516</v>
      </c>
    </row>
    <row r="11" spans="1:3" x14ac:dyDescent="0.35">
      <c r="A11" s="27">
        <v>43739</v>
      </c>
      <c r="B11" s="25">
        <v>1.433713515413193</v>
      </c>
    </row>
    <row r="12" spans="1:3" x14ac:dyDescent="0.35">
      <c r="A12" s="27">
        <v>43770</v>
      </c>
      <c r="B12" s="25">
        <v>3.2898697434576407</v>
      </c>
    </row>
    <row r="13" spans="1:3" x14ac:dyDescent="0.35">
      <c r="A13" s="27">
        <v>43800</v>
      </c>
      <c r="B13" s="25">
        <v>-0.14112991792435414</v>
      </c>
      <c r="C13" s="24">
        <v>1.8328518074521183</v>
      </c>
    </row>
    <row r="14" spans="1:3" x14ac:dyDescent="0.35">
      <c r="A14" s="27">
        <v>43831</v>
      </c>
      <c r="B14" s="25">
        <v>-0.46138094924099704</v>
      </c>
      <c r="C14" s="24">
        <v>1.5785721205943792</v>
      </c>
    </row>
    <row r="15" spans="1:3" x14ac:dyDescent="0.35">
      <c r="A15" s="27">
        <v>43862</v>
      </c>
      <c r="B15" s="25">
        <v>8.0617973249498718</v>
      </c>
      <c r="C15" s="24">
        <v>2.0256055261487882</v>
      </c>
    </row>
    <row r="16" spans="1:3" x14ac:dyDescent="0.35">
      <c r="A16" s="27">
        <v>43891</v>
      </c>
      <c r="B16" s="25">
        <v>-4.0963293154735574</v>
      </c>
      <c r="C16" s="24">
        <v>1.6693355268740939</v>
      </c>
    </row>
    <row r="17" spans="1:3" x14ac:dyDescent="0.35">
      <c r="A17" s="27">
        <v>43922</v>
      </c>
      <c r="B17" s="25">
        <v>-70.986307927901464</v>
      </c>
      <c r="C17" s="24">
        <v>-8.4542483846574257</v>
      </c>
    </row>
    <row r="18" spans="1:3" x14ac:dyDescent="0.35">
      <c r="A18" s="27">
        <v>43952</v>
      </c>
      <c r="B18" s="25">
        <v>41.213440015263899</v>
      </c>
      <c r="C18" s="24">
        <v>-5.9213496834273798</v>
      </c>
    </row>
    <row r="19" spans="1:3" x14ac:dyDescent="0.35">
      <c r="A19" s="27">
        <v>43983</v>
      </c>
      <c r="B19" s="25">
        <v>19.754075265075709</v>
      </c>
      <c r="C19" s="24">
        <v>-4.5906338649675309</v>
      </c>
    </row>
    <row r="20" spans="1:3" x14ac:dyDescent="0.35">
      <c r="A20" s="27">
        <v>44013</v>
      </c>
      <c r="B20" s="25">
        <v>0</v>
      </c>
      <c r="C20" s="24">
        <v>-4.9057964125859392</v>
      </c>
    </row>
    <row r="21" spans="1:3" x14ac:dyDescent="0.35">
      <c r="A21" s="27">
        <v>44044</v>
      </c>
      <c r="B21" s="25">
        <v>0.25960166163703224</v>
      </c>
      <c r="C21" s="24">
        <v>-5.0733990071263557</v>
      </c>
    </row>
    <row r="22" spans="1:3" x14ac:dyDescent="0.35">
      <c r="A22" s="27">
        <v>44075</v>
      </c>
      <c r="B22" s="25">
        <v>6.1426925553201395</v>
      </c>
      <c r="C22" s="24">
        <v>-4.6671459980720975</v>
      </c>
    </row>
    <row r="23" spans="1:3" x14ac:dyDescent="0.35">
      <c r="A23" s="27">
        <v>44105</v>
      </c>
      <c r="B23" s="25">
        <v>-6.7707585840362299</v>
      </c>
      <c r="C23" s="24">
        <v>-5.3348602818442554</v>
      </c>
    </row>
    <row r="24" spans="1:3" x14ac:dyDescent="0.35">
      <c r="A24" s="27">
        <v>44136</v>
      </c>
      <c r="B24" s="25">
        <v>5.5987288321926343</v>
      </c>
      <c r="C24" s="24">
        <v>-5.160302461505184</v>
      </c>
    </row>
    <row r="25" spans="1:3" x14ac:dyDescent="0.35">
      <c r="A25" s="27">
        <v>44166</v>
      </c>
      <c r="B25" s="25">
        <v>4.1306550249755603</v>
      </c>
      <c r="C25" s="24">
        <v>-4.8286661024970918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7</vt:i4>
      </vt:variant>
      <vt:variant>
        <vt:lpstr>Named Ranges</vt:lpstr>
      </vt:variant>
      <vt:variant>
        <vt:i4>1</vt:i4>
      </vt:variant>
    </vt:vector>
  </HeadingPairs>
  <TitlesOfParts>
    <vt:vector size="15" baseType="lpstr">
      <vt:lpstr>Data1</vt:lpstr>
      <vt:lpstr>d.cases_fatalities</vt:lpstr>
      <vt:lpstr>d.MEI</vt:lpstr>
      <vt:lpstr>Data2</vt:lpstr>
      <vt:lpstr>Data3</vt:lpstr>
      <vt:lpstr>d.headline</vt:lpstr>
      <vt:lpstr>Data 3</vt:lpstr>
      <vt:lpstr>Chart1</vt:lpstr>
      <vt:lpstr>Chart 2_old</vt:lpstr>
      <vt:lpstr>chart 3_old</vt:lpstr>
      <vt:lpstr>Chart2</vt:lpstr>
      <vt:lpstr>Chart3</vt:lpstr>
      <vt:lpstr>Headline</vt:lpstr>
      <vt:lpstr>Chart 3</vt:lpstr>
      <vt:lpstr>_dlx.outlook23.use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2020-08-05T17:11:50Z</dcterms:created>
  <dcterms:modified xsi:type="dcterms:W3CDTF">2020-08-05T17:11:54Z</dcterms:modified>
</cp:coreProperties>
</file>