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BAC18543-7962-40A0-A844-B0DFB20FB753}" xr6:coauthVersionLast="47" xr6:coauthVersionMax="47" xr10:uidLastSave="{00000000-0000-0000-0000-000000000000}"/>
  <bookViews>
    <workbookView xWindow="28680" yWindow="-120" windowWidth="19440" windowHeight="15150" xr2:uid="{00000000-000D-0000-FFFF-FFFF00000000}"/>
  </bookViews>
  <sheets>
    <sheet name="Chart1" sheetId="4" r:id="rId1"/>
    <sheet name="Data1" sheetId="3" r:id="rId2"/>
    <sheet name="Pivot" sheetId="2" state="hidden" r:id="rId3"/>
    <sheet name="Exports &amp; Imports by NAICS Comm" sheetId="1" state="hidden" r:id="rId4"/>
  </sheets>
  <externalReferences>
    <externalReference r:id="rId5"/>
  </externalReferences>
  <definedNames>
    <definedName name="_DLX1.USE">[1]d.trade!#REF!</definedName>
    <definedName name="_DLX2.USE">[1]d.trade!#REF!</definedName>
    <definedName name="_DLX3.USE">[1]d.trade!#REF!</definedName>
    <definedName name="_DLX4.USE">#REF!</definedName>
    <definedName name="_DLX5.USE">Data1!$E$1:$G$3</definedName>
    <definedName name="_DLX6.USE">Data1!$J$1:$L$3</definedName>
  </definedNames>
  <calcPr calcId="191028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I4" i="3" s="1"/>
  <c r="M4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2" i="3"/>
  <c r="C3" i="3" l="1"/>
  <c r="C15" i="3"/>
  <c r="C27" i="3"/>
  <c r="C39" i="3"/>
  <c r="C7" i="3"/>
  <c r="C43" i="3"/>
  <c r="C44" i="3"/>
  <c r="C9" i="3"/>
  <c r="C22" i="3"/>
  <c r="C11" i="3"/>
  <c r="C48" i="3"/>
  <c r="C25" i="3"/>
  <c r="C38" i="3"/>
  <c r="C4" i="3"/>
  <c r="C16" i="3"/>
  <c r="C28" i="3"/>
  <c r="C40" i="3"/>
  <c r="C19" i="3"/>
  <c r="C20" i="3"/>
  <c r="C33" i="3"/>
  <c r="C35" i="3"/>
  <c r="C12" i="3"/>
  <c r="C37" i="3"/>
  <c r="C5" i="3"/>
  <c r="C17" i="3"/>
  <c r="C29" i="3"/>
  <c r="C41" i="3"/>
  <c r="C31" i="3"/>
  <c r="C32" i="3"/>
  <c r="C21" i="3"/>
  <c r="C34" i="3"/>
  <c r="C47" i="3"/>
  <c r="C13" i="3"/>
  <c r="C26" i="3"/>
  <c r="C6" i="3"/>
  <c r="C18" i="3"/>
  <c r="C30" i="3"/>
  <c r="C42" i="3"/>
  <c r="C8" i="3"/>
  <c r="C45" i="3"/>
  <c r="C46" i="3"/>
  <c r="C23" i="3"/>
  <c r="C36" i="3"/>
  <c r="C2" i="3"/>
  <c r="C14" i="3"/>
  <c r="C10" i="3"/>
  <c r="C24" i="3"/>
</calcChain>
</file>

<file path=xl/sharedStrings.xml><?xml version="1.0" encoding="utf-8"?>
<sst xmlns="http://schemas.openxmlformats.org/spreadsheetml/2006/main" count="228" uniqueCount="76">
  <si>
    <t>Rank</t>
  </si>
  <si>
    <t>District</t>
  </si>
  <si>
    <t>2021 Total Trade, billions of real Q3 2022 $</t>
  </si>
  <si>
    <t>2021 *Y</t>
  </si>
  <si>
    <t>PMEA@USECON</t>
  </si>
  <si>
    <t>PXEA@USECON</t>
  </si>
  <si>
    <t>20223 *Q</t>
  </si>
  <si>
    <t>.DESC</t>
  </si>
  <si>
    <t>Import Price Index: All Imports (NSA, 2000=100)</t>
  </si>
  <si>
    <t>Export Price Index: All Exports (NSA, 2000=100)</t>
  </si>
  <si>
    <t>Average</t>
  </si>
  <si>
    <t>.SOURCE</t>
  </si>
  <si>
    <t>BLS</t>
  </si>
  <si>
    <t>Avg. Imp/Exp Price Index, 2022 Q3 =1</t>
  </si>
  <si>
    <t>2021</t>
  </si>
  <si>
    <t>20223</t>
  </si>
  <si>
    <t>Row Labels</t>
  </si>
  <si>
    <t>Sum of Total Trade</t>
  </si>
  <si>
    <t>Vessels Under Own Power</t>
  </si>
  <si>
    <t>Mail Shipments</t>
  </si>
  <si>
    <t>Milwaukee, WI</t>
  </si>
  <si>
    <t>U.S. Virgin Islands</t>
  </si>
  <si>
    <t>Norfolk/Mobile/Charleston</t>
  </si>
  <si>
    <t>Providence, RI</t>
  </si>
  <si>
    <t>St. Albans, VT</t>
  </si>
  <si>
    <t>Honolulu, HI</t>
  </si>
  <si>
    <t>Duluth, MN</t>
  </si>
  <si>
    <t>Washington, DC</t>
  </si>
  <si>
    <t>Minneapolis, MN</t>
  </si>
  <si>
    <t>St. Louis, MO</t>
  </si>
  <si>
    <t>Portland, ME</t>
  </si>
  <si>
    <t>Wilmington, NC</t>
  </si>
  <si>
    <t>Boston, MA</t>
  </si>
  <si>
    <t>Columbia-Snake, OR</t>
  </si>
  <si>
    <t>Nogales, AZ</t>
  </si>
  <si>
    <t>San Juan, PR</t>
  </si>
  <si>
    <t>Mobile, AL</t>
  </si>
  <si>
    <t>Tampa, FL</t>
  </si>
  <si>
    <t>Anchorage, AK</t>
  </si>
  <si>
    <t>Port Arthur, TX</t>
  </si>
  <si>
    <t>Pembina, ND</t>
  </si>
  <si>
    <t>Great Falls, MT</t>
  </si>
  <si>
    <t>Ogdensburg, NY</t>
  </si>
  <si>
    <t>Baltimore, MD</t>
  </si>
  <si>
    <t>Norfolk, VA</t>
  </si>
  <si>
    <t>Philadelphia, PA</t>
  </si>
  <si>
    <t>San Diego, CA</t>
  </si>
  <si>
    <t>Dallas-Fort Worth, TX</t>
  </si>
  <si>
    <t>Buffalo, NY</t>
  </si>
  <si>
    <t>Low Value</t>
  </si>
  <si>
    <t>Charleston, SC</t>
  </si>
  <si>
    <t>Miami, FL</t>
  </si>
  <si>
    <t>El Paso, TX</t>
  </si>
  <si>
    <t>Seattle, WA</t>
  </si>
  <si>
    <t>San Francisco, CA</t>
  </si>
  <si>
    <t>Cleveland, OH</t>
  </si>
  <si>
    <t>Savannah, GA</t>
  </si>
  <si>
    <t>New Orleans, LA</t>
  </si>
  <si>
    <t>Detroit, MI</t>
  </si>
  <si>
    <t>Houston-Galveston, TX</t>
  </si>
  <si>
    <t>Chicago, IL</t>
  </si>
  <si>
    <t>Laredo, TX</t>
  </si>
  <si>
    <t>New York City, NY</t>
  </si>
  <si>
    <t>Los Angeles, CA</t>
  </si>
  <si>
    <t>All Districts Total</t>
  </si>
  <si>
    <t>Grand Total</t>
  </si>
  <si>
    <t>Exports &amp; Imports by NAICS Commodities</t>
  </si>
  <si>
    <t>Current date: 11/03/2022 10:54 PM (Eastern Daylight Time)</t>
  </si>
  <si>
    <t>Commodity</t>
  </si>
  <si>
    <t>Country</t>
  </si>
  <si>
    <t>Time</t>
  </si>
  <si>
    <t>Total Exports Value ($US)</t>
  </si>
  <si>
    <t>Customs Import Value (Gen) ($US)</t>
  </si>
  <si>
    <t>Total Trade</t>
  </si>
  <si>
    <t>All Commodities</t>
  </si>
  <si>
    <t>World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</si>
</sst>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164" fontId="0" fillId="0" borderId="0" xfId="0" applyNumberFormat="1"/>
    <xf numFmtId="166" fontId="0" fillId="0" borderId="0" xfId="0" applyNumberFormat="1"/>
    <xf numFmtId="0" fontId="0" fillId="0" borderId="10" xfId="0" applyBorder="1"/>
    <xf numFmtId="166" fontId="0" fillId="0" borderId="10" xfId="0" applyNumberFormat="1" applyBorder="1"/>
    <xf numFmtId="0" fontId="0" fillId="0" borderId="11" xfId="0" applyBorder="1"/>
    <xf numFmtId="166" fontId="0" fillId="0" borderId="11" xfId="0" applyNumberFormat="1" applyBorder="1"/>
    <xf numFmtId="0" fontId="16" fillId="33" borderId="0" xfId="0" applyFont="1" applyFill="1"/>
    <xf numFmtId="166" fontId="16" fillId="33" borderId="0" xfId="0" applyNumberFormat="1" applyFont="1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39284667625235"/>
          <c:y val="9.5677722102918958E-2"/>
          <c:w val="0.80465201162685263"/>
          <c:h val="0.693981865903125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497D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656668"/>
              </a:solidFill>
            </c:spPr>
            <c:extLst>
              <c:ext xmlns:c16="http://schemas.microsoft.com/office/drawing/2014/chart" uri="{C3380CC4-5D6E-409C-BE32-E72D297353CC}">
                <c16:uniqueId val="{0000000C-AC83-48F6-8F0E-8E533DD0BA6A}"/>
              </c:ext>
            </c:extLst>
          </c:dPt>
          <c:dPt>
            <c:idx val="14"/>
            <c:invertIfNegative val="0"/>
            <c:bubble3D val="0"/>
            <c:spPr>
              <a:solidFill>
                <a:srgbClr val="656668"/>
              </a:solidFill>
            </c:spPr>
            <c:extLst>
              <c:ext xmlns:c16="http://schemas.microsoft.com/office/drawing/2014/chart" uri="{C3380CC4-5D6E-409C-BE32-E72D297353CC}">
                <c16:uniqueId val="{0000000B-AC83-48F6-8F0E-8E533DD0BA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92-49EB-9556-93DAAED41EE6}"/>
              </c:ext>
            </c:extLst>
          </c:dPt>
          <c:dPt>
            <c:idx val="18"/>
            <c:invertIfNegative val="0"/>
            <c:bubble3D val="0"/>
            <c:spPr>
              <a:solidFill>
                <a:srgbClr val="BC151E"/>
              </a:solidFill>
            </c:spPr>
            <c:extLst>
              <c:ext xmlns:c16="http://schemas.microsoft.com/office/drawing/2014/chart" uri="{C3380CC4-5D6E-409C-BE32-E72D297353CC}">
                <c16:uniqueId val="{00000007-8C22-4843-B999-B465A34D847D}"/>
              </c:ext>
            </c:extLst>
          </c:dPt>
          <c:dPt>
            <c:idx val="25"/>
            <c:invertIfNegative val="0"/>
            <c:bubble3D val="0"/>
            <c:spPr>
              <a:solidFill>
                <a:srgbClr val="656668"/>
              </a:solidFill>
            </c:spPr>
            <c:extLst>
              <c:ext xmlns:c16="http://schemas.microsoft.com/office/drawing/2014/chart" uri="{C3380CC4-5D6E-409C-BE32-E72D297353CC}">
                <c16:uniqueId val="{00000009-AC83-48F6-8F0E-8E533DD0BA6A}"/>
              </c:ext>
            </c:extLst>
          </c:dPt>
          <c:dPt>
            <c:idx val="27"/>
            <c:invertIfNegative val="0"/>
            <c:bubble3D val="0"/>
            <c:spPr>
              <a:solidFill>
                <a:srgbClr val="656668"/>
              </a:solidFill>
            </c:spPr>
            <c:extLst>
              <c:ext xmlns:c16="http://schemas.microsoft.com/office/drawing/2014/chart" uri="{C3380CC4-5D6E-409C-BE32-E72D297353CC}">
                <c16:uniqueId val="{0000000A-AC83-48F6-8F0E-8E533DD0BA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92-49EB-9556-93DAAED41EE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792-49EB-9556-93DAAED41EE6}"/>
              </c:ext>
            </c:extLst>
          </c:dPt>
          <c:dLbls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$137.9</a:t>
                    </a:r>
                    <a:r>
                      <a:rPr lang="en-US" baseline="0"/>
                      <a:t> billion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24383856658349"/>
                      <c:h val="3.394957448500755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8C22-4843-B999-B465A34D8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accent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Data1!$B$17:$B$47</c15:sqref>
                  </c15:fullRef>
                </c:ext>
              </c:extLst>
              <c:f>(Data1!$B$17:$B$32,Data1!$B$34:$B$47)</c:f>
              <c:strCache>
                <c:ptCount val="30"/>
                <c:pt idx="0">
                  <c:v>Columbia-Snake, OR</c:v>
                </c:pt>
                <c:pt idx="1">
                  <c:v>Nogales, AZ</c:v>
                </c:pt>
                <c:pt idx="2">
                  <c:v>San Juan, PR</c:v>
                </c:pt>
                <c:pt idx="3">
                  <c:v>Mobile, AL</c:v>
                </c:pt>
                <c:pt idx="4">
                  <c:v>Tampa, FL</c:v>
                </c:pt>
                <c:pt idx="5">
                  <c:v>Anchorage, AK</c:v>
                </c:pt>
                <c:pt idx="6">
                  <c:v>Port Arthur, TX</c:v>
                </c:pt>
                <c:pt idx="7">
                  <c:v>Pembina, ND</c:v>
                </c:pt>
                <c:pt idx="8">
                  <c:v>Great Falls, MT</c:v>
                </c:pt>
                <c:pt idx="9">
                  <c:v>Ogdensburg, NY</c:v>
                </c:pt>
                <c:pt idx="10">
                  <c:v>Baltimore, MD</c:v>
                </c:pt>
                <c:pt idx="11">
                  <c:v>Norfolk, VA</c:v>
                </c:pt>
                <c:pt idx="12">
                  <c:v>Philadelphia, PA</c:v>
                </c:pt>
                <c:pt idx="13">
                  <c:v>San Diego, CA</c:v>
                </c:pt>
                <c:pt idx="14">
                  <c:v>Dallas-Fort Worth, TX</c:v>
                </c:pt>
                <c:pt idx="15">
                  <c:v>Buffalo, NY</c:v>
                </c:pt>
                <c:pt idx="16">
                  <c:v>Charleston, SC</c:v>
                </c:pt>
                <c:pt idx="17">
                  <c:v>Miami, FL</c:v>
                </c:pt>
                <c:pt idx="18">
                  <c:v>El Paso, TX</c:v>
                </c:pt>
                <c:pt idx="19">
                  <c:v>Seattle, WA</c:v>
                </c:pt>
                <c:pt idx="20">
                  <c:v>San Francisco, CA</c:v>
                </c:pt>
                <c:pt idx="21">
                  <c:v>Cleveland, OH</c:v>
                </c:pt>
                <c:pt idx="22">
                  <c:v>Savannah, GA</c:v>
                </c:pt>
                <c:pt idx="23">
                  <c:v>New Orleans, LA</c:v>
                </c:pt>
                <c:pt idx="24">
                  <c:v>Detroit, MI</c:v>
                </c:pt>
                <c:pt idx="25">
                  <c:v>Houston-Galveston, TX</c:v>
                </c:pt>
                <c:pt idx="26">
                  <c:v>Chicago, IL</c:v>
                </c:pt>
                <c:pt idx="27">
                  <c:v>Laredo, TX</c:v>
                </c:pt>
                <c:pt idx="28">
                  <c:v>New York City, NY</c:v>
                </c:pt>
                <c:pt idx="29">
                  <c:v>Los Angeles, 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Data1!$C$17:$C$47</c15:sqref>
                  </c15:fullRef>
                </c:ext>
              </c:extLst>
              <c:f>(Data1!$C$17:$C$32,Data1!$C$34:$C$47)</c:f>
              <c:numCache>
                <c:formatCode>#,##0.0</c:formatCode>
                <c:ptCount val="30"/>
                <c:pt idx="0">
                  <c:v>36.597298356030194</c:v>
                </c:pt>
                <c:pt idx="1">
                  <c:v>39.998002398408651</c:v>
                </c:pt>
                <c:pt idx="2">
                  <c:v>40.226121133903476</c:v>
                </c:pt>
                <c:pt idx="3">
                  <c:v>42.605371869383625</c:v>
                </c:pt>
                <c:pt idx="4">
                  <c:v>48.977265119793628</c:v>
                </c:pt>
                <c:pt idx="5">
                  <c:v>51.039079134674701</c:v>
                </c:pt>
                <c:pt idx="6">
                  <c:v>53.820613932076419</c:v>
                </c:pt>
                <c:pt idx="7">
                  <c:v>57.307537161835626</c:v>
                </c:pt>
                <c:pt idx="8">
                  <c:v>59.543689430975213</c:v>
                </c:pt>
                <c:pt idx="9">
                  <c:v>62.287181444268363</c:v>
                </c:pt>
                <c:pt idx="10">
                  <c:v>69.748533270300342</c:v>
                </c:pt>
                <c:pt idx="11">
                  <c:v>81.154138468179355</c:v>
                </c:pt>
                <c:pt idx="12">
                  <c:v>87.012168624313475</c:v>
                </c:pt>
                <c:pt idx="13">
                  <c:v>93.116467958320882</c:v>
                </c:pt>
                <c:pt idx="14">
                  <c:v>93.266675697868635</c:v>
                </c:pt>
                <c:pt idx="15">
                  <c:v>93.708404718660503</c:v>
                </c:pt>
                <c:pt idx="16">
                  <c:v>99.957964333570928</c:v>
                </c:pt>
                <c:pt idx="17">
                  <c:v>133.56760584001518</c:v>
                </c:pt>
                <c:pt idx="18">
                  <c:v>137.89097461874866</c:v>
                </c:pt>
                <c:pt idx="19">
                  <c:v>156.20787092744004</c:v>
                </c:pt>
                <c:pt idx="20">
                  <c:v>160.84847875131436</c:v>
                </c:pt>
                <c:pt idx="21">
                  <c:v>186.84674447772204</c:v>
                </c:pt>
                <c:pt idx="22">
                  <c:v>223.24264933155092</c:v>
                </c:pt>
                <c:pt idx="23">
                  <c:v>253.57337659444082</c:v>
                </c:pt>
                <c:pt idx="24">
                  <c:v>296.4247758676201</c:v>
                </c:pt>
                <c:pt idx="25">
                  <c:v>303.61973910321461</c:v>
                </c:pt>
                <c:pt idx="26">
                  <c:v>381.58934721419786</c:v>
                </c:pt>
                <c:pt idx="27">
                  <c:v>393.80820798836857</c:v>
                </c:pt>
                <c:pt idx="28">
                  <c:v>516.127636054807</c:v>
                </c:pt>
                <c:pt idx="29">
                  <c:v>531.76630283014015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92-49EB-9556-93DAAED4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1204720"/>
        <c:axId val="471203544"/>
      </c:barChart>
      <c:catAx>
        <c:axId val="471204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0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3544"/>
        <c:crosses val="autoZero"/>
        <c:auto val="1"/>
        <c:lblAlgn val="ctr"/>
        <c:lblOffset val="100"/>
        <c:noMultiLvlLbl val="0"/>
      </c:catAx>
      <c:valAx>
        <c:axId val="4712035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4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20400" cy="7848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9861E2-B2B4-45D5-B5DB-E4C7985C04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0.00869</cdr:y>
    </cdr:from>
    <cdr:to>
      <cdr:x>0.98957</cdr:x>
      <cdr:y>0.1054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841" y="54630"/>
          <a:ext cx="8518407" cy="607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Trade District, Gateway for Cross-Border Manufacturing, Ranked 12th Largest</a:t>
          </a:r>
        </a:p>
      </cdr:txBody>
    </cdr:sp>
  </cdr:relSizeAnchor>
  <cdr:relSizeAnchor xmlns:cdr="http://schemas.openxmlformats.org/drawingml/2006/chartDrawing">
    <cdr:from>
      <cdr:x>0.00762</cdr:x>
      <cdr:y>0.09033</cdr:y>
    </cdr:from>
    <cdr:to>
      <cdr:x>0.28712</cdr:x>
      <cdr:y>0.12279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66085" y="568436"/>
          <a:ext cx="2423318" cy="204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0.00469</cdr:x>
      <cdr:y>0.87484</cdr:y>
    </cdr:from>
    <cdr:to>
      <cdr:x>1</cdr:x>
      <cdr:y>0.99717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0632" y="5499652"/>
          <a:ext cx="8622977" cy="769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sum of exports and imports is shown for the top 30 trade districts in the U.S. for 2021, expressed in 2022 third-quarter dollars. Gray bars indicate Texas trade districts, excluding El Paso.</a:t>
          </a:r>
          <a:b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U.S. import and export merchandise trade statistics, Census Bureau; adjustments by the Federal Reserve Bank of Dallas.</a:t>
          </a:r>
        </a:p>
      </cdr:txBody>
    </cdr:sp>
  </cdr:relSizeAnchor>
  <cdr:relSizeAnchor xmlns:cdr="http://schemas.openxmlformats.org/drawingml/2006/chartDrawing">
    <cdr:from>
      <cdr:x>0.67166</cdr:x>
      <cdr:y>0.96622</cdr:y>
    </cdr:from>
    <cdr:to>
      <cdr:x>0.99044</cdr:x>
      <cdr:y>0.99674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11126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0.37285</cdr:x>
      <cdr:y>0.8274</cdr:y>
    </cdr:from>
    <cdr:to>
      <cdr:x>0.76864</cdr:x>
      <cdr:y>0.87484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3013FFE-2B56-46FB-A0A9-457B98C60432}"/>
            </a:ext>
          </a:extLst>
        </cdr:cNvPr>
        <cdr:cNvSpPr txBox="1"/>
      </cdr:nvSpPr>
      <cdr:spPr>
        <a:xfrm xmlns:a="http://schemas.openxmlformats.org/drawingml/2006/main">
          <a:off x="3230217" y="5201479"/>
          <a:ext cx="3429000" cy="29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Billions of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dollars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eighton\Lorie's%20360%20tour_El%20Paso_Branch\ELP%20district_ranked_total%20tr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trade"/>
      <sheetName val="Chart2"/>
      <sheetName val="d.trade"/>
      <sheetName val="ELP district_ranked_tottrade_22"/>
      <sheetName val="ELP district_ranked_tottradeALL"/>
      <sheetName val="Exports &amp; Imports by NAICS Com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68.872084374998" createdVersion="7" refreshedVersion="7" minRefreshableVersion="3" recordCount="47" xr:uid="{00000000-000A-0000-FFFF-FFFF31000000}">
  <cacheSource type="worksheet">
    <worksheetSource ref="A3:G50" sheet="Exports &amp; Imports by NAICS Comm"/>
  </cacheSource>
  <cacheFields count="7">
    <cacheField name="Commodity" numFmtId="0">
      <sharedItems/>
    </cacheField>
    <cacheField name="Country" numFmtId="0">
      <sharedItems/>
    </cacheField>
    <cacheField name="District" numFmtId="0">
      <sharedItems count="47">
        <s v="All Districts Total"/>
        <s v="Anchorage, AK"/>
        <s v="Baltimore, MD"/>
        <s v="Boston, MA"/>
        <s v="Buffalo, NY"/>
        <s v="Charleston, SC"/>
        <s v="Chicago, IL"/>
        <s v="Cleveland, OH"/>
        <s v="Columbia-Snake, OR"/>
        <s v="Dallas-Fort Worth, TX"/>
        <s v="Detroit, MI"/>
        <s v="Duluth, MN"/>
        <s v="El Paso, TX"/>
        <s v="Great Falls, MT"/>
        <s v="Honolulu, HI"/>
        <s v="Houston-Galveston, TX"/>
        <s v="Laredo, TX"/>
        <s v="Los Angeles, CA"/>
        <s v="Low Value"/>
        <s v="Mail Shipments"/>
        <s v="Miami, FL"/>
        <s v="Milwaukee, WI"/>
        <s v="Minneapolis, MN"/>
        <s v="Mobile, AL"/>
        <s v="New Orleans, LA"/>
        <s v="New York City, NY"/>
        <s v="Nogales, AZ"/>
        <s v="Norfolk, VA"/>
        <s v="Norfolk/Mobile/Charleston"/>
        <s v="Ogdensburg, NY"/>
        <s v="Pembina, ND"/>
        <s v="Philadelphia, PA"/>
        <s v="Port Arthur, TX"/>
        <s v="Portland, ME"/>
        <s v="Providence, RI"/>
        <s v="San Diego, CA"/>
        <s v="San Francisco, CA"/>
        <s v="San Juan, PR"/>
        <s v="Savannah, GA"/>
        <s v="Seattle, WA"/>
        <s v="St. Albans, VT"/>
        <s v="St. Louis, MO"/>
        <s v="Tampa, FL"/>
        <s v="U.S. Virgin Islands"/>
        <s v="Vessels Under Own Power"/>
        <s v="Washington, DC"/>
        <s v="Wilmington, NC"/>
      </sharedItems>
    </cacheField>
    <cacheField name="Time" numFmtId="0">
      <sharedItems containsSemiMixedTypes="0" containsString="0" containsNumber="1" containsInteger="1" minValue="2021" maxValue="2021"/>
    </cacheField>
    <cacheField name="Total Exports Value ($US)" numFmtId="3">
      <sharedItems containsSemiMixedTypes="0" containsString="0" containsNumber="1" containsInteger="1" minValue="3119488" maxValue="1754300367662"/>
    </cacheField>
    <cacheField name="Customs Import Value (Gen) ($US)" numFmtId="0">
      <sharedItems containsString="0" containsBlank="1" containsNumber="1" containsInteger="1" minValue="3578370" maxValue="2831110526625"/>
    </cacheField>
    <cacheField name="Total Trade" numFmtId="3">
      <sharedItems containsSemiMixedTypes="0" containsString="0" containsNumber="1" containsInteger="1" minValue="6697858" maxValue="45854108942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All Commodities"/>
    <s v="World Total"/>
    <x v="0"/>
    <n v="2021"/>
    <n v="1754300367662"/>
    <n v="2831110526625"/>
    <n v="4585410894287"/>
  </r>
  <r>
    <s v="All Commodities"/>
    <s v="World Total"/>
    <x v="1"/>
    <n v="2021"/>
    <n v="25769919192"/>
    <n v="20165532834"/>
    <n v="45935452026"/>
  </r>
  <r>
    <s v="All Commodities"/>
    <s v="World Total"/>
    <x v="2"/>
    <n v="2021"/>
    <n v="17372872571"/>
    <n v="45401191112"/>
    <n v="62774063683"/>
  </r>
  <r>
    <s v="All Commodities"/>
    <s v="World Total"/>
    <x v="3"/>
    <n v="2021"/>
    <n v="8672260233"/>
    <n v="22083791086"/>
    <n v="30756051319"/>
  </r>
  <r>
    <s v="All Commodities"/>
    <s v="World Total"/>
    <x v="4"/>
    <n v="2021"/>
    <n v="42573149874"/>
    <n v="41764929934"/>
    <n v="84338079808"/>
  </r>
  <r>
    <s v="All Commodities"/>
    <s v="World Total"/>
    <x v="5"/>
    <n v="2021"/>
    <n v="30413500220"/>
    <n v="59549217625"/>
    <n v="89962717845"/>
  </r>
  <r>
    <s v="All Commodities"/>
    <s v="World Total"/>
    <x v="6"/>
    <n v="2021"/>
    <n v="65611176757"/>
    <n v="277821335149"/>
    <n v="343432511906"/>
  </r>
  <r>
    <s v="All Commodities"/>
    <s v="World Total"/>
    <x v="7"/>
    <n v="2021"/>
    <n v="52029670997"/>
    <n v="116133427019"/>
    <n v="168163098016"/>
  </r>
  <r>
    <s v="All Commodities"/>
    <s v="World Total"/>
    <x v="8"/>
    <n v="2021"/>
    <n v="19274642604"/>
    <n v="13663127266"/>
    <n v="32937769870"/>
  </r>
  <r>
    <s v="All Commodities"/>
    <s v="World Total"/>
    <x v="9"/>
    <n v="2021"/>
    <n v="26844646362"/>
    <n v="57095874897"/>
    <n v="83940521259"/>
  </r>
  <r>
    <s v="All Commodities"/>
    <s v="World Total"/>
    <x v="10"/>
    <n v="2021"/>
    <n v="128012051704"/>
    <n v="138771877435"/>
    <n v="266783929139"/>
  </r>
  <r>
    <s v="All Commodities"/>
    <s v="World Total"/>
    <x v="11"/>
    <n v="2021"/>
    <n v="4818933209"/>
    <n v="11484742479"/>
    <n v="16303675688"/>
  </r>
  <r>
    <s v="All Commodities"/>
    <s v="World Total"/>
    <x v="12"/>
    <n v="2021"/>
    <n v="48861704885"/>
    <n v="75240930915"/>
    <n v="124102635800"/>
  </r>
  <r>
    <s v="All Commodities"/>
    <s v="World Total"/>
    <x v="13"/>
    <n v="2021"/>
    <n v="18994056952"/>
    <n v="34595591131"/>
    <n v="53589648083"/>
  </r>
  <r>
    <s v="All Commodities"/>
    <s v="World Total"/>
    <x v="14"/>
    <n v="2021"/>
    <n v="2156751351"/>
    <n v="10807109850"/>
    <n v="12963861201"/>
  </r>
  <r>
    <s v="All Commodities"/>
    <s v="World Total"/>
    <x v="15"/>
    <n v="2021"/>
    <n v="177159108688"/>
    <n v="96100326948"/>
    <n v="273259435636"/>
  </r>
  <r>
    <s v="All Commodities"/>
    <s v="World Total"/>
    <x v="16"/>
    <n v="2021"/>
    <n v="141186527247"/>
    <n v="213243026581"/>
    <n v="354429553828"/>
  </r>
  <r>
    <s v="All Commodities"/>
    <s v="World Total"/>
    <x v="17"/>
    <n v="2021"/>
    <n v="113554634587"/>
    <n v="365037963611"/>
    <n v="478592598198"/>
  </r>
  <r>
    <s v="All Commodities"/>
    <s v="World Total"/>
    <x v="18"/>
    <n v="2021"/>
    <n v="65506611434"/>
    <n v="19758015422"/>
    <n v="85264626856"/>
  </r>
  <r>
    <s v="All Commodities"/>
    <s v="World Total"/>
    <x v="19"/>
    <n v="2021"/>
    <n v="196477143"/>
    <m/>
    <n v="196477143"/>
  </r>
  <r>
    <s v="All Commodities"/>
    <s v="World Total"/>
    <x v="20"/>
    <n v="2021"/>
    <n v="64816326702"/>
    <n v="55395253411"/>
    <n v="120211580113"/>
  </r>
  <r>
    <s v="All Commodities"/>
    <s v="World Total"/>
    <x v="21"/>
    <n v="2021"/>
    <n v="336226222"/>
    <n v="1823325184"/>
    <n v="2159551406"/>
  </r>
  <r>
    <s v="All Commodities"/>
    <s v="World Total"/>
    <x v="22"/>
    <n v="2021"/>
    <n v="1662041573"/>
    <n v="15820738558"/>
    <n v="17482780131"/>
  </r>
  <r>
    <s v="All Commodities"/>
    <s v="World Total"/>
    <x v="23"/>
    <n v="2021"/>
    <n v="10661337182"/>
    <n v="27683731905"/>
    <n v="38345069087"/>
  </r>
  <r>
    <s v="All Commodities"/>
    <s v="World Total"/>
    <x v="24"/>
    <n v="2021"/>
    <n v="117874326866"/>
    <n v="110343107169"/>
    <n v="228217434035"/>
  </r>
  <r>
    <s v="All Commodities"/>
    <s v="World Total"/>
    <x v="25"/>
    <n v="2021"/>
    <n v="155945276741"/>
    <n v="308572435319"/>
    <n v="464517712060"/>
  </r>
  <r>
    <s v="All Commodities"/>
    <s v="World Total"/>
    <x v="26"/>
    <n v="2021"/>
    <n v="13307953695"/>
    <n v="22690468523"/>
    <n v="35998422218"/>
  </r>
  <r>
    <s v="All Commodities"/>
    <s v="World Total"/>
    <x v="27"/>
    <n v="2021"/>
    <n v="30700677765"/>
    <n v="42338493347"/>
    <n v="73039171112"/>
  </r>
  <r>
    <s v="All Commodities"/>
    <s v="World Total"/>
    <x v="28"/>
    <n v="2021"/>
    <n v="5997052393"/>
    <m/>
    <n v="5997052393"/>
  </r>
  <r>
    <s v="All Commodities"/>
    <s v="World Total"/>
    <x v="29"/>
    <n v="2021"/>
    <n v="19569506788"/>
    <n v="36489299201"/>
    <n v="56058805989"/>
  </r>
  <r>
    <s v="All Commodities"/>
    <s v="World Total"/>
    <x v="30"/>
    <n v="2021"/>
    <n v="28776343345"/>
    <n v="22800755393"/>
    <n v="51577098738"/>
  </r>
  <r>
    <s v="All Commodities"/>
    <s v="World Total"/>
    <x v="31"/>
    <n v="2021"/>
    <n v="18094979351"/>
    <n v="60216451131"/>
    <n v="78311430482"/>
  </r>
  <r>
    <s v="All Commodities"/>
    <s v="World Total"/>
    <x v="32"/>
    <n v="2021"/>
    <n v="36569627463"/>
    <n v="11869221184"/>
    <n v="48438848647"/>
  </r>
  <r>
    <s v="All Commodities"/>
    <s v="World Total"/>
    <x v="33"/>
    <n v="2021"/>
    <n v="5685777457"/>
    <n v="16047712135"/>
    <n v="21733489592"/>
  </r>
  <r>
    <s v="All Commodities"/>
    <s v="World Total"/>
    <x v="34"/>
    <n v="2021"/>
    <n v="329365891"/>
    <n v="7279423355"/>
    <n v="7608789246"/>
  </r>
  <r>
    <s v="All Commodities"/>
    <s v="World Total"/>
    <x v="35"/>
    <n v="2021"/>
    <n v="28290646000"/>
    <n v="55514687467"/>
    <n v="83805333467"/>
  </r>
  <r>
    <s v="All Commodities"/>
    <s v="World Total"/>
    <x v="36"/>
    <n v="2021"/>
    <n v="65726411555"/>
    <n v="79038104271"/>
    <n v="144764515826"/>
  </r>
  <r>
    <s v="All Commodities"/>
    <s v="World Total"/>
    <x v="37"/>
    <n v="2021"/>
    <n v="13910277932"/>
    <n v="22293452403"/>
    <n v="36203730335"/>
  </r>
  <r>
    <s v="All Commodities"/>
    <s v="World Total"/>
    <x v="38"/>
    <n v="2021"/>
    <n v="60891589680"/>
    <n v="140028022946"/>
    <n v="200919612626"/>
  </r>
  <r>
    <s v="All Commodities"/>
    <s v="World Total"/>
    <x v="39"/>
    <n v="2021"/>
    <n v="58539830280"/>
    <n v="82048112973"/>
    <n v="140587943253"/>
  </r>
  <r>
    <s v="All Commodities"/>
    <s v="World Total"/>
    <x v="40"/>
    <n v="2021"/>
    <n v="2021398237"/>
    <n v="7925986281"/>
    <n v="9947384518"/>
  </r>
  <r>
    <s v="All Commodities"/>
    <s v="World Total"/>
    <x v="41"/>
    <n v="2021"/>
    <n v="543554820"/>
    <n v="17718926352"/>
    <n v="18262481172"/>
  </r>
  <r>
    <s v="All Commodities"/>
    <s v="World Total"/>
    <x v="42"/>
    <n v="2021"/>
    <n v="10134715081"/>
    <n v="33945092988"/>
    <n v="44079808069"/>
  </r>
  <r>
    <s v="All Commodities"/>
    <s v="World Total"/>
    <x v="43"/>
    <n v="2021"/>
    <n v="2055217924"/>
    <n v="1360962145"/>
    <n v="3416180069"/>
  </r>
  <r>
    <s v="All Commodities"/>
    <s v="World Total"/>
    <x v="44"/>
    <n v="2021"/>
    <n v="3119488"/>
    <n v="3578370"/>
    <n v="6697858"/>
  </r>
  <r>
    <s v="All Commodities"/>
    <s v="World Total"/>
    <x v="45"/>
    <n v="2021"/>
    <n v="7283917377"/>
    <n v="10167747325"/>
    <n v="17451664702"/>
  </r>
  <r>
    <s v="All Commodities"/>
    <s v="World Total"/>
    <x v="46"/>
    <n v="2021"/>
    <n v="5564173844"/>
    <n v="22977425995"/>
    <n v="285415998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1" firstHeaderRow="1" firstDataRow="1" firstDataCol="1"/>
  <pivotFields count="7">
    <pivotField showAll="0"/>
    <pivotField showAll="0"/>
    <pivotField axis="axisRow" showAll="0" sortType="ascending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3" showAll="0"/>
    <pivotField showAll="0"/>
    <pivotField dataField="1" numFmtId="3" showAll="0"/>
  </pivotFields>
  <rowFields count="1">
    <field x="2"/>
  </rowFields>
  <rowItems count="48">
    <i>
      <x v="44"/>
    </i>
    <i>
      <x v="19"/>
    </i>
    <i>
      <x v="21"/>
    </i>
    <i>
      <x v="43"/>
    </i>
    <i>
      <x v="28"/>
    </i>
    <i>
      <x v="34"/>
    </i>
    <i>
      <x v="40"/>
    </i>
    <i>
      <x v="14"/>
    </i>
    <i>
      <x v="11"/>
    </i>
    <i>
      <x v="45"/>
    </i>
    <i>
      <x v="22"/>
    </i>
    <i>
      <x v="41"/>
    </i>
    <i>
      <x v="33"/>
    </i>
    <i>
      <x v="46"/>
    </i>
    <i>
      <x v="3"/>
    </i>
    <i>
      <x v="8"/>
    </i>
    <i>
      <x v="26"/>
    </i>
    <i>
      <x v="37"/>
    </i>
    <i>
      <x v="23"/>
    </i>
    <i>
      <x v="42"/>
    </i>
    <i>
      <x v="1"/>
    </i>
    <i>
      <x v="32"/>
    </i>
    <i>
      <x v="30"/>
    </i>
    <i>
      <x v="13"/>
    </i>
    <i>
      <x v="29"/>
    </i>
    <i>
      <x v="2"/>
    </i>
    <i>
      <x v="27"/>
    </i>
    <i>
      <x v="31"/>
    </i>
    <i>
      <x v="35"/>
    </i>
    <i>
      <x v="9"/>
    </i>
    <i>
      <x v="4"/>
    </i>
    <i>
      <x v="18"/>
    </i>
    <i>
      <x v="5"/>
    </i>
    <i>
      <x v="20"/>
    </i>
    <i>
      <x v="12"/>
    </i>
    <i>
      <x v="39"/>
    </i>
    <i>
      <x v="36"/>
    </i>
    <i>
      <x v="7"/>
    </i>
    <i>
      <x v="38"/>
    </i>
    <i>
      <x v="24"/>
    </i>
    <i>
      <x v="10"/>
    </i>
    <i>
      <x v="15"/>
    </i>
    <i>
      <x v="6"/>
    </i>
    <i>
      <x v="16"/>
    </i>
    <i>
      <x v="25"/>
    </i>
    <i>
      <x v="17"/>
    </i>
    <i>
      <x/>
    </i>
    <i t="grand">
      <x/>
    </i>
  </rowItems>
  <colItems count="1">
    <i/>
  </colItems>
  <dataFields count="1">
    <dataField name="Sum of Total Trad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xas360_Blog_theme">
  <a:themeElements>
    <a:clrScheme name="Dallasfed.org">
      <a:dk1>
        <a:srgbClr val="656668"/>
      </a:dk1>
      <a:lt1>
        <a:sysClr val="window" lastClr="FFFFFF"/>
      </a:lt1>
      <a:dk2>
        <a:srgbClr val="1F497D"/>
      </a:dk2>
      <a:lt2>
        <a:srgbClr val="EEECE1"/>
      </a:lt2>
      <a:accent1>
        <a:srgbClr val="BC151E"/>
      </a:accent1>
      <a:accent2>
        <a:srgbClr val="D3B178"/>
      </a:accent2>
      <a:accent3>
        <a:srgbClr val="354B5F"/>
      </a:accent3>
      <a:accent4>
        <a:srgbClr val="BDC9D5"/>
      </a:accent4>
      <a:accent5>
        <a:srgbClr val="7EB1AD"/>
      </a:accent5>
      <a:accent6>
        <a:srgbClr val="624199"/>
      </a:accent6>
      <a:hlink>
        <a:srgbClr val="838448"/>
      </a:hlink>
      <a:folHlink>
        <a:srgbClr val="800080"/>
      </a:folHlink>
    </a:clrScheme>
    <a:fontScheme name="dallasfed.or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topLeftCell="A12" workbookViewId="0">
      <selection activeCell="I19" sqref="I19"/>
    </sheetView>
  </sheetViews>
  <sheetFormatPr defaultRowHeight="14.4" x14ac:dyDescent="0.3"/>
  <cols>
    <col min="2" max="2" width="25.88671875" bestFit="1" customWidth="1"/>
    <col min="3" max="3" width="39.33203125" bestFit="1" customWidth="1"/>
    <col min="6" max="6" width="11.6640625" customWidth="1"/>
    <col min="7" max="7" width="14.88671875" bestFit="1" customWidth="1"/>
    <col min="9" max="9" width="21.33203125" style="14" customWidth="1"/>
  </cols>
  <sheetData>
    <row r="1" spans="1:14" x14ac:dyDescent="0.3">
      <c r="A1" t="s">
        <v>0</v>
      </c>
      <c r="B1" t="s">
        <v>1</v>
      </c>
      <c r="C1" t="s">
        <v>2</v>
      </c>
      <c r="E1" s="5" t="s">
        <v>3</v>
      </c>
      <c r="F1" t="s">
        <v>4</v>
      </c>
      <c r="G1" t="s">
        <v>5</v>
      </c>
      <c r="J1" s="5" t="s">
        <v>6</v>
      </c>
      <c r="K1" t="s">
        <v>4</v>
      </c>
      <c r="L1" t="s">
        <v>5</v>
      </c>
    </row>
    <row r="2" spans="1:14" x14ac:dyDescent="0.3">
      <c r="A2">
        <v>46</v>
      </c>
      <c r="B2" t="str">
        <f>Pivot!A4</f>
        <v>Vessels Under Own Power</v>
      </c>
      <c r="C2" s="7">
        <f>(Pivot!B4/$I$4)/1000000000</f>
        <v>7.4420189508818046E-3</v>
      </c>
      <c r="E2" t="s">
        <v>7</v>
      </c>
      <c r="F2" t="s">
        <v>8</v>
      </c>
      <c r="G2" t="s">
        <v>9</v>
      </c>
      <c r="H2" t="s">
        <v>10</v>
      </c>
      <c r="J2" t="s">
        <v>7</v>
      </c>
      <c r="K2" t="s">
        <v>8</v>
      </c>
      <c r="L2" t="s">
        <v>9</v>
      </c>
      <c r="M2" t="s">
        <v>10</v>
      </c>
    </row>
    <row r="3" spans="1:14" ht="32.25" customHeight="1" x14ac:dyDescent="0.3">
      <c r="A3">
        <v>45</v>
      </c>
      <c r="B3" t="str">
        <f>Pivot!A5</f>
        <v>Mail Shipments</v>
      </c>
      <c r="C3" s="7">
        <f>(Pivot!B5/$I$4)/1000000000</f>
        <v>0.21830660214371736</v>
      </c>
      <c r="E3" t="s">
        <v>11</v>
      </c>
      <c r="F3" t="s">
        <v>12</v>
      </c>
      <c r="G3" t="s">
        <v>12</v>
      </c>
      <c r="H3" t="s">
        <v>10</v>
      </c>
      <c r="I3" s="15" t="s">
        <v>13</v>
      </c>
      <c r="J3" t="s">
        <v>11</v>
      </c>
      <c r="K3" t="s">
        <v>12</v>
      </c>
      <c r="L3" t="s">
        <v>12</v>
      </c>
      <c r="M3" t="s">
        <v>10</v>
      </c>
    </row>
    <row r="4" spans="1:14" x14ac:dyDescent="0.3">
      <c r="A4">
        <v>44</v>
      </c>
      <c r="B4" t="str">
        <f>Pivot!A6</f>
        <v>Milwaukee, WI</v>
      </c>
      <c r="C4" s="7">
        <f>(Pivot!B6/$I$4)/1000000000</f>
        <v>2.3994868939973713</v>
      </c>
      <c r="E4" t="s">
        <v>14</v>
      </c>
      <c r="F4" s="6">
        <v>133.20833333333337</v>
      </c>
      <c r="G4" s="6">
        <v>139.43333333333334</v>
      </c>
      <c r="H4" s="6">
        <f>AVERAGE(F4:G4)</f>
        <v>136.32083333333335</v>
      </c>
      <c r="I4" s="16">
        <f>H4/$M$4</f>
        <v>0.90000550176056338</v>
      </c>
      <c r="J4" t="s">
        <v>15</v>
      </c>
      <c r="K4" s="6">
        <v>144.73333333333335</v>
      </c>
      <c r="L4" s="6">
        <v>158.20000000000002</v>
      </c>
      <c r="M4" s="6">
        <f>AVERAGE(K4:L4)</f>
        <v>151.4666666666667</v>
      </c>
    </row>
    <row r="5" spans="1:14" x14ac:dyDescent="0.3">
      <c r="A5">
        <v>43</v>
      </c>
      <c r="B5" t="str">
        <f>Pivot!A7</f>
        <v>U.S. Virgin Islands</v>
      </c>
      <c r="C5" s="7">
        <f>(Pivot!B7/$I$4)/1000000000</f>
        <v>3.7957324286544609</v>
      </c>
      <c r="K5" s="6"/>
      <c r="L5" s="6"/>
      <c r="M5" s="6"/>
    </row>
    <row r="6" spans="1:14" x14ac:dyDescent="0.3">
      <c r="A6">
        <v>42</v>
      </c>
      <c r="B6" t="str">
        <f>Pivot!A8</f>
        <v>Norfolk/Mobile/Charleston</v>
      </c>
      <c r="C6" s="7">
        <f>(Pivot!B8/$I$4)/1000000000</f>
        <v>6.663350814265856</v>
      </c>
      <c r="K6" s="6"/>
      <c r="L6" s="6"/>
      <c r="M6" s="6"/>
    </row>
    <row r="7" spans="1:14" x14ac:dyDescent="0.3">
      <c r="A7">
        <v>41</v>
      </c>
      <c r="B7" t="str">
        <f>Pivot!A9</f>
        <v>Providence, RI</v>
      </c>
      <c r="C7" s="7">
        <f>(Pivot!B9/$I$4)/1000000000</f>
        <v>8.4541585924929556</v>
      </c>
      <c r="K7" s="6"/>
      <c r="L7" s="6"/>
      <c r="M7" s="6"/>
      <c r="N7" s="6"/>
    </row>
    <row r="8" spans="1:14" x14ac:dyDescent="0.3">
      <c r="A8">
        <v>40</v>
      </c>
      <c r="B8" t="str">
        <f>Pivot!A10</f>
        <v>St. Albans, VT</v>
      </c>
      <c r="C8" s="7">
        <f>(Pivot!B10/$I$4)/1000000000</f>
        <v>11.052581899267537</v>
      </c>
      <c r="K8" s="6"/>
      <c r="L8" s="6"/>
      <c r="M8" s="6"/>
      <c r="N8" s="6"/>
    </row>
    <row r="9" spans="1:14" x14ac:dyDescent="0.3">
      <c r="A9">
        <v>39</v>
      </c>
      <c r="B9" t="str">
        <f>Pivot!A11</f>
        <v>Honolulu, HI</v>
      </c>
      <c r="C9" s="7">
        <f>(Pivot!B11/$I$4)/1000000000</f>
        <v>14.404202169476175</v>
      </c>
      <c r="K9" s="6"/>
      <c r="L9" s="6"/>
      <c r="M9" s="6"/>
      <c r="N9" s="6"/>
    </row>
    <row r="10" spans="1:14" x14ac:dyDescent="0.3">
      <c r="A10">
        <v>38</v>
      </c>
      <c r="B10" t="str">
        <f>Pivot!A12</f>
        <v>Duluth, MN</v>
      </c>
      <c r="C10" s="7">
        <f>(Pivot!B12/$I$4)/1000000000</f>
        <v>18.115084470158511</v>
      </c>
      <c r="K10" s="6"/>
      <c r="L10" s="6"/>
      <c r="M10" s="6"/>
      <c r="N10" s="6"/>
    </row>
    <row r="11" spans="1:14" x14ac:dyDescent="0.3">
      <c r="A11">
        <v>37</v>
      </c>
      <c r="B11" t="str">
        <f>Pivot!A13</f>
        <v>Washington, DC</v>
      </c>
      <c r="C11" s="7">
        <f>(Pivot!B13/$I$4)/1000000000</f>
        <v>19.39062002161274</v>
      </c>
    </row>
    <row r="12" spans="1:14" x14ac:dyDescent="0.3">
      <c r="A12">
        <v>36</v>
      </c>
      <c r="B12" t="str">
        <f>Pivot!A14</f>
        <v>Minneapolis, MN</v>
      </c>
      <c r="C12" s="7">
        <f>(Pivot!B14/$I$4)/1000000000</f>
        <v>19.425192509157686</v>
      </c>
    </row>
    <row r="13" spans="1:14" x14ac:dyDescent="0.3">
      <c r="A13">
        <v>35</v>
      </c>
      <c r="B13" t="str">
        <f>Pivot!A15</f>
        <v>St. Louis, MO</v>
      </c>
      <c r="C13" s="7">
        <f>(Pivot!B15/$I$4)/1000000000</f>
        <v>20.291521703229023</v>
      </c>
    </row>
    <row r="14" spans="1:14" x14ac:dyDescent="0.3">
      <c r="A14">
        <v>34</v>
      </c>
      <c r="B14" t="str">
        <f>Pivot!A16</f>
        <v>Portland, ME</v>
      </c>
      <c r="C14" s="7">
        <f>(Pivot!B16/$I$4)/1000000000</f>
        <v>24.14817414947532</v>
      </c>
    </row>
    <row r="15" spans="1:14" x14ac:dyDescent="0.3">
      <c r="A15">
        <v>33</v>
      </c>
      <c r="B15" t="str">
        <f>Pivot!A17</f>
        <v>Wilmington, NC</v>
      </c>
      <c r="C15" s="7">
        <f>(Pivot!B17/$I$4)/1000000000</f>
        <v>31.712694848162361</v>
      </c>
    </row>
    <row r="16" spans="1:14" x14ac:dyDescent="0.3">
      <c r="A16">
        <v>32</v>
      </c>
      <c r="B16" t="str">
        <f>Pivot!A18</f>
        <v>Boston, MA</v>
      </c>
      <c r="C16" s="7">
        <f>(Pivot!B18/$I$4)/1000000000</f>
        <v>34.173181451486627</v>
      </c>
    </row>
    <row r="17" spans="1:3" x14ac:dyDescent="0.3">
      <c r="A17">
        <v>31</v>
      </c>
      <c r="B17" t="str">
        <f>Pivot!A19</f>
        <v>Columbia-Snake, OR</v>
      </c>
      <c r="C17" s="7">
        <f>(Pivot!B19/$I$4)/1000000000</f>
        <v>36.597298356030194</v>
      </c>
    </row>
    <row r="18" spans="1:3" x14ac:dyDescent="0.3">
      <c r="A18" s="8">
        <v>30</v>
      </c>
      <c r="B18" s="8" t="str">
        <f>Pivot!A20</f>
        <v>Nogales, AZ</v>
      </c>
      <c r="C18" s="9">
        <f>(Pivot!B20/$I$4)/1000000000</f>
        <v>39.998002398408651</v>
      </c>
    </row>
    <row r="19" spans="1:3" x14ac:dyDescent="0.3">
      <c r="A19">
        <v>29</v>
      </c>
      <c r="B19" t="str">
        <f>Pivot!A21</f>
        <v>San Juan, PR</v>
      </c>
      <c r="C19" s="7">
        <f>(Pivot!B21/$I$4)/1000000000</f>
        <v>40.226121133903476</v>
      </c>
    </row>
    <row r="20" spans="1:3" x14ac:dyDescent="0.3">
      <c r="A20">
        <v>28</v>
      </c>
      <c r="B20" t="str">
        <f>Pivot!A22</f>
        <v>Mobile, AL</v>
      </c>
      <c r="C20" s="7">
        <f>(Pivot!B22/$I$4)/1000000000</f>
        <v>42.605371869383625</v>
      </c>
    </row>
    <row r="21" spans="1:3" x14ac:dyDescent="0.3">
      <c r="A21">
        <v>27</v>
      </c>
      <c r="B21" t="str">
        <f>Pivot!A23</f>
        <v>Tampa, FL</v>
      </c>
      <c r="C21" s="7">
        <f>(Pivot!B23/$I$4)/1000000000</f>
        <v>48.977265119793628</v>
      </c>
    </row>
    <row r="22" spans="1:3" x14ac:dyDescent="0.3">
      <c r="A22">
        <v>26</v>
      </c>
      <c r="B22" t="str">
        <f>Pivot!A24</f>
        <v>Anchorage, AK</v>
      </c>
      <c r="C22" s="7">
        <f>(Pivot!B24/$I$4)/1000000000</f>
        <v>51.039079134674701</v>
      </c>
    </row>
    <row r="23" spans="1:3" x14ac:dyDescent="0.3">
      <c r="A23">
        <v>25</v>
      </c>
      <c r="B23" t="str">
        <f>Pivot!A25</f>
        <v>Port Arthur, TX</v>
      </c>
      <c r="C23" s="7">
        <f>(Pivot!B25/$I$4)/1000000000</f>
        <v>53.820613932076419</v>
      </c>
    </row>
    <row r="24" spans="1:3" x14ac:dyDescent="0.3">
      <c r="A24">
        <v>24</v>
      </c>
      <c r="B24" t="str">
        <f>Pivot!A26</f>
        <v>Pembina, ND</v>
      </c>
      <c r="C24" s="7">
        <f>(Pivot!B26/$I$4)/1000000000</f>
        <v>57.307537161835626</v>
      </c>
    </row>
    <row r="25" spans="1:3" x14ac:dyDescent="0.3">
      <c r="A25">
        <v>23</v>
      </c>
      <c r="B25" t="str">
        <f>Pivot!A27</f>
        <v>Great Falls, MT</v>
      </c>
      <c r="C25" s="7">
        <f>(Pivot!B27/$I$4)/1000000000</f>
        <v>59.543689430975213</v>
      </c>
    </row>
    <row r="26" spans="1:3" x14ac:dyDescent="0.3">
      <c r="A26">
        <v>22</v>
      </c>
      <c r="B26" t="str">
        <f>Pivot!A28</f>
        <v>Ogdensburg, NY</v>
      </c>
      <c r="C26" s="7">
        <f>(Pivot!B28/$I$4)/1000000000</f>
        <v>62.287181444268363</v>
      </c>
    </row>
    <row r="27" spans="1:3" x14ac:dyDescent="0.3">
      <c r="A27">
        <v>21</v>
      </c>
      <c r="B27" t="str">
        <f>Pivot!A29</f>
        <v>Baltimore, MD</v>
      </c>
      <c r="C27" s="7">
        <f>(Pivot!B29/$I$4)/1000000000</f>
        <v>69.748533270300342</v>
      </c>
    </row>
    <row r="28" spans="1:3" x14ac:dyDescent="0.3">
      <c r="A28">
        <v>20</v>
      </c>
      <c r="B28" t="str">
        <f>Pivot!A30</f>
        <v>Norfolk, VA</v>
      </c>
      <c r="C28" s="7">
        <f>(Pivot!B30/$I$4)/1000000000</f>
        <v>81.154138468179355</v>
      </c>
    </row>
    <row r="29" spans="1:3" x14ac:dyDescent="0.3">
      <c r="A29">
        <v>19</v>
      </c>
      <c r="B29" t="str">
        <f>Pivot!A31</f>
        <v>Philadelphia, PA</v>
      </c>
      <c r="C29" s="7">
        <f>(Pivot!B31/$I$4)/1000000000</f>
        <v>87.012168624313475</v>
      </c>
    </row>
    <row r="30" spans="1:3" x14ac:dyDescent="0.3">
      <c r="A30">
        <v>18</v>
      </c>
      <c r="B30" t="str">
        <f>Pivot!A32</f>
        <v>San Diego, CA</v>
      </c>
      <c r="C30" s="7">
        <f>(Pivot!B32/$I$4)/1000000000</f>
        <v>93.116467958320882</v>
      </c>
    </row>
    <row r="31" spans="1:3" x14ac:dyDescent="0.3">
      <c r="A31">
        <v>17</v>
      </c>
      <c r="B31" t="str">
        <f>Pivot!A33</f>
        <v>Dallas-Fort Worth, TX</v>
      </c>
      <c r="C31" s="7">
        <f>(Pivot!B33/$I$4)/1000000000</f>
        <v>93.266675697868635</v>
      </c>
    </row>
    <row r="32" spans="1:3" x14ac:dyDescent="0.3">
      <c r="A32">
        <v>16</v>
      </c>
      <c r="B32" t="str">
        <f>Pivot!A34</f>
        <v>Buffalo, NY</v>
      </c>
      <c r="C32" s="7">
        <f>(Pivot!B34/$I$4)/1000000000</f>
        <v>93.708404718660503</v>
      </c>
    </row>
    <row r="33" spans="1:3" x14ac:dyDescent="0.3">
      <c r="A33">
        <v>15</v>
      </c>
      <c r="B33" t="str">
        <f>Pivot!A35</f>
        <v>Low Value</v>
      </c>
      <c r="C33" s="7">
        <f>(Pivot!B35/$I$4)/1000000000</f>
        <v>94.737895145316259</v>
      </c>
    </row>
    <row r="34" spans="1:3" x14ac:dyDescent="0.3">
      <c r="A34">
        <v>14</v>
      </c>
      <c r="B34" t="str">
        <f>Pivot!A36</f>
        <v>Charleston, SC</v>
      </c>
      <c r="C34" s="7">
        <f>(Pivot!B36/$I$4)/1000000000</f>
        <v>99.957964333570928</v>
      </c>
    </row>
    <row r="35" spans="1:3" x14ac:dyDescent="0.3">
      <c r="A35">
        <v>13</v>
      </c>
      <c r="B35" t="str">
        <f>Pivot!A37</f>
        <v>Miami, FL</v>
      </c>
      <c r="C35" s="7">
        <f>(Pivot!B37/$I$4)/1000000000</f>
        <v>133.56760584001518</v>
      </c>
    </row>
    <row r="36" spans="1:3" x14ac:dyDescent="0.3">
      <c r="A36" s="12">
        <v>12</v>
      </c>
      <c r="B36" s="12" t="str">
        <f>Pivot!A38</f>
        <v>El Paso, TX</v>
      </c>
      <c r="C36" s="13">
        <f>(Pivot!B38/$I$4)/1000000000</f>
        <v>137.89097461874866</v>
      </c>
    </row>
    <row r="37" spans="1:3" x14ac:dyDescent="0.3">
      <c r="A37">
        <v>11</v>
      </c>
      <c r="B37" t="str">
        <f>Pivot!A39</f>
        <v>Seattle, WA</v>
      </c>
      <c r="C37" s="7">
        <f>(Pivot!B39/$I$4)/1000000000</f>
        <v>156.20787092744004</v>
      </c>
    </row>
    <row r="38" spans="1:3" x14ac:dyDescent="0.3">
      <c r="A38">
        <v>10</v>
      </c>
      <c r="B38" t="str">
        <f>Pivot!A40</f>
        <v>San Francisco, CA</v>
      </c>
      <c r="C38" s="7">
        <f>(Pivot!B40/$I$4)/1000000000</f>
        <v>160.84847875131436</v>
      </c>
    </row>
    <row r="39" spans="1:3" x14ac:dyDescent="0.3">
      <c r="A39">
        <v>9</v>
      </c>
      <c r="B39" t="str">
        <f>Pivot!A41</f>
        <v>Cleveland, OH</v>
      </c>
      <c r="C39" s="7">
        <f>(Pivot!B41/$I$4)/1000000000</f>
        <v>186.84674447772204</v>
      </c>
    </row>
    <row r="40" spans="1:3" x14ac:dyDescent="0.3">
      <c r="A40">
        <v>8</v>
      </c>
      <c r="B40" t="str">
        <f>Pivot!A42</f>
        <v>Savannah, GA</v>
      </c>
      <c r="C40" s="7">
        <f>(Pivot!B42/$I$4)/1000000000</f>
        <v>223.24264933155092</v>
      </c>
    </row>
    <row r="41" spans="1:3" x14ac:dyDescent="0.3">
      <c r="A41">
        <v>7</v>
      </c>
      <c r="B41" t="str">
        <f>Pivot!A43</f>
        <v>New Orleans, LA</v>
      </c>
      <c r="C41" s="7">
        <f>(Pivot!B43/$I$4)/1000000000</f>
        <v>253.57337659444082</v>
      </c>
    </row>
    <row r="42" spans="1:3" x14ac:dyDescent="0.3">
      <c r="A42">
        <v>6</v>
      </c>
      <c r="B42" t="str">
        <f>Pivot!A44</f>
        <v>Detroit, MI</v>
      </c>
      <c r="C42" s="7">
        <f>(Pivot!B44/$I$4)/1000000000</f>
        <v>296.4247758676201</v>
      </c>
    </row>
    <row r="43" spans="1:3" x14ac:dyDescent="0.3">
      <c r="A43">
        <v>5</v>
      </c>
      <c r="B43" t="str">
        <f>Pivot!A45</f>
        <v>Houston-Galveston, TX</v>
      </c>
      <c r="C43" s="7">
        <f>(Pivot!B45/$I$4)/1000000000</f>
        <v>303.61973910321461</v>
      </c>
    </row>
    <row r="44" spans="1:3" x14ac:dyDescent="0.3">
      <c r="A44">
        <v>4</v>
      </c>
      <c r="B44" t="str">
        <f>Pivot!A46</f>
        <v>Chicago, IL</v>
      </c>
      <c r="C44" s="7">
        <f>(Pivot!B46/$I$4)/1000000000</f>
        <v>381.58934721419786</v>
      </c>
    </row>
    <row r="45" spans="1:3" x14ac:dyDescent="0.3">
      <c r="A45">
        <v>3</v>
      </c>
      <c r="B45" t="str">
        <f>Pivot!A47</f>
        <v>Laredo, TX</v>
      </c>
      <c r="C45" s="7">
        <f>(Pivot!B47/$I$4)/1000000000</f>
        <v>393.80820798836857</v>
      </c>
    </row>
    <row r="46" spans="1:3" x14ac:dyDescent="0.3">
      <c r="A46">
        <v>2</v>
      </c>
      <c r="B46" t="str">
        <f>Pivot!A48</f>
        <v>New York City, NY</v>
      </c>
      <c r="C46" s="7">
        <f>(Pivot!B48/$I$4)/1000000000</f>
        <v>516.127636054807</v>
      </c>
    </row>
    <row r="47" spans="1:3" x14ac:dyDescent="0.3">
      <c r="A47" s="10">
        <v>1</v>
      </c>
      <c r="B47" s="10" t="str">
        <f>Pivot!A49</f>
        <v>Los Angeles, CA</v>
      </c>
      <c r="C47" s="11">
        <f>(Pivot!B49/$I$4)/1000000000</f>
        <v>531.76630283014015</v>
      </c>
    </row>
    <row r="48" spans="1:3" x14ac:dyDescent="0.3">
      <c r="B48" t="str">
        <f>Pivot!A50</f>
        <v>All Districts Total</v>
      </c>
      <c r="C48" s="7">
        <f>(Pivot!B50/$I$4)/1000000000</f>
        <v>5094.8698483699918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1"/>
  <sheetViews>
    <sheetView workbookViewId="0">
      <selection activeCell="A4" sqref="A3:B4"/>
    </sheetView>
  </sheetViews>
  <sheetFormatPr defaultRowHeight="14.4" x14ac:dyDescent="0.3"/>
  <cols>
    <col min="1" max="1" width="25.88671875" bestFit="1" customWidth="1"/>
    <col min="2" max="2" width="17.6640625" bestFit="1" customWidth="1"/>
  </cols>
  <sheetData>
    <row r="3" spans="1:2" x14ac:dyDescent="0.3">
      <c r="A3" s="2" t="s">
        <v>16</v>
      </c>
      <c r="B3" t="s">
        <v>17</v>
      </c>
    </row>
    <row r="4" spans="1:2" x14ac:dyDescent="0.3">
      <c r="A4" s="3" t="s">
        <v>18</v>
      </c>
      <c r="B4" s="4">
        <v>6697858</v>
      </c>
    </row>
    <row r="5" spans="1:2" x14ac:dyDescent="0.3">
      <c r="A5" s="3" t="s">
        <v>19</v>
      </c>
      <c r="B5" s="4">
        <v>196477143</v>
      </c>
    </row>
    <row r="6" spans="1:2" x14ac:dyDescent="0.3">
      <c r="A6" s="3" t="s">
        <v>20</v>
      </c>
      <c r="B6" s="4">
        <v>2159551406</v>
      </c>
    </row>
    <row r="7" spans="1:2" x14ac:dyDescent="0.3">
      <c r="A7" s="3" t="s">
        <v>21</v>
      </c>
      <c r="B7" s="4">
        <v>3416180069</v>
      </c>
    </row>
    <row r="8" spans="1:2" x14ac:dyDescent="0.3">
      <c r="A8" s="3" t="s">
        <v>22</v>
      </c>
      <c r="B8" s="4">
        <v>5997052393</v>
      </c>
    </row>
    <row r="9" spans="1:2" x14ac:dyDescent="0.3">
      <c r="A9" s="3" t="s">
        <v>23</v>
      </c>
      <c r="B9" s="4">
        <v>7608789246</v>
      </c>
    </row>
    <row r="10" spans="1:2" x14ac:dyDescent="0.3">
      <c r="A10" s="3" t="s">
        <v>24</v>
      </c>
      <c r="B10" s="4">
        <v>9947384518</v>
      </c>
    </row>
    <row r="11" spans="1:2" x14ac:dyDescent="0.3">
      <c r="A11" s="3" t="s">
        <v>25</v>
      </c>
      <c r="B11" s="4">
        <v>12963861201</v>
      </c>
    </row>
    <row r="12" spans="1:2" x14ac:dyDescent="0.3">
      <c r="A12" s="3" t="s">
        <v>26</v>
      </c>
      <c r="B12" s="4">
        <v>16303675688</v>
      </c>
    </row>
    <row r="13" spans="1:2" x14ac:dyDescent="0.3">
      <c r="A13" s="3" t="s">
        <v>27</v>
      </c>
      <c r="B13" s="4">
        <v>17451664702</v>
      </c>
    </row>
    <row r="14" spans="1:2" x14ac:dyDescent="0.3">
      <c r="A14" s="3" t="s">
        <v>28</v>
      </c>
      <c r="B14" s="4">
        <v>17482780131</v>
      </c>
    </row>
    <row r="15" spans="1:2" x14ac:dyDescent="0.3">
      <c r="A15" s="3" t="s">
        <v>29</v>
      </c>
      <c r="B15" s="4">
        <v>18262481172</v>
      </c>
    </row>
    <row r="16" spans="1:2" x14ac:dyDescent="0.3">
      <c r="A16" s="3" t="s">
        <v>30</v>
      </c>
      <c r="B16" s="4">
        <v>21733489592</v>
      </c>
    </row>
    <row r="17" spans="1:2" x14ac:dyDescent="0.3">
      <c r="A17" s="3" t="s">
        <v>31</v>
      </c>
      <c r="B17" s="4">
        <v>28541599839</v>
      </c>
    </row>
    <row r="18" spans="1:2" x14ac:dyDescent="0.3">
      <c r="A18" s="3" t="s">
        <v>32</v>
      </c>
      <c r="B18" s="4">
        <v>30756051319</v>
      </c>
    </row>
    <row r="19" spans="1:2" x14ac:dyDescent="0.3">
      <c r="A19" s="3" t="s">
        <v>33</v>
      </c>
      <c r="B19" s="4">
        <v>32937769870</v>
      </c>
    </row>
    <row r="20" spans="1:2" x14ac:dyDescent="0.3">
      <c r="A20" s="3" t="s">
        <v>34</v>
      </c>
      <c r="B20" s="4">
        <v>35998422218</v>
      </c>
    </row>
    <row r="21" spans="1:2" x14ac:dyDescent="0.3">
      <c r="A21" s="3" t="s">
        <v>35</v>
      </c>
      <c r="B21" s="4">
        <v>36203730335</v>
      </c>
    </row>
    <row r="22" spans="1:2" x14ac:dyDescent="0.3">
      <c r="A22" s="3" t="s">
        <v>36</v>
      </c>
      <c r="B22" s="4">
        <v>38345069087</v>
      </c>
    </row>
    <row r="23" spans="1:2" x14ac:dyDescent="0.3">
      <c r="A23" s="3" t="s">
        <v>37</v>
      </c>
      <c r="B23" s="4">
        <v>44079808069</v>
      </c>
    </row>
    <row r="24" spans="1:2" x14ac:dyDescent="0.3">
      <c r="A24" s="3" t="s">
        <v>38</v>
      </c>
      <c r="B24" s="4">
        <v>45935452026</v>
      </c>
    </row>
    <row r="25" spans="1:2" x14ac:dyDescent="0.3">
      <c r="A25" s="3" t="s">
        <v>39</v>
      </c>
      <c r="B25" s="4">
        <v>48438848647</v>
      </c>
    </row>
    <row r="26" spans="1:2" x14ac:dyDescent="0.3">
      <c r="A26" s="3" t="s">
        <v>40</v>
      </c>
      <c r="B26" s="4">
        <v>51577098738</v>
      </c>
    </row>
    <row r="27" spans="1:2" x14ac:dyDescent="0.3">
      <c r="A27" s="3" t="s">
        <v>41</v>
      </c>
      <c r="B27" s="4">
        <v>53589648083</v>
      </c>
    </row>
    <row r="28" spans="1:2" x14ac:dyDescent="0.3">
      <c r="A28" s="3" t="s">
        <v>42</v>
      </c>
      <c r="B28" s="4">
        <v>56058805989</v>
      </c>
    </row>
    <row r="29" spans="1:2" x14ac:dyDescent="0.3">
      <c r="A29" s="3" t="s">
        <v>43</v>
      </c>
      <c r="B29" s="4">
        <v>62774063683</v>
      </c>
    </row>
    <row r="30" spans="1:2" x14ac:dyDescent="0.3">
      <c r="A30" s="3" t="s">
        <v>44</v>
      </c>
      <c r="B30" s="4">
        <v>73039171112</v>
      </c>
    </row>
    <row r="31" spans="1:2" x14ac:dyDescent="0.3">
      <c r="A31" s="3" t="s">
        <v>45</v>
      </c>
      <c r="B31" s="4">
        <v>78311430482</v>
      </c>
    </row>
    <row r="32" spans="1:2" x14ac:dyDescent="0.3">
      <c r="A32" s="3" t="s">
        <v>46</v>
      </c>
      <c r="B32" s="4">
        <v>83805333467</v>
      </c>
    </row>
    <row r="33" spans="1:2" x14ac:dyDescent="0.3">
      <c r="A33" s="3" t="s">
        <v>47</v>
      </c>
      <c r="B33" s="4">
        <v>83940521259</v>
      </c>
    </row>
    <row r="34" spans="1:2" x14ac:dyDescent="0.3">
      <c r="A34" s="3" t="s">
        <v>48</v>
      </c>
      <c r="B34" s="4">
        <v>84338079808</v>
      </c>
    </row>
    <row r="35" spans="1:2" x14ac:dyDescent="0.3">
      <c r="A35" s="3" t="s">
        <v>49</v>
      </c>
      <c r="B35" s="4">
        <v>85264626856</v>
      </c>
    </row>
    <row r="36" spans="1:2" x14ac:dyDescent="0.3">
      <c r="A36" s="3" t="s">
        <v>50</v>
      </c>
      <c r="B36" s="4">
        <v>89962717845</v>
      </c>
    </row>
    <row r="37" spans="1:2" x14ac:dyDescent="0.3">
      <c r="A37" s="3" t="s">
        <v>51</v>
      </c>
      <c r="B37" s="4">
        <v>120211580113</v>
      </c>
    </row>
    <row r="38" spans="1:2" x14ac:dyDescent="0.3">
      <c r="A38" s="3" t="s">
        <v>52</v>
      </c>
      <c r="B38" s="4">
        <v>124102635800</v>
      </c>
    </row>
    <row r="39" spans="1:2" x14ac:dyDescent="0.3">
      <c r="A39" s="3" t="s">
        <v>53</v>
      </c>
      <c r="B39" s="4">
        <v>140587943253</v>
      </c>
    </row>
    <row r="40" spans="1:2" x14ac:dyDescent="0.3">
      <c r="A40" s="3" t="s">
        <v>54</v>
      </c>
      <c r="B40" s="4">
        <v>144764515826</v>
      </c>
    </row>
    <row r="41" spans="1:2" x14ac:dyDescent="0.3">
      <c r="A41" s="3" t="s">
        <v>55</v>
      </c>
      <c r="B41" s="4">
        <v>168163098016</v>
      </c>
    </row>
    <row r="42" spans="1:2" x14ac:dyDescent="0.3">
      <c r="A42" s="3" t="s">
        <v>56</v>
      </c>
      <c r="B42" s="4">
        <v>200919612626</v>
      </c>
    </row>
    <row r="43" spans="1:2" x14ac:dyDescent="0.3">
      <c r="A43" s="3" t="s">
        <v>57</v>
      </c>
      <c r="B43" s="4">
        <v>228217434035</v>
      </c>
    </row>
    <row r="44" spans="1:2" x14ac:dyDescent="0.3">
      <c r="A44" s="3" t="s">
        <v>58</v>
      </c>
      <c r="B44" s="4">
        <v>266783929139</v>
      </c>
    </row>
    <row r="45" spans="1:2" x14ac:dyDescent="0.3">
      <c r="A45" s="3" t="s">
        <v>59</v>
      </c>
      <c r="B45" s="4">
        <v>273259435636</v>
      </c>
    </row>
    <row r="46" spans="1:2" x14ac:dyDescent="0.3">
      <c r="A46" s="3" t="s">
        <v>60</v>
      </c>
      <c r="B46" s="4">
        <v>343432511906</v>
      </c>
    </row>
    <row r="47" spans="1:2" x14ac:dyDescent="0.3">
      <c r="A47" s="3" t="s">
        <v>61</v>
      </c>
      <c r="B47" s="4">
        <v>354429553828</v>
      </c>
    </row>
    <row r="48" spans="1:2" x14ac:dyDescent="0.3">
      <c r="A48" s="3" t="s">
        <v>62</v>
      </c>
      <c r="B48" s="4">
        <v>464517712060</v>
      </c>
    </row>
    <row r="49" spans="1:2" x14ac:dyDescent="0.3">
      <c r="A49" s="3" t="s">
        <v>63</v>
      </c>
      <c r="B49" s="4">
        <v>478592598198</v>
      </c>
    </row>
    <row r="50" spans="1:2" x14ac:dyDescent="0.3">
      <c r="A50" s="3" t="s">
        <v>64</v>
      </c>
      <c r="B50" s="4">
        <v>4585410894287</v>
      </c>
    </row>
    <row r="51" spans="1:2" x14ac:dyDescent="0.3">
      <c r="A51" s="3" t="s">
        <v>65</v>
      </c>
      <c r="B51" s="4">
        <v>9170821788574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topLeftCell="A15" workbookViewId="0">
      <selection activeCell="A3" sqref="A3"/>
    </sheetView>
  </sheetViews>
  <sheetFormatPr defaultRowHeight="14.4" x14ac:dyDescent="0.3"/>
  <cols>
    <col min="7" max="7" width="16.44140625" bestFit="1" customWidth="1"/>
  </cols>
  <sheetData>
    <row r="1" spans="1:7" x14ac:dyDescent="0.3">
      <c r="A1" t="s">
        <v>66</v>
      </c>
    </row>
    <row r="2" spans="1:7" x14ac:dyDescent="0.3">
      <c r="A2" t="s">
        <v>67</v>
      </c>
    </row>
    <row r="3" spans="1:7" x14ac:dyDescent="0.3">
      <c r="A3" t="s">
        <v>68</v>
      </c>
      <c r="B3" t="s">
        <v>69</v>
      </c>
      <c r="C3" t="s">
        <v>1</v>
      </c>
      <c r="D3" t="s">
        <v>70</v>
      </c>
      <c r="E3" t="s">
        <v>71</v>
      </c>
      <c r="F3" t="s">
        <v>72</v>
      </c>
      <c r="G3" t="s">
        <v>73</v>
      </c>
    </row>
    <row r="4" spans="1:7" x14ac:dyDescent="0.3">
      <c r="A4" t="s">
        <v>74</v>
      </c>
      <c r="B4" t="s">
        <v>75</v>
      </c>
      <c r="C4" t="s">
        <v>64</v>
      </c>
      <c r="D4">
        <v>2021</v>
      </c>
      <c r="E4" s="1">
        <v>1754300367662</v>
      </c>
      <c r="F4" s="1">
        <v>2831110526625</v>
      </c>
      <c r="G4" s="1">
        <v>4585410894287</v>
      </c>
    </row>
    <row r="5" spans="1:7" x14ac:dyDescent="0.3">
      <c r="A5" t="s">
        <v>74</v>
      </c>
      <c r="B5" t="s">
        <v>75</v>
      </c>
      <c r="C5" t="s">
        <v>38</v>
      </c>
      <c r="D5">
        <v>2021</v>
      </c>
      <c r="E5" s="1">
        <v>25769919192</v>
      </c>
      <c r="F5" s="1">
        <v>20165532834</v>
      </c>
      <c r="G5" s="1">
        <v>45935452026</v>
      </c>
    </row>
    <row r="6" spans="1:7" x14ac:dyDescent="0.3">
      <c r="A6" t="s">
        <v>74</v>
      </c>
      <c r="B6" t="s">
        <v>75</v>
      </c>
      <c r="C6" t="s">
        <v>43</v>
      </c>
      <c r="D6">
        <v>2021</v>
      </c>
      <c r="E6" s="1">
        <v>17372872571</v>
      </c>
      <c r="F6" s="1">
        <v>45401191112</v>
      </c>
      <c r="G6" s="1">
        <v>62774063683</v>
      </c>
    </row>
    <row r="7" spans="1:7" x14ac:dyDescent="0.3">
      <c r="A7" t="s">
        <v>74</v>
      </c>
      <c r="B7" t="s">
        <v>75</v>
      </c>
      <c r="C7" t="s">
        <v>32</v>
      </c>
      <c r="D7">
        <v>2021</v>
      </c>
      <c r="E7" s="1">
        <v>8672260233</v>
      </c>
      <c r="F7" s="1">
        <v>22083791086</v>
      </c>
      <c r="G7" s="1">
        <v>30756051319</v>
      </c>
    </row>
    <row r="8" spans="1:7" x14ac:dyDescent="0.3">
      <c r="A8" t="s">
        <v>74</v>
      </c>
      <c r="B8" t="s">
        <v>75</v>
      </c>
      <c r="C8" t="s">
        <v>48</v>
      </c>
      <c r="D8">
        <v>2021</v>
      </c>
      <c r="E8" s="1">
        <v>42573149874</v>
      </c>
      <c r="F8" s="1">
        <v>41764929934</v>
      </c>
      <c r="G8" s="1">
        <v>84338079808</v>
      </c>
    </row>
    <row r="9" spans="1:7" x14ac:dyDescent="0.3">
      <c r="A9" t="s">
        <v>74</v>
      </c>
      <c r="B9" t="s">
        <v>75</v>
      </c>
      <c r="C9" t="s">
        <v>50</v>
      </c>
      <c r="D9">
        <v>2021</v>
      </c>
      <c r="E9" s="1">
        <v>30413500220</v>
      </c>
      <c r="F9" s="1">
        <v>59549217625</v>
      </c>
      <c r="G9" s="1">
        <v>89962717845</v>
      </c>
    </row>
    <row r="10" spans="1:7" x14ac:dyDescent="0.3">
      <c r="A10" t="s">
        <v>74</v>
      </c>
      <c r="B10" t="s">
        <v>75</v>
      </c>
      <c r="C10" t="s">
        <v>60</v>
      </c>
      <c r="D10">
        <v>2021</v>
      </c>
      <c r="E10" s="1">
        <v>65611176757</v>
      </c>
      <c r="F10" s="1">
        <v>277821335149</v>
      </c>
      <c r="G10" s="1">
        <v>343432511906</v>
      </c>
    </row>
    <row r="11" spans="1:7" x14ac:dyDescent="0.3">
      <c r="A11" t="s">
        <v>74</v>
      </c>
      <c r="B11" t="s">
        <v>75</v>
      </c>
      <c r="C11" t="s">
        <v>55</v>
      </c>
      <c r="D11">
        <v>2021</v>
      </c>
      <c r="E11" s="1">
        <v>52029670997</v>
      </c>
      <c r="F11" s="1">
        <v>116133427019</v>
      </c>
      <c r="G11" s="1">
        <v>168163098016</v>
      </c>
    </row>
    <row r="12" spans="1:7" x14ac:dyDescent="0.3">
      <c r="A12" t="s">
        <v>74</v>
      </c>
      <c r="B12" t="s">
        <v>75</v>
      </c>
      <c r="C12" t="s">
        <v>33</v>
      </c>
      <c r="D12">
        <v>2021</v>
      </c>
      <c r="E12" s="1">
        <v>19274642604</v>
      </c>
      <c r="F12" s="1">
        <v>13663127266</v>
      </c>
      <c r="G12" s="1">
        <v>32937769870</v>
      </c>
    </row>
    <row r="13" spans="1:7" x14ac:dyDescent="0.3">
      <c r="A13" t="s">
        <v>74</v>
      </c>
      <c r="B13" t="s">
        <v>75</v>
      </c>
      <c r="C13" t="s">
        <v>47</v>
      </c>
      <c r="D13">
        <v>2021</v>
      </c>
      <c r="E13" s="1">
        <v>26844646362</v>
      </c>
      <c r="F13" s="1">
        <v>57095874897</v>
      </c>
      <c r="G13" s="1">
        <v>83940521259</v>
      </c>
    </row>
    <row r="14" spans="1:7" x14ac:dyDescent="0.3">
      <c r="A14" t="s">
        <v>74</v>
      </c>
      <c r="B14" t="s">
        <v>75</v>
      </c>
      <c r="C14" t="s">
        <v>58</v>
      </c>
      <c r="D14">
        <v>2021</v>
      </c>
      <c r="E14" s="1">
        <v>128012051704</v>
      </c>
      <c r="F14" s="1">
        <v>138771877435</v>
      </c>
      <c r="G14" s="1">
        <v>266783929139</v>
      </c>
    </row>
    <row r="15" spans="1:7" x14ac:dyDescent="0.3">
      <c r="A15" t="s">
        <v>74</v>
      </c>
      <c r="B15" t="s">
        <v>75</v>
      </c>
      <c r="C15" t="s">
        <v>26</v>
      </c>
      <c r="D15">
        <v>2021</v>
      </c>
      <c r="E15" s="1">
        <v>4818933209</v>
      </c>
      <c r="F15" s="1">
        <v>11484742479</v>
      </c>
      <c r="G15" s="1">
        <v>16303675688</v>
      </c>
    </row>
    <row r="16" spans="1:7" x14ac:dyDescent="0.3">
      <c r="A16" t="s">
        <v>74</v>
      </c>
      <c r="B16" t="s">
        <v>75</v>
      </c>
      <c r="C16" t="s">
        <v>52</v>
      </c>
      <c r="D16">
        <v>2021</v>
      </c>
      <c r="E16" s="1">
        <v>48861704885</v>
      </c>
      <c r="F16" s="1">
        <v>75240930915</v>
      </c>
      <c r="G16" s="1">
        <v>124102635800</v>
      </c>
    </row>
    <row r="17" spans="1:7" x14ac:dyDescent="0.3">
      <c r="A17" t="s">
        <v>74</v>
      </c>
      <c r="B17" t="s">
        <v>75</v>
      </c>
      <c r="C17" t="s">
        <v>41</v>
      </c>
      <c r="D17">
        <v>2021</v>
      </c>
      <c r="E17" s="1">
        <v>18994056952</v>
      </c>
      <c r="F17" s="1">
        <v>34595591131</v>
      </c>
      <c r="G17" s="1">
        <v>53589648083</v>
      </c>
    </row>
    <row r="18" spans="1:7" x14ac:dyDescent="0.3">
      <c r="A18" t="s">
        <v>74</v>
      </c>
      <c r="B18" t="s">
        <v>75</v>
      </c>
      <c r="C18" t="s">
        <v>25</v>
      </c>
      <c r="D18">
        <v>2021</v>
      </c>
      <c r="E18" s="1">
        <v>2156751351</v>
      </c>
      <c r="F18" s="1">
        <v>10807109850</v>
      </c>
      <c r="G18" s="1">
        <v>12963861201</v>
      </c>
    </row>
    <row r="19" spans="1:7" x14ac:dyDescent="0.3">
      <c r="A19" t="s">
        <v>74</v>
      </c>
      <c r="B19" t="s">
        <v>75</v>
      </c>
      <c r="C19" t="s">
        <v>59</v>
      </c>
      <c r="D19">
        <v>2021</v>
      </c>
      <c r="E19" s="1">
        <v>177159108688</v>
      </c>
      <c r="F19" s="1">
        <v>96100326948</v>
      </c>
      <c r="G19" s="1">
        <v>273259435636</v>
      </c>
    </row>
    <row r="20" spans="1:7" x14ac:dyDescent="0.3">
      <c r="A20" t="s">
        <v>74</v>
      </c>
      <c r="B20" t="s">
        <v>75</v>
      </c>
      <c r="C20" t="s">
        <v>61</v>
      </c>
      <c r="D20">
        <v>2021</v>
      </c>
      <c r="E20" s="1">
        <v>141186527247</v>
      </c>
      <c r="F20" s="1">
        <v>213243026581</v>
      </c>
      <c r="G20" s="1">
        <v>354429553828</v>
      </c>
    </row>
    <row r="21" spans="1:7" x14ac:dyDescent="0.3">
      <c r="A21" t="s">
        <v>74</v>
      </c>
      <c r="B21" t="s">
        <v>75</v>
      </c>
      <c r="C21" t="s">
        <v>63</v>
      </c>
      <c r="D21">
        <v>2021</v>
      </c>
      <c r="E21" s="1">
        <v>113554634587</v>
      </c>
      <c r="F21" s="1">
        <v>365037963611</v>
      </c>
      <c r="G21" s="1">
        <v>478592598198</v>
      </c>
    </row>
    <row r="22" spans="1:7" x14ac:dyDescent="0.3">
      <c r="A22" t="s">
        <v>74</v>
      </c>
      <c r="B22" t="s">
        <v>75</v>
      </c>
      <c r="C22" t="s">
        <v>49</v>
      </c>
      <c r="D22">
        <v>2021</v>
      </c>
      <c r="E22" s="1">
        <v>65506611434</v>
      </c>
      <c r="F22" s="1">
        <v>19758015422</v>
      </c>
      <c r="G22" s="1">
        <v>85264626856</v>
      </c>
    </row>
    <row r="23" spans="1:7" x14ac:dyDescent="0.3">
      <c r="A23" t="s">
        <v>74</v>
      </c>
      <c r="B23" t="s">
        <v>75</v>
      </c>
      <c r="C23" t="s">
        <v>19</v>
      </c>
      <c r="D23">
        <v>2021</v>
      </c>
      <c r="E23" s="1">
        <v>196477143</v>
      </c>
      <c r="G23" s="1">
        <v>196477143</v>
      </c>
    </row>
    <row r="24" spans="1:7" x14ac:dyDescent="0.3">
      <c r="A24" t="s">
        <v>74</v>
      </c>
      <c r="B24" t="s">
        <v>75</v>
      </c>
      <c r="C24" t="s">
        <v>51</v>
      </c>
      <c r="D24">
        <v>2021</v>
      </c>
      <c r="E24" s="1">
        <v>64816326702</v>
      </c>
      <c r="F24" s="1">
        <v>55395253411</v>
      </c>
      <c r="G24" s="1">
        <v>120211580113</v>
      </c>
    </row>
    <row r="25" spans="1:7" x14ac:dyDescent="0.3">
      <c r="A25" t="s">
        <v>74</v>
      </c>
      <c r="B25" t="s">
        <v>75</v>
      </c>
      <c r="C25" t="s">
        <v>20</v>
      </c>
      <c r="D25">
        <v>2021</v>
      </c>
      <c r="E25" s="1">
        <v>336226222</v>
      </c>
      <c r="F25" s="1">
        <v>1823325184</v>
      </c>
      <c r="G25" s="1">
        <v>2159551406</v>
      </c>
    </row>
    <row r="26" spans="1:7" x14ac:dyDescent="0.3">
      <c r="A26" t="s">
        <v>74</v>
      </c>
      <c r="B26" t="s">
        <v>75</v>
      </c>
      <c r="C26" t="s">
        <v>28</v>
      </c>
      <c r="D26">
        <v>2021</v>
      </c>
      <c r="E26" s="1">
        <v>1662041573</v>
      </c>
      <c r="F26" s="1">
        <v>15820738558</v>
      </c>
      <c r="G26" s="1">
        <v>17482780131</v>
      </c>
    </row>
    <row r="27" spans="1:7" x14ac:dyDescent="0.3">
      <c r="A27" t="s">
        <v>74</v>
      </c>
      <c r="B27" t="s">
        <v>75</v>
      </c>
      <c r="C27" t="s">
        <v>36</v>
      </c>
      <c r="D27">
        <v>2021</v>
      </c>
      <c r="E27" s="1">
        <v>10661337182</v>
      </c>
      <c r="F27" s="1">
        <v>27683731905</v>
      </c>
      <c r="G27" s="1">
        <v>38345069087</v>
      </c>
    </row>
    <row r="28" spans="1:7" x14ac:dyDescent="0.3">
      <c r="A28" t="s">
        <v>74</v>
      </c>
      <c r="B28" t="s">
        <v>75</v>
      </c>
      <c r="C28" t="s">
        <v>57</v>
      </c>
      <c r="D28">
        <v>2021</v>
      </c>
      <c r="E28" s="1">
        <v>117874326866</v>
      </c>
      <c r="F28" s="1">
        <v>110343107169</v>
      </c>
      <c r="G28" s="1">
        <v>228217434035</v>
      </c>
    </row>
    <row r="29" spans="1:7" x14ac:dyDescent="0.3">
      <c r="A29" t="s">
        <v>74</v>
      </c>
      <c r="B29" t="s">
        <v>75</v>
      </c>
      <c r="C29" t="s">
        <v>62</v>
      </c>
      <c r="D29">
        <v>2021</v>
      </c>
      <c r="E29" s="1">
        <v>155945276741</v>
      </c>
      <c r="F29" s="1">
        <v>308572435319</v>
      </c>
      <c r="G29" s="1">
        <v>464517712060</v>
      </c>
    </row>
    <row r="30" spans="1:7" x14ac:dyDescent="0.3">
      <c r="A30" t="s">
        <v>74</v>
      </c>
      <c r="B30" t="s">
        <v>75</v>
      </c>
      <c r="C30" t="s">
        <v>34</v>
      </c>
      <c r="D30">
        <v>2021</v>
      </c>
      <c r="E30" s="1">
        <v>13307953695</v>
      </c>
      <c r="F30" s="1">
        <v>22690468523</v>
      </c>
      <c r="G30" s="1">
        <v>35998422218</v>
      </c>
    </row>
    <row r="31" spans="1:7" x14ac:dyDescent="0.3">
      <c r="A31" t="s">
        <v>74</v>
      </c>
      <c r="B31" t="s">
        <v>75</v>
      </c>
      <c r="C31" t="s">
        <v>44</v>
      </c>
      <c r="D31">
        <v>2021</v>
      </c>
      <c r="E31" s="1">
        <v>30700677765</v>
      </c>
      <c r="F31" s="1">
        <v>42338493347</v>
      </c>
      <c r="G31" s="1">
        <v>73039171112</v>
      </c>
    </row>
    <row r="32" spans="1:7" x14ac:dyDescent="0.3">
      <c r="A32" t="s">
        <v>74</v>
      </c>
      <c r="B32" t="s">
        <v>75</v>
      </c>
      <c r="C32" t="s">
        <v>22</v>
      </c>
      <c r="D32">
        <v>2021</v>
      </c>
      <c r="E32" s="1">
        <v>5997052393</v>
      </c>
      <c r="G32" s="1">
        <v>5997052393</v>
      </c>
    </row>
    <row r="33" spans="1:7" x14ac:dyDescent="0.3">
      <c r="A33" t="s">
        <v>74</v>
      </c>
      <c r="B33" t="s">
        <v>75</v>
      </c>
      <c r="C33" t="s">
        <v>42</v>
      </c>
      <c r="D33">
        <v>2021</v>
      </c>
      <c r="E33" s="1">
        <v>19569506788</v>
      </c>
      <c r="F33" s="1">
        <v>36489299201</v>
      </c>
      <c r="G33" s="1">
        <v>56058805989</v>
      </c>
    </row>
    <row r="34" spans="1:7" x14ac:dyDescent="0.3">
      <c r="A34" t="s">
        <v>74</v>
      </c>
      <c r="B34" t="s">
        <v>75</v>
      </c>
      <c r="C34" t="s">
        <v>40</v>
      </c>
      <c r="D34">
        <v>2021</v>
      </c>
      <c r="E34" s="1">
        <v>28776343345</v>
      </c>
      <c r="F34" s="1">
        <v>22800755393</v>
      </c>
      <c r="G34" s="1">
        <v>51577098738</v>
      </c>
    </row>
    <row r="35" spans="1:7" x14ac:dyDescent="0.3">
      <c r="A35" t="s">
        <v>74</v>
      </c>
      <c r="B35" t="s">
        <v>75</v>
      </c>
      <c r="C35" t="s">
        <v>45</v>
      </c>
      <c r="D35">
        <v>2021</v>
      </c>
      <c r="E35" s="1">
        <v>18094979351</v>
      </c>
      <c r="F35" s="1">
        <v>60216451131</v>
      </c>
      <c r="G35" s="1">
        <v>78311430482</v>
      </c>
    </row>
    <row r="36" spans="1:7" x14ac:dyDescent="0.3">
      <c r="A36" t="s">
        <v>74</v>
      </c>
      <c r="B36" t="s">
        <v>75</v>
      </c>
      <c r="C36" t="s">
        <v>39</v>
      </c>
      <c r="D36">
        <v>2021</v>
      </c>
      <c r="E36" s="1">
        <v>36569627463</v>
      </c>
      <c r="F36" s="1">
        <v>11869221184</v>
      </c>
      <c r="G36" s="1">
        <v>48438848647</v>
      </c>
    </row>
    <row r="37" spans="1:7" x14ac:dyDescent="0.3">
      <c r="A37" t="s">
        <v>74</v>
      </c>
      <c r="B37" t="s">
        <v>75</v>
      </c>
      <c r="C37" t="s">
        <v>30</v>
      </c>
      <c r="D37">
        <v>2021</v>
      </c>
      <c r="E37" s="1">
        <v>5685777457</v>
      </c>
      <c r="F37" s="1">
        <v>16047712135</v>
      </c>
      <c r="G37" s="1">
        <v>21733489592</v>
      </c>
    </row>
    <row r="38" spans="1:7" x14ac:dyDescent="0.3">
      <c r="A38" t="s">
        <v>74</v>
      </c>
      <c r="B38" t="s">
        <v>75</v>
      </c>
      <c r="C38" t="s">
        <v>23</v>
      </c>
      <c r="D38">
        <v>2021</v>
      </c>
      <c r="E38" s="1">
        <v>329365891</v>
      </c>
      <c r="F38" s="1">
        <v>7279423355</v>
      </c>
      <c r="G38" s="1">
        <v>7608789246</v>
      </c>
    </row>
    <row r="39" spans="1:7" x14ac:dyDescent="0.3">
      <c r="A39" t="s">
        <v>74</v>
      </c>
      <c r="B39" t="s">
        <v>75</v>
      </c>
      <c r="C39" t="s">
        <v>46</v>
      </c>
      <c r="D39">
        <v>2021</v>
      </c>
      <c r="E39" s="1">
        <v>28290646000</v>
      </c>
      <c r="F39" s="1">
        <v>55514687467</v>
      </c>
      <c r="G39" s="1">
        <v>83805333467</v>
      </c>
    </row>
    <row r="40" spans="1:7" x14ac:dyDescent="0.3">
      <c r="A40" t="s">
        <v>74</v>
      </c>
      <c r="B40" t="s">
        <v>75</v>
      </c>
      <c r="C40" t="s">
        <v>54</v>
      </c>
      <c r="D40">
        <v>2021</v>
      </c>
      <c r="E40" s="1">
        <v>65726411555</v>
      </c>
      <c r="F40" s="1">
        <v>79038104271</v>
      </c>
      <c r="G40" s="1">
        <v>144764515826</v>
      </c>
    </row>
    <row r="41" spans="1:7" x14ac:dyDescent="0.3">
      <c r="A41" t="s">
        <v>74</v>
      </c>
      <c r="B41" t="s">
        <v>75</v>
      </c>
      <c r="C41" t="s">
        <v>35</v>
      </c>
      <c r="D41">
        <v>2021</v>
      </c>
      <c r="E41" s="1">
        <v>13910277932</v>
      </c>
      <c r="F41" s="1">
        <v>22293452403</v>
      </c>
      <c r="G41" s="1">
        <v>36203730335</v>
      </c>
    </row>
    <row r="42" spans="1:7" x14ac:dyDescent="0.3">
      <c r="A42" t="s">
        <v>74</v>
      </c>
      <c r="B42" t="s">
        <v>75</v>
      </c>
      <c r="C42" t="s">
        <v>56</v>
      </c>
      <c r="D42">
        <v>2021</v>
      </c>
      <c r="E42" s="1">
        <v>60891589680</v>
      </c>
      <c r="F42" s="1">
        <v>140028022946</v>
      </c>
      <c r="G42" s="1">
        <v>200919612626</v>
      </c>
    </row>
    <row r="43" spans="1:7" x14ac:dyDescent="0.3">
      <c r="A43" t="s">
        <v>74</v>
      </c>
      <c r="B43" t="s">
        <v>75</v>
      </c>
      <c r="C43" t="s">
        <v>53</v>
      </c>
      <c r="D43">
        <v>2021</v>
      </c>
      <c r="E43" s="1">
        <v>58539830280</v>
      </c>
      <c r="F43" s="1">
        <v>82048112973</v>
      </c>
      <c r="G43" s="1">
        <v>140587943253</v>
      </c>
    </row>
    <row r="44" spans="1:7" x14ac:dyDescent="0.3">
      <c r="A44" t="s">
        <v>74</v>
      </c>
      <c r="B44" t="s">
        <v>75</v>
      </c>
      <c r="C44" t="s">
        <v>24</v>
      </c>
      <c r="D44">
        <v>2021</v>
      </c>
      <c r="E44" s="1">
        <v>2021398237</v>
      </c>
      <c r="F44" s="1">
        <v>7925986281</v>
      </c>
      <c r="G44" s="1">
        <v>9947384518</v>
      </c>
    </row>
    <row r="45" spans="1:7" x14ac:dyDescent="0.3">
      <c r="A45" t="s">
        <v>74</v>
      </c>
      <c r="B45" t="s">
        <v>75</v>
      </c>
      <c r="C45" t="s">
        <v>29</v>
      </c>
      <c r="D45">
        <v>2021</v>
      </c>
      <c r="E45" s="1">
        <v>543554820</v>
      </c>
      <c r="F45" s="1">
        <v>17718926352</v>
      </c>
      <c r="G45" s="1">
        <v>18262481172</v>
      </c>
    </row>
    <row r="46" spans="1:7" x14ac:dyDescent="0.3">
      <c r="A46" t="s">
        <v>74</v>
      </c>
      <c r="B46" t="s">
        <v>75</v>
      </c>
      <c r="C46" t="s">
        <v>37</v>
      </c>
      <c r="D46">
        <v>2021</v>
      </c>
      <c r="E46" s="1">
        <v>10134715081</v>
      </c>
      <c r="F46" s="1">
        <v>33945092988</v>
      </c>
      <c r="G46" s="1">
        <v>44079808069</v>
      </c>
    </row>
    <row r="47" spans="1:7" x14ac:dyDescent="0.3">
      <c r="A47" t="s">
        <v>74</v>
      </c>
      <c r="B47" t="s">
        <v>75</v>
      </c>
      <c r="C47" t="s">
        <v>21</v>
      </c>
      <c r="D47">
        <v>2021</v>
      </c>
      <c r="E47" s="1">
        <v>2055217924</v>
      </c>
      <c r="F47" s="1">
        <v>1360962145</v>
      </c>
      <c r="G47" s="1">
        <v>3416180069</v>
      </c>
    </row>
    <row r="48" spans="1:7" x14ac:dyDescent="0.3">
      <c r="A48" t="s">
        <v>74</v>
      </c>
      <c r="B48" t="s">
        <v>75</v>
      </c>
      <c r="C48" t="s">
        <v>18</v>
      </c>
      <c r="D48">
        <v>2021</v>
      </c>
      <c r="E48" s="1">
        <v>3119488</v>
      </c>
      <c r="F48" s="1">
        <v>3578370</v>
      </c>
      <c r="G48" s="1">
        <v>6697858</v>
      </c>
    </row>
    <row r="49" spans="1:7" x14ac:dyDescent="0.3">
      <c r="A49" t="s">
        <v>74</v>
      </c>
      <c r="B49" t="s">
        <v>75</v>
      </c>
      <c r="C49" t="s">
        <v>27</v>
      </c>
      <c r="D49">
        <v>2021</v>
      </c>
      <c r="E49" s="1">
        <v>7283917377</v>
      </c>
      <c r="F49" s="1">
        <v>10167747325</v>
      </c>
      <c r="G49" s="1">
        <v>17451664702</v>
      </c>
    </row>
    <row r="50" spans="1:7" x14ac:dyDescent="0.3">
      <c r="A50" t="s">
        <v>74</v>
      </c>
      <c r="B50" t="s">
        <v>75</v>
      </c>
      <c r="C50" t="s">
        <v>31</v>
      </c>
      <c r="D50">
        <v>2021</v>
      </c>
      <c r="E50" s="1">
        <v>5564173844</v>
      </c>
      <c r="F50" s="1">
        <v>22977425995</v>
      </c>
      <c r="G50" s="1">
        <v>28541599839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Data1</vt:lpstr>
      <vt:lpstr>Pivot</vt:lpstr>
      <vt:lpstr>Exports &amp; Imports by NAICS Comm</vt:lpstr>
      <vt:lpstr>Chart1</vt:lpstr>
      <vt:lpstr>_DLX5.USE</vt:lpstr>
      <vt:lpstr>_DLX6.USE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2022-11-09T21:31:29Z</dcterms:created>
  <dcterms:modified xsi:type="dcterms:W3CDTF">2022-11-09T21:32:14Z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2022-11-09T21:31:58Z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047bb935-5c3d-4b97-ad5e-23ee5127d3ed</vt:lpwstr>
  </property>
  <property fmtid="{D5CDD505-2E9C-101B-9397-08002B2CF9AE}" pid="8" name="MSIP_Label_65269c60-0483-4c57-9e8c-3779d6900235_ContentBits">
    <vt:lpwstr>0</vt:lpwstr>
  </property>
</Properties>
</file>