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13_ncr:1_{F41D195F-EDFB-4CC2-80E9-C8C31AB4C188}" xr6:coauthVersionLast="47" xr6:coauthVersionMax="47" xr10:uidLastSave="{00000000-0000-0000-0000-000000000000}"/>
  <bookViews>
    <workbookView xWindow="28680" yWindow="-120" windowWidth="38640" windowHeight="21390" xr2:uid="{35FD315C-9A3E-4551-B2A6-E51754C1D3C9}"/>
  </bookViews>
  <sheets>
    <sheet name="Chart 1" sheetId="12" r:id="rId1"/>
    <sheet name="Data 1" sheetId="5" r:id="rId2"/>
    <sheet name="Chart 2" sheetId="13" r:id="rId3"/>
    <sheet name="Data 2" sheetId="7" r:id="rId4"/>
    <sheet name="Monthly SA" sheetId="10" state="hidden" r:id="rId5"/>
    <sheet name="Mfg  US Monthly" sheetId="3" state="hidden" r:id="rId6"/>
    <sheet name="Monthly Mfg" sheetId="8" state="hidden" r:id="rId7"/>
    <sheet name="Monthly Mfg SA" sheetId="9" state="hidden" r:id="rId8"/>
  </sheets>
  <definedNames>
    <definedName name="_DLX1" localSheetId="1">'Data 1'!$A$1:$L$3</definedName>
    <definedName name="_DLX1" localSheetId="3">'Data 2'!$A$1:$L$3</definedName>
    <definedName name="_DLX1" localSheetId="5">'Mfg  US Monthly'!$A$1:$F$3</definedName>
    <definedName name="_DLX1" localSheetId="6">'Monthly Mfg'!$A$1:$L$3</definedName>
    <definedName name="_DLX1" localSheetId="7">'Monthly Mfg SA'!$A$1:$L$3</definedName>
    <definedName name="_DLX1" localSheetId="4">'Monthly SA'!$A$1:$L$3</definedName>
    <definedName name="_DLX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6" i="10" l="1"/>
  <c r="P146" i="10"/>
  <c r="N146" i="10"/>
  <c r="R143" i="9"/>
  <c r="P145" i="9"/>
  <c r="Q145" i="9"/>
  <c r="V145" i="9"/>
  <c r="X143" i="9" l="1"/>
  <c r="Z96" i="7" s="1"/>
  <c r="P142" i="9"/>
  <c r="X142" i="9"/>
  <c r="V143" i="9"/>
  <c r="P145" i="10"/>
  <c r="O145" i="10"/>
  <c r="N145" i="10"/>
  <c r="U145" i="10"/>
  <c r="T146" i="10"/>
  <c r="J146" i="10"/>
  <c r="I146" i="10"/>
  <c r="H147" i="10"/>
  <c r="W145" i="9"/>
  <c r="Y95" i="7"/>
  <c r="Y96" i="7"/>
  <c r="X96" i="7"/>
  <c r="P143" i="9"/>
  <c r="W143" i="9"/>
  <c r="Y143" i="9"/>
  <c r="S143" i="9"/>
  <c r="Q143" i="9"/>
  <c r="V142" i="9"/>
  <c r="Y145" i="9" l="1"/>
  <c r="X145" i="9"/>
  <c r="S139" i="9"/>
  <c r="X98" i="5"/>
  <c r="Z98" i="5"/>
  <c r="Y98" i="5"/>
  <c r="Y99" i="5"/>
  <c r="R85" i="5" l="1"/>
  <c r="Y96" i="5"/>
  <c r="X96" i="5"/>
  <c r="X99" i="5" s="1"/>
  <c r="J147" i="10"/>
  <c r="I147" i="10"/>
  <c r="Z146" i="10"/>
  <c r="Q146" i="10"/>
  <c r="U146" i="10" s="1"/>
  <c r="O146" i="10"/>
  <c r="J136" i="10"/>
  <c r="S136" i="10"/>
  <c r="AA146" i="10"/>
  <c r="G139" i="10"/>
  <c r="R139" i="10" s="1"/>
  <c r="Q139" i="10"/>
  <c r="M139" i="10"/>
  <c r="J139" i="10"/>
  <c r="S139" i="10" s="1"/>
  <c r="D139" i="10"/>
  <c r="M138" i="10"/>
  <c r="J138" i="10"/>
  <c r="S138" i="10" s="1"/>
  <c r="G138" i="10"/>
  <c r="R138" i="10" s="1"/>
  <c r="D138" i="10"/>
  <c r="Q138" i="10" s="1"/>
  <c r="S137" i="10"/>
  <c r="M137" i="10"/>
  <c r="J137" i="10"/>
  <c r="G137" i="10"/>
  <c r="R137" i="10" s="1"/>
  <c r="D137" i="10"/>
  <c r="Q137" i="10" s="1"/>
  <c r="M136" i="10"/>
  <c r="G136" i="10"/>
  <c r="R136" i="10" s="1"/>
  <c r="D136" i="10"/>
  <c r="Q136" i="10" s="1"/>
  <c r="M135" i="10"/>
  <c r="Q135" i="10" s="1"/>
  <c r="J135" i="10"/>
  <c r="G135" i="10"/>
  <c r="D135" i="10"/>
  <c r="M134" i="10"/>
  <c r="S134" i="10" s="1"/>
  <c r="J134" i="10"/>
  <c r="G134" i="10"/>
  <c r="D134" i="10"/>
  <c r="M133" i="10"/>
  <c r="Q133" i="10" s="1"/>
  <c r="J133" i="10"/>
  <c r="S133" i="10" s="1"/>
  <c r="G133" i="10"/>
  <c r="R133" i="10" s="1"/>
  <c r="D133" i="10"/>
  <c r="M132" i="10"/>
  <c r="Q132" i="10" s="1"/>
  <c r="J132" i="10"/>
  <c r="S132" i="10" s="1"/>
  <c r="G132" i="10"/>
  <c r="R132" i="10" s="1"/>
  <c r="D132" i="10"/>
  <c r="M131" i="10"/>
  <c r="J131" i="10"/>
  <c r="S131" i="10" s="1"/>
  <c r="G131" i="10"/>
  <c r="R131" i="10" s="1"/>
  <c r="D131" i="10"/>
  <c r="Q131" i="10" s="1"/>
  <c r="S130" i="10"/>
  <c r="M130" i="10"/>
  <c r="J130" i="10"/>
  <c r="G130" i="10"/>
  <c r="R130" i="10" s="1"/>
  <c r="D130" i="10"/>
  <c r="Q130" i="10" s="1"/>
  <c r="M129" i="10"/>
  <c r="J129" i="10"/>
  <c r="G129" i="10"/>
  <c r="D129" i="10"/>
  <c r="Q129" i="10" s="1"/>
  <c r="M128" i="10"/>
  <c r="J128" i="10"/>
  <c r="S128" i="10" s="1"/>
  <c r="G128" i="10"/>
  <c r="D128" i="10"/>
  <c r="M127" i="10"/>
  <c r="J127" i="10"/>
  <c r="G127" i="10"/>
  <c r="R127" i="10" s="1"/>
  <c r="D127" i="10"/>
  <c r="Q127" i="10" s="1"/>
  <c r="M126" i="10"/>
  <c r="J126" i="10"/>
  <c r="S126" i="10" s="1"/>
  <c r="G126" i="10"/>
  <c r="R126" i="10" s="1"/>
  <c r="D126" i="10"/>
  <c r="Q126" i="10" s="1"/>
  <c r="S125" i="10"/>
  <c r="M125" i="10"/>
  <c r="J125" i="10"/>
  <c r="G125" i="10"/>
  <c r="R125" i="10" s="1"/>
  <c r="D125" i="10"/>
  <c r="Q125" i="10" s="1"/>
  <c r="M124" i="10"/>
  <c r="J124" i="10"/>
  <c r="G124" i="10"/>
  <c r="D124" i="10"/>
  <c r="Q124" i="10" s="1"/>
  <c r="Q123" i="10"/>
  <c r="M123" i="10"/>
  <c r="J123" i="10"/>
  <c r="G123" i="10"/>
  <c r="D123" i="10"/>
  <c r="M122" i="10"/>
  <c r="J122" i="10"/>
  <c r="G122" i="10"/>
  <c r="R122" i="10" s="1"/>
  <c r="D122" i="10"/>
  <c r="M121" i="10"/>
  <c r="Q121" i="10" s="1"/>
  <c r="J121" i="10"/>
  <c r="S121" i="10" s="1"/>
  <c r="G121" i="10"/>
  <c r="D121" i="10"/>
  <c r="R120" i="10"/>
  <c r="M120" i="10"/>
  <c r="J120" i="10"/>
  <c r="S120" i="10" s="1"/>
  <c r="G120" i="10"/>
  <c r="D120" i="10"/>
  <c r="M119" i="10"/>
  <c r="J119" i="10"/>
  <c r="S119" i="10" s="1"/>
  <c r="G119" i="10"/>
  <c r="R119" i="10" s="1"/>
  <c r="D119" i="10"/>
  <c r="M118" i="10"/>
  <c r="S118" i="10" s="1"/>
  <c r="J118" i="10"/>
  <c r="G118" i="10"/>
  <c r="R118" i="10" s="1"/>
  <c r="D118" i="10"/>
  <c r="Q118" i="10" s="1"/>
  <c r="M117" i="10"/>
  <c r="J117" i="10"/>
  <c r="G117" i="10"/>
  <c r="D117" i="10"/>
  <c r="Q117" i="10" s="1"/>
  <c r="M116" i="10"/>
  <c r="J116" i="10"/>
  <c r="S116" i="10" s="1"/>
  <c r="G116" i="10"/>
  <c r="D116" i="10"/>
  <c r="M115" i="10"/>
  <c r="J115" i="10"/>
  <c r="G115" i="10"/>
  <c r="R115" i="10" s="1"/>
  <c r="D115" i="10"/>
  <c r="Q115" i="10" s="1"/>
  <c r="M114" i="10"/>
  <c r="J114" i="10"/>
  <c r="S114" i="10" s="1"/>
  <c r="G114" i="10"/>
  <c r="R114" i="10" s="1"/>
  <c r="D114" i="10"/>
  <c r="Q114" i="10" s="1"/>
  <c r="S113" i="10"/>
  <c r="M113" i="10"/>
  <c r="J113" i="10"/>
  <c r="G113" i="10"/>
  <c r="R113" i="10" s="1"/>
  <c r="D113" i="10"/>
  <c r="Q113" i="10" s="1"/>
  <c r="M112" i="10"/>
  <c r="J112" i="10"/>
  <c r="S112" i="10" s="1"/>
  <c r="G112" i="10"/>
  <c r="R112" i="10" s="1"/>
  <c r="D112" i="10"/>
  <c r="Q112" i="10" s="1"/>
  <c r="Q111" i="10"/>
  <c r="M111" i="10"/>
  <c r="J111" i="10"/>
  <c r="G111" i="10"/>
  <c r="D111" i="10"/>
  <c r="M110" i="10"/>
  <c r="J110" i="10"/>
  <c r="G110" i="10"/>
  <c r="R110" i="10" s="1"/>
  <c r="D110" i="10"/>
  <c r="M109" i="10"/>
  <c r="Q109" i="10" s="1"/>
  <c r="J109" i="10"/>
  <c r="S109" i="10" s="1"/>
  <c r="G109" i="10"/>
  <c r="D109" i="10"/>
  <c r="R108" i="10"/>
  <c r="M108" i="10"/>
  <c r="J108" i="10"/>
  <c r="S108" i="10" s="1"/>
  <c r="G108" i="10"/>
  <c r="D108" i="10"/>
  <c r="M107" i="10"/>
  <c r="J107" i="10"/>
  <c r="S107" i="10" s="1"/>
  <c r="G107" i="10"/>
  <c r="R107" i="10" s="1"/>
  <c r="D107" i="10"/>
  <c r="M106" i="10"/>
  <c r="S106" i="10" s="1"/>
  <c r="J106" i="10"/>
  <c r="G106" i="10"/>
  <c r="R106" i="10" s="1"/>
  <c r="D106" i="10"/>
  <c r="Q106" i="10" s="1"/>
  <c r="M105" i="10"/>
  <c r="J105" i="10"/>
  <c r="G105" i="10"/>
  <c r="D105" i="10"/>
  <c r="Q105" i="10" s="1"/>
  <c r="M104" i="10"/>
  <c r="J104" i="10"/>
  <c r="S104" i="10" s="1"/>
  <c r="G104" i="10"/>
  <c r="D104" i="10"/>
  <c r="M103" i="10"/>
  <c r="J103" i="10"/>
  <c r="G103" i="10"/>
  <c r="R103" i="10" s="1"/>
  <c r="D103" i="10"/>
  <c r="Q103" i="10" s="1"/>
  <c r="M102" i="10"/>
  <c r="J102" i="10"/>
  <c r="S102" i="10" s="1"/>
  <c r="G102" i="10"/>
  <c r="R102" i="10" s="1"/>
  <c r="D102" i="10"/>
  <c r="Q102" i="10" s="1"/>
  <c r="S101" i="10"/>
  <c r="M101" i="10"/>
  <c r="J101" i="10"/>
  <c r="G101" i="10"/>
  <c r="R101" i="10" s="1"/>
  <c r="D101" i="10"/>
  <c r="Q101" i="10" s="1"/>
  <c r="M100" i="10"/>
  <c r="J100" i="10"/>
  <c r="S100" i="10" s="1"/>
  <c r="G100" i="10"/>
  <c r="R100" i="10" s="1"/>
  <c r="D100" i="10"/>
  <c r="Q100" i="10" s="1"/>
  <c r="Q99" i="10"/>
  <c r="M99" i="10"/>
  <c r="J99" i="10"/>
  <c r="G99" i="10"/>
  <c r="D99" i="10"/>
  <c r="M98" i="10"/>
  <c r="J98" i="10"/>
  <c r="G98" i="10"/>
  <c r="R98" i="10" s="1"/>
  <c r="D98" i="10"/>
  <c r="M97" i="10"/>
  <c r="Q97" i="10" s="1"/>
  <c r="J97" i="10"/>
  <c r="S97" i="10" s="1"/>
  <c r="G97" i="10"/>
  <c r="D97" i="10"/>
  <c r="R96" i="10"/>
  <c r="M96" i="10"/>
  <c r="J96" i="10"/>
  <c r="S96" i="10" s="1"/>
  <c r="G96" i="10"/>
  <c r="D96" i="10"/>
  <c r="M95" i="10"/>
  <c r="J95" i="10"/>
  <c r="S95" i="10" s="1"/>
  <c r="G95" i="10"/>
  <c r="R95" i="10" s="1"/>
  <c r="D95" i="10"/>
  <c r="M94" i="10"/>
  <c r="S94" i="10" s="1"/>
  <c r="J94" i="10"/>
  <c r="G94" i="10"/>
  <c r="R94" i="10" s="1"/>
  <c r="D94" i="10"/>
  <c r="Q94" i="10" s="1"/>
  <c r="M93" i="10"/>
  <c r="J93" i="10"/>
  <c r="G93" i="10"/>
  <c r="D93" i="10"/>
  <c r="Q93" i="10" s="1"/>
  <c r="M92" i="10"/>
  <c r="J92" i="10"/>
  <c r="S92" i="10" s="1"/>
  <c r="G92" i="10"/>
  <c r="D92" i="10"/>
  <c r="M91" i="10"/>
  <c r="J91" i="10"/>
  <c r="G91" i="10"/>
  <c r="R91" i="10" s="1"/>
  <c r="D91" i="10"/>
  <c r="Q91" i="10" s="1"/>
  <c r="M90" i="10"/>
  <c r="J90" i="10"/>
  <c r="S90" i="10" s="1"/>
  <c r="G90" i="10"/>
  <c r="R90" i="10" s="1"/>
  <c r="D90" i="10"/>
  <c r="Q90" i="10" s="1"/>
  <c r="S89" i="10"/>
  <c r="R89" i="10"/>
  <c r="M89" i="10"/>
  <c r="J89" i="10"/>
  <c r="G89" i="10"/>
  <c r="D89" i="10"/>
  <c r="Q89" i="10" s="1"/>
  <c r="M88" i="10"/>
  <c r="J88" i="10"/>
  <c r="S88" i="10" s="1"/>
  <c r="G88" i="10"/>
  <c r="R88" i="10" s="1"/>
  <c r="D88" i="10"/>
  <c r="Q88" i="10" s="1"/>
  <c r="Q87" i="10"/>
  <c r="M87" i="10"/>
  <c r="J87" i="10"/>
  <c r="G87" i="10"/>
  <c r="D87" i="10"/>
  <c r="M86" i="10"/>
  <c r="J86" i="10"/>
  <c r="G86" i="10"/>
  <c r="R86" i="10" s="1"/>
  <c r="D86" i="10"/>
  <c r="M85" i="10"/>
  <c r="Q85" i="10" s="1"/>
  <c r="J85" i="10"/>
  <c r="S85" i="10" s="1"/>
  <c r="G85" i="10"/>
  <c r="D85" i="10"/>
  <c r="R84" i="10"/>
  <c r="M84" i="10"/>
  <c r="J84" i="10"/>
  <c r="S84" i="10" s="1"/>
  <c r="G84" i="10"/>
  <c r="D84" i="10"/>
  <c r="M83" i="10"/>
  <c r="J83" i="10"/>
  <c r="S83" i="10" s="1"/>
  <c r="G83" i="10"/>
  <c r="R83" i="10" s="1"/>
  <c r="D83" i="10"/>
  <c r="M82" i="10"/>
  <c r="S82" i="10" s="1"/>
  <c r="J82" i="10"/>
  <c r="G82" i="10"/>
  <c r="R82" i="10" s="1"/>
  <c r="D82" i="10"/>
  <c r="M81" i="10"/>
  <c r="J81" i="10"/>
  <c r="G81" i="10"/>
  <c r="D81" i="10"/>
  <c r="Q81" i="10" s="1"/>
  <c r="M80" i="10"/>
  <c r="J80" i="10"/>
  <c r="S80" i="10" s="1"/>
  <c r="G80" i="10"/>
  <c r="D80" i="10"/>
  <c r="M79" i="10"/>
  <c r="J79" i="10"/>
  <c r="G79" i="10"/>
  <c r="R79" i="10" s="1"/>
  <c r="D79" i="10"/>
  <c r="Q79" i="10" s="1"/>
  <c r="M78" i="10"/>
  <c r="J78" i="10"/>
  <c r="S78" i="10" s="1"/>
  <c r="G78" i="10"/>
  <c r="R78" i="10" s="1"/>
  <c r="D78" i="10"/>
  <c r="Q78" i="10" s="1"/>
  <c r="S77" i="10"/>
  <c r="R77" i="10"/>
  <c r="M77" i="10"/>
  <c r="J77" i="10"/>
  <c r="G77" i="10"/>
  <c r="D77" i="10"/>
  <c r="Q77" i="10" s="1"/>
  <c r="M76" i="10"/>
  <c r="J76" i="10"/>
  <c r="S76" i="10" s="1"/>
  <c r="G76" i="10"/>
  <c r="R76" i="10" s="1"/>
  <c r="D76" i="10"/>
  <c r="Q76" i="10" s="1"/>
  <c r="Q75" i="10"/>
  <c r="M75" i="10"/>
  <c r="J75" i="10"/>
  <c r="G75" i="10"/>
  <c r="D75" i="10"/>
  <c r="M74" i="10"/>
  <c r="J74" i="10"/>
  <c r="G74" i="10"/>
  <c r="R74" i="10" s="1"/>
  <c r="D74" i="10"/>
  <c r="M73" i="10"/>
  <c r="Q73" i="10" s="1"/>
  <c r="J73" i="10"/>
  <c r="S73" i="10" s="1"/>
  <c r="G73" i="10"/>
  <c r="D73" i="10"/>
  <c r="R72" i="10"/>
  <c r="M72" i="10"/>
  <c r="J72" i="10"/>
  <c r="S72" i="10" s="1"/>
  <c r="G72" i="10"/>
  <c r="D72" i="10"/>
  <c r="M71" i="10"/>
  <c r="J71" i="10"/>
  <c r="S71" i="10" s="1"/>
  <c r="G71" i="10"/>
  <c r="R71" i="10" s="1"/>
  <c r="D71" i="10"/>
  <c r="M70" i="10"/>
  <c r="S70" i="10" s="1"/>
  <c r="J70" i="10"/>
  <c r="G70" i="10"/>
  <c r="R70" i="10" s="1"/>
  <c r="D70" i="10"/>
  <c r="M69" i="10"/>
  <c r="R69" i="10" s="1"/>
  <c r="J69" i="10"/>
  <c r="G69" i="10"/>
  <c r="D69" i="10"/>
  <c r="Q69" i="10" s="1"/>
  <c r="M68" i="10"/>
  <c r="J68" i="10"/>
  <c r="S68" i="10" s="1"/>
  <c r="G68" i="10"/>
  <c r="D68" i="10"/>
  <c r="M67" i="10"/>
  <c r="J67" i="10"/>
  <c r="G67" i="10"/>
  <c r="R67" i="10" s="1"/>
  <c r="D67" i="10"/>
  <c r="Q67" i="10" s="1"/>
  <c r="M66" i="10"/>
  <c r="J66" i="10"/>
  <c r="S66" i="10" s="1"/>
  <c r="G66" i="10"/>
  <c r="R66" i="10" s="1"/>
  <c r="D66" i="10"/>
  <c r="Q66" i="10" s="1"/>
  <c r="S65" i="10"/>
  <c r="R65" i="10"/>
  <c r="M65" i="10"/>
  <c r="J65" i="10"/>
  <c r="G65" i="10"/>
  <c r="D65" i="10"/>
  <c r="Q65" i="10" s="1"/>
  <c r="M64" i="10"/>
  <c r="J64" i="10"/>
  <c r="S64" i="10" s="1"/>
  <c r="G64" i="10"/>
  <c r="R64" i="10" s="1"/>
  <c r="D64" i="10"/>
  <c r="Q64" i="10" s="1"/>
  <c r="Q63" i="10"/>
  <c r="M63" i="10"/>
  <c r="J63" i="10"/>
  <c r="G63" i="10"/>
  <c r="D63" i="10"/>
  <c r="M62" i="10"/>
  <c r="J62" i="10"/>
  <c r="G62" i="10"/>
  <c r="D62" i="10"/>
  <c r="M61" i="10"/>
  <c r="Q61" i="10" s="1"/>
  <c r="J61" i="10"/>
  <c r="S61" i="10" s="1"/>
  <c r="G61" i="10"/>
  <c r="D61" i="10"/>
  <c r="R60" i="10"/>
  <c r="M60" i="10"/>
  <c r="J60" i="10"/>
  <c r="S60" i="10" s="1"/>
  <c r="G60" i="10"/>
  <c r="D60" i="10"/>
  <c r="M59" i="10"/>
  <c r="J59" i="10"/>
  <c r="S59" i="10" s="1"/>
  <c r="G59" i="10"/>
  <c r="R59" i="10" s="1"/>
  <c r="D59" i="10"/>
  <c r="M58" i="10"/>
  <c r="S58" i="10" s="1"/>
  <c r="J58" i="10"/>
  <c r="G58" i="10"/>
  <c r="R58" i="10" s="1"/>
  <c r="D58" i="10"/>
  <c r="M57" i="10"/>
  <c r="R57" i="10" s="1"/>
  <c r="J57" i="10"/>
  <c r="G57" i="10"/>
  <c r="D57" i="10"/>
  <c r="Q57" i="10" s="1"/>
  <c r="M56" i="10"/>
  <c r="J56" i="10"/>
  <c r="S56" i="10" s="1"/>
  <c r="G56" i="10"/>
  <c r="D56" i="10"/>
  <c r="M55" i="10"/>
  <c r="J55" i="10"/>
  <c r="G55" i="10"/>
  <c r="R55" i="10" s="1"/>
  <c r="D55" i="10"/>
  <c r="Q55" i="10" s="1"/>
  <c r="M54" i="10"/>
  <c r="J54" i="10"/>
  <c r="S54" i="10" s="1"/>
  <c r="G54" i="10"/>
  <c r="R54" i="10" s="1"/>
  <c r="D54" i="10"/>
  <c r="Q54" i="10" s="1"/>
  <c r="S53" i="10"/>
  <c r="R53" i="10"/>
  <c r="M53" i="10"/>
  <c r="J53" i="10"/>
  <c r="G53" i="10"/>
  <c r="D53" i="10"/>
  <c r="Q53" i="10" s="1"/>
  <c r="M52" i="10"/>
  <c r="J52" i="10"/>
  <c r="S52" i="10" s="1"/>
  <c r="G52" i="10"/>
  <c r="R52" i="10" s="1"/>
  <c r="D52" i="10"/>
  <c r="Q52" i="10" s="1"/>
  <c r="Q51" i="10"/>
  <c r="M51" i="10"/>
  <c r="J51" i="10"/>
  <c r="G51" i="10"/>
  <c r="D51" i="10"/>
  <c r="M50" i="10"/>
  <c r="J50" i="10"/>
  <c r="G50" i="10"/>
  <c r="D50" i="10"/>
  <c r="M49" i="10"/>
  <c r="Q49" i="10" s="1"/>
  <c r="J49" i="10"/>
  <c r="S49" i="10" s="1"/>
  <c r="G49" i="10"/>
  <c r="D49" i="10"/>
  <c r="R48" i="10"/>
  <c r="M48" i="10"/>
  <c r="J48" i="10"/>
  <c r="S48" i="10" s="1"/>
  <c r="G48" i="10"/>
  <c r="D48" i="10"/>
  <c r="M47" i="10"/>
  <c r="J47" i="10"/>
  <c r="S47" i="10" s="1"/>
  <c r="G47" i="10"/>
  <c r="R47" i="10" s="1"/>
  <c r="D47" i="10"/>
  <c r="M46" i="10"/>
  <c r="S46" i="10" s="1"/>
  <c r="J46" i="10"/>
  <c r="G46" i="10"/>
  <c r="R46" i="10" s="1"/>
  <c r="D46" i="10"/>
  <c r="M45" i="10"/>
  <c r="R45" i="10" s="1"/>
  <c r="J45" i="10"/>
  <c r="G45" i="10"/>
  <c r="D45" i="10"/>
  <c r="Q45" i="10" s="1"/>
  <c r="M44" i="10"/>
  <c r="J44" i="10"/>
  <c r="S44" i="10" s="1"/>
  <c r="G44" i="10"/>
  <c r="D44" i="10"/>
  <c r="M43" i="10"/>
  <c r="J43" i="10"/>
  <c r="G43" i="10"/>
  <c r="R43" i="10" s="1"/>
  <c r="D43" i="10"/>
  <c r="Q43" i="10" s="1"/>
  <c r="M42" i="10"/>
  <c r="J42" i="10"/>
  <c r="S42" i="10" s="1"/>
  <c r="G42" i="10"/>
  <c r="R42" i="10" s="1"/>
  <c r="D42" i="10"/>
  <c r="Q42" i="10" s="1"/>
  <c r="S41" i="10"/>
  <c r="R41" i="10"/>
  <c r="M41" i="10"/>
  <c r="J41" i="10"/>
  <c r="G41" i="10"/>
  <c r="D41" i="10"/>
  <c r="Q41" i="10" s="1"/>
  <c r="M40" i="10"/>
  <c r="J40" i="10"/>
  <c r="S40" i="10" s="1"/>
  <c r="G40" i="10"/>
  <c r="R40" i="10" s="1"/>
  <c r="D40" i="10"/>
  <c r="Q40" i="10" s="1"/>
  <c r="Q39" i="10"/>
  <c r="M39" i="10"/>
  <c r="J39" i="10"/>
  <c r="G39" i="10"/>
  <c r="D39" i="10"/>
  <c r="M38" i="10"/>
  <c r="J38" i="10"/>
  <c r="G38" i="10"/>
  <c r="R38" i="10" s="1"/>
  <c r="D38" i="10"/>
  <c r="M37" i="10"/>
  <c r="Q37" i="10" s="1"/>
  <c r="J37" i="10"/>
  <c r="S37" i="10" s="1"/>
  <c r="G37" i="10"/>
  <c r="D37" i="10"/>
  <c r="R36" i="10"/>
  <c r="M36" i="10"/>
  <c r="Q36" i="10" s="1"/>
  <c r="J36" i="10"/>
  <c r="S36" i="10" s="1"/>
  <c r="G36" i="10"/>
  <c r="D36" i="10"/>
  <c r="M35" i="10"/>
  <c r="J35" i="10"/>
  <c r="S35" i="10" s="1"/>
  <c r="G35" i="10"/>
  <c r="R35" i="10" s="1"/>
  <c r="D35" i="10"/>
  <c r="M34" i="10"/>
  <c r="S34" i="10" s="1"/>
  <c r="J34" i="10"/>
  <c r="G34" i="10"/>
  <c r="R34" i="10" s="1"/>
  <c r="D34" i="10"/>
  <c r="M33" i="10"/>
  <c r="R33" i="10" s="1"/>
  <c r="J33" i="10"/>
  <c r="G33" i="10"/>
  <c r="D33" i="10"/>
  <c r="Q33" i="10" s="1"/>
  <c r="M32" i="10"/>
  <c r="J32" i="10"/>
  <c r="S32" i="10" s="1"/>
  <c r="G32" i="10"/>
  <c r="D32" i="10"/>
  <c r="M31" i="10"/>
  <c r="J31" i="10"/>
  <c r="G31" i="10"/>
  <c r="R31" i="10" s="1"/>
  <c r="D31" i="10"/>
  <c r="Q31" i="10" s="1"/>
  <c r="M30" i="10"/>
  <c r="J30" i="10"/>
  <c r="S30" i="10" s="1"/>
  <c r="G30" i="10"/>
  <c r="R30" i="10" s="1"/>
  <c r="D30" i="10"/>
  <c r="Q30" i="10" s="1"/>
  <c r="S29" i="10"/>
  <c r="R29" i="10"/>
  <c r="M29" i="10"/>
  <c r="J29" i="10"/>
  <c r="G29" i="10"/>
  <c r="D29" i="10"/>
  <c r="Q29" i="10" s="1"/>
  <c r="M28" i="10"/>
  <c r="J28" i="10"/>
  <c r="S28" i="10" s="1"/>
  <c r="G28" i="10"/>
  <c r="R28" i="10" s="1"/>
  <c r="D28" i="10"/>
  <c r="Q28" i="10" s="1"/>
  <c r="Q27" i="10"/>
  <c r="M27" i="10"/>
  <c r="J27" i="10"/>
  <c r="G27" i="10"/>
  <c r="D27" i="10"/>
  <c r="M26" i="10"/>
  <c r="J26" i="10"/>
  <c r="G26" i="10"/>
  <c r="R26" i="10" s="1"/>
  <c r="D26" i="10"/>
  <c r="M25" i="10"/>
  <c r="Q25" i="10" s="1"/>
  <c r="J25" i="10"/>
  <c r="S25" i="10" s="1"/>
  <c r="G25" i="10"/>
  <c r="D25" i="10"/>
  <c r="R24" i="10"/>
  <c r="M24" i="10"/>
  <c r="Q24" i="10" s="1"/>
  <c r="J24" i="10"/>
  <c r="S24" i="10" s="1"/>
  <c r="G24" i="10"/>
  <c r="D24" i="10"/>
  <c r="M23" i="10"/>
  <c r="J23" i="10"/>
  <c r="S23" i="10" s="1"/>
  <c r="G23" i="10"/>
  <c r="R23" i="10" s="1"/>
  <c r="D23" i="10"/>
  <c r="M22" i="10"/>
  <c r="S22" i="10" s="1"/>
  <c r="J22" i="10"/>
  <c r="G22" i="10"/>
  <c r="R22" i="10" s="1"/>
  <c r="D22" i="10"/>
  <c r="M21" i="10"/>
  <c r="R21" i="10" s="1"/>
  <c r="J21" i="10"/>
  <c r="G21" i="10"/>
  <c r="D21" i="10"/>
  <c r="Q21" i="10" s="1"/>
  <c r="M20" i="10"/>
  <c r="J20" i="10"/>
  <c r="S20" i="10" s="1"/>
  <c r="G20" i="10"/>
  <c r="D20" i="10"/>
  <c r="M19" i="10"/>
  <c r="J19" i="10"/>
  <c r="G19" i="10"/>
  <c r="R19" i="10" s="1"/>
  <c r="D19" i="10"/>
  <c r="Q19" i="10" s="1"/>
  <c r="M18" i="10"/>
  <c r="J18" i="10"/>
  <c r="S18" i="10" s="1"/>
  <c r="G18" i="10"/>
  <c r="R18" i="10" s="1"/>
  <c r="D18" i="10"/>
  <c r="Q18" i="10" s="1"/>
  <c r="S17" i="10"/>
  <c r="R17" i="10"/>
  <c r="M17" i="10"/>
  <c r="J17" i="10"/>
  <c r="G17" i="10"/>
  <c r="D17" i="10"/>
  <c r="Q17" i="10" s="1"/>
  <c r="M16" i="10"/>
  <c r="J16" i="10"/>
  <c r="S16" i="10" s="1"/>
  <c r="G16" i="10"/>
  <c r="R16" i="10" s="1"/>
  <c r="D16" i="10"/>
  <c r="Q16" i="10" s="1"/>
  <c r="Q15" i="10"/>
  <c r="M15" i="10"/>
  <c r="J15" i="10"/>
  <c r="G15" i="10"/>
  <c r="D15" i="10"/>
  <c r="M14" i="10"/>
  <c r="Q14" i="10" s="1"/>
  <c r="J14" i="10"/>
  <c r="G14" i="10"/>
  <c r="D14" i="10"/>
  <c r="M13" i="10"/>
  <c r="Q13" i="10" s="1"/>
  <c r="J13" i="10"/>
  <c r="S13" i="10" s="1"/>
  <c r="G13" i="10"/>
  <c r="D13" i="10"/>
  <c r="R12" i="10"/>
  <c r="M12" i="10"/>
  <c r="Q12" i="10" s="1"/>
  <c r="J12" i="10"/>
  <c r="S12" i="10" s="1"/>
  <c r="G12" i="10"/>
  <c r="D12" i="10"/>
  <c r="M11" i="10"/>
  <c r="J11" i="10"/>
  <c r="S11" i="10" s="1"/>
  <c r="G11" i="10"/>
  <c r="R11" i="10" s="1"/>
  <c r="D11" i="10"/>
  <c r="M10" i="10"/>
  <c r="S10" i="10" s="1"/>
  <c r="J10" i="10"/>
  <c r="G10" i="10"/>
  <c r="R10" i="10" s="1"/>
  <c r="D10" i="10"/>
  <c r="M9" i="10"/>
  <c r="R9" i="10" s="1"/>
  <c r="J9" i="10"/>
  <c r="G9" i="10"/>
  <c r="D9" i="10"/>
  <c r="Q9" i="10" s="1"/>
  <c r="M8" i="10"/>
  <c r="J8" i="10"/>
  <c r="S8" i="10" s="1"/>
  <c r="G8" i="10"/>
  <c r="D8" i="10"/>
  <c r="M7" i="10"/>
  <c r="J7" i="10"/>
  <c r="G7" i="10"/>
  <c r="R7" i="10" s="1"/>
  <c r="D7" i="10"/>
  <c r="Q7" i="10" s="1"/>
  <c r="M6" i="10"/>
  <c r="J6" i="10"/>
  <c r="S6" i="10" s="1"/>
  <c r="G6" i="10"/>
  <c r="R6" i="10" s="1"/>
  <c r="D6" i="10"/>
  <c r="Q6" i="10" s="1"/>
  <c r="S5" i="10"/>
  <c r="R5" i="10"/>
  <c r="M5" i="10"/>
  <c r="J5" i="10"/>
  <c r="G5" i="10"/>
  <c r="D5" i="10"/>
  <c r="Q5" i="10" s="1"/>
  <c r="M4" i="10"/>
  <c r="J4" i="10"/>
  <c r="S4" i="10" s="1"/>
  <c r="G4" i="10"/>
  <c r="R4" i="10" s="1"/>
  <c r="D4" i="10"/>
  <c r="Q4" i="10" s="1"/>
  <c r="M139" i="9"/>
  <c r="J139" i="9"/>
  <c r="G139" i="9"/>
  <c r="R139" i="9" s="1"/>
  <c r="D139" i="9"/>
  <c r="Q139" i="9" s="1"/>
  <c r="M138" i="9"/>
  <c r="J138" i="9"/>
  <c r="S138" i="9" s="1"/>
  <c r="G138" i="9"/>
  <c r="D138" i="9"/>
  <c r="Q137" i="9"/>
  <c r="M137" i="9"/>
  <c r="J137" i="9"/>
  <c r="S137" i="9" s="1"/>
  <c r="G137" i="9"/>
  <c r="D137" i="9"/>
  <c r="M136" i="9"/>
  <c r="J136" i="9"/>
  <c r="S136" i="9" s="1"/>
  <c r="G136" i="9"/>
  <c r="R136" i="9" s="1"/>
  <c r="D136" i="9"/>
  <c r="Q136" i="9" s="1"/>
  <c r="S135" i="9"/>
  <c r="M135" i="9"/>
  <c r="J135" i="9"/>
  <c r="G135" i="9"/>
  <c r="D135" i="9"/>
  <c r="M134" i="9"/>
  <c r="J134" i="9"/>
  <c r="S134" i="9" s="1"/>
  <c r="G134" i="9"/>
  <c r="R134" i="9" s="1"/>
  <c r="D134" i="9"/>
  <c r="Q134" i="9" s="1"/>
  <c r="M133" i="9"/>
  <c r="Q133" i="9" s="1"/>
  <c r="J133" i="9"/>
  <c r="S133" i="9" s="1"/>
  <c r="G133" i="9"/>
  <c r="D133" i="9"/>
  <c r="M132" i="9"/>
  <c r="J132" i="9"/>
  <c r="S132" i="9" s="1"/>
  <c r="G132" i="9"/>
  <c r="D132" i="9"/>
  <c r="Q132" i="9" s="1"/>
  <c r="M131" i="9"/>
  <c r="J131" i="9"/>
  <c r="G131" i="9"/>
  <c r="D131" i="9"/>
  <c r="R130" i="9"/>
  <c r="M130" i="9"/>
  <c r="J130" i="9"/>
  <c r="G130" i="9"/>
  <c r="D130" i="9"/>
  <c r="M129" i="9"/>
  <c r="J129" i="9"/>
  <c r="S129" i="9" s="1"/>
  <c r="G129" i="9"/>
  <c r="R129" i="9" s="1"/>
  <c r="D129" i="9"/>
  <c r="Q129" i="9" s="1"/>
  <c r="M128" i="9"/>
  <c r="J128" i="9"/>
  <c r="S128" i="9" s="1"/>
  <c r="G128" i="9"/>
  <c r="D128" i="9"/>
  <c r="M127" i="9"/>
  <c r="J127" i="9"/>
  <c r="G127" i="9"/>
  <c r="R127" i="9" s="1"/>
  <c r="D127" i="9"/>
  <c r="Q127" i="9" s="1"/>
  <c r="M126" i="9"/>
  <c r="J126" i="9"/>
  <c r="G126" i="9"/>
  <c r="D126" i="9"/>
  <c r="Q125" i="9"/>
  <c r="M125" i="9"/>
  <c r="J125" i="9"/>
  <c r="S125" i="9" s="1"/>
  <c r="G125" i="9"/>
  <c r="D125" i="9"/>
  <c r="M124" i="9"/>
  <c r="J124" i="9"/>
  <c r="S124" i="9" s="1"/>
  <c r="G124" i="9"/>
  <c r="R124" i="9" s="1"/>
  <c r="D124" i="9"/>
  <c r="Q124" i="9" s="1"/>
  <c r="S123" i="9"/>
  <c r="M123" i="9"/>
  <c r="J123" i="9"/>
  <c r="G123" i="9"/>
  <c r="D123" i="9"/>
  <c r="M122" i="9"/>
  <c r="J122" i="9"/>
  <c r="S122" i="9" s="1"/>
  <c r="G122" i="9"/>
  <c r="R122" i="9" s="1"/>
  <c r="D122" i="9"/>
  <c r="Q122" i="9" s="1"/>
  <c r="M121" i="9"/>
  <c r="Q121" i="9" s="1"/>
  <c r="J121" i="9"/>
  <c r="S121" i="9" s="1"/>
  <c r="G121" i="9"/>
  <c r="D121" i="9"/>
  <c r="M120" i="9"/>
  <c r="J120" i="9"/>
  <c r="S120" i="9" s="1"/>
  <c r="G120" i="9"/>
  <c r="D120" i="9"/>
  <c r="Q120" i="9" s="1"/>
  <c r="M119" i="9"/>
  <c r="J119" i="9"/>
  <c r="G119" i="9"/>
  <c r="D119" i="9"/>
  <c r="R118" i="9"/>
  <c r="M118" i="9"/>
  <c r="J118" i="9"/>
  <c r="G118" i="9"/>
  <c r="D118" i="9"/>
  <c r="M117" i="9"/>
  <c r="J117" i="9"/>
  <c r="S117" i="9" s="1"/>
  <c r="G117" i="9"/>
  <c r="R117" i="9" s="1"/>
  <c r="D117" i="9"/>
  <c r="Q117" i="9" s="1"/>
  <c r="M116" i="9"/>
  <c r="J116" i="9"/>
  <c r="S116" i="9" s="1"/>
  <c r="G116" i="9"/>
  <c r="D116" i="9"/>
  <c r="M115" i="9"/>
  <c r="J115" i="9"/>
  <c r="G115" i="9"/>
  <c r="R115" i="9" s="1"/>
  <c r="D115" i="9"/>
  <c r="Q115" i="9" s="1"/>
  <c r="M114" i="9"/>
  <c r="J114" i="9"/>
  <c r="G114" i="9"/>
  <c r="D114" i="9"/>
  <c r="Q113" i="9"/>
  <c r="M113" i="9"/>
  <c r="J113" i="9"/>
  <c r="S113" i="9" s="1"/>
  <c r="G113" i="9"/>
  <c r="D113" i="9"/>
  <c r="M112" i="9"/>
  <c r="J112" i="9"/>
  <c r="S112" i="9" s="1"/>
  <c r="G112" i="9"/>
  <c r="R112" i="9" s="1"/>
  <c r="D112" i="9"/>
  <c r="Q112" i="9" s="1"/>
  <c r="S111" i="9"/>
  <c r="M111" i="9"/>
  <c r="J111" i="9"/>
  <c r="G111" i="9"/>
  <c r="D111" i="9"/>
  <c r="M110" i="9"/>
  <c r="J110" i="9"/>
  <c r="S110" i="9" s="1"/>
  <c r="G110" i="9"/>
  <c r="R110" i="9" s="1"/>
  <c r="D110" i="9"/>
  <c r="Q110" i="9" s="1"/>
  <c r="M109" i="9"/>
  <c r="Q109" i="9" s="1"/>
  <c r="J109" i="9"/>
  <c r="S109" i="9" s="1"/>
  <c r="G109" i="9"/>
  <c r="D109" i="9"/>
  <c r="M108" i="9"/>
  <c r="J108" i="9"/>
  <c r="S108" i="9" s="1"/>
  <c r="G108" i="9"/>
  <c r="D108" i="9"/>
  <c r="Q108" i="9" s="1"/>
  <c r="M107" i="9"/>
  <c r="J107" i="9"/>
  <c r="G107" i="9"/>
  <c r="D107" i="9"/>
  <c r="R106" i="9"/>
  <c r="M106" i="9"/>
  <c r="J106" i="9"/>
  <c r="S106" i="9" s="1"/>
  <c r="G106" i="9"/>
  <c r="D106" i="9"/>
  <c r="M105" i="9"/>
  <c r="J105" i="9"/>
  <c r="S105" i="9" s="1"/>
  <c r="G105" i="9"/>
  <c r="R105" i="9" s="1"/>
  <c r="D105" i="9"/>
  <c r="Q105" i="9" s="1"/>
  <c r="M104" i="9"/>
  <c r="J104" i="9"/>
  <c r="S104" i="9" s="1"/>
  <c r="G104" i="9"/>
  <c r="D104" i="9"/>
  <c r="M103" i="9"/>
  <c r="J103" i="9"/>
  <c r="G103" i="9"/>
  <c r="R103" i="9" s="1"/>
  <c r="D103" i="9"/>
  <c r="Q103" i="9" s="1"/>
  <c r="M102" i="9"/>
  <c r="J102" i="9"/>
  <c r="G102" i="9"/>
  <c r="D102" i="9"/>
  <c r="Q101" i="9"/>
  <c r="M101" i="9"/>
  <c r="J101" i="9"/>
  <c r="S101" i="9" s="1"/>
  <c r="G101" i="9"/>
  <c r="D101" i="9"/>
  <c r="M100" i="9"/>
  <c r="J100" i="9"/>
  <c r="S100" i="9" s="1"/>
  <c r="G100" i="9"/>
  <c r="R100" i="9" s="1"/>
  <c r="D100" i="9"/>
  <c r="Q100" i="9" s="1"/>
  <c r="S99" i="9"/>
  <c r="M99" i="9"/>
  <c r="J99" i="9"/>
  <c r="G99" i="9"/>
  <c r="D99" i="9"/>
  <c r="M98" i="9"/>
  <c r="J98" i="9"/>
  <c r="S98" i="9" s="1"/>
  <c r="G98" i="9"/>
  <c r="R98" i="9" s="1"/>
  <c r="D98" i="9"/>
  <c r="Q98" i="9" s="1"/>
  <c r="M97" i="9"/>
  <c r="Q97" i="9" s="1"/>
  <c r="J97" i="9"/>
  <c r="S97" i="9" s="1"/>
  <c r="G97" i="9"/>
  <c r="D97" i="9"/>
  <c r="M96" i="9"/>
  <c r="J96" i="9"/>
  <c r="G96" i="9"/>
  <c r="D96" i="9"/>
  <c r="M95" i="9"/>
  <c r="J95" i="9"/>
  <c r="G95" i="9"/>
  <c r="D95" i="9"/>
  <c r="M94" i="9"/>
  <c r="R94" i="9" s="1"/>
  <c r="J94" i="9"/>
  <c r="G94" i="9"/>
  <c r="D94" i="9"/>
  <c r="M93" i="9"/>
  <c r="J93" i="9"/>
  <c r="S93" i="9" s="1"/>
  <c r="G93" i="9"/>
  <c r="R93" i="9" s="1"/>
  <c r="D93" i="9"/>
  <c r="Q93" i="9" s="1"/>
  <c r="M92" i="9"/>
  <c r="J92" i="9"/>
  <c r="S92" i="9" s="1"/>
  <c r="G92" i="9"/>
  <c r="R92" i="9" s="1"/>
  <c r="D92" i="9"/>
  <c r="R91" i="9"/>
  <c r="M91" i="9"/>
  <c r="J91" i="9"/>
  <c r="S91" i="9" s="1"/>
  <c r="G91" i="9"/>
  <c r="D91" i="9"/>
  <c r="Q91" i="9" s="1"/>
  <c r="M90" i="9"/>
  <c r="J90" i="9"/>
  <c r="S90" i="9" s="1"/>
  <c r="G90" i="9"/>
  <c r="D90" i="9"/>
  <c r="M89" i="9"/>
  <c r="Q89" i="9" s="1"/>
  <c r="J89" i="9"/>
  <c r="G89" i="9"/>
  <c r="D89" i="9"/>
  <c r="M88" i="9"/>
  <c r="J88" i="9"/>
  <c r="S88" i="9" s="1"/>
  <c r="G88" i="9"/>
  <c r="R88" i="9" s="1"/>
  <c r="D88" i="9"/>
  <c r="Q88" i="9" s="1"/>
  <c r="M87" i="9"/>
  <c r="S87" i="9" s="1"/>
  <c r="J87" i="9"/>
  <c r="G87" i="9"/>
  <c r="D87" i="9"/>
  <c r="M86" i="9"/>
  <c r="J86" i="9"/>
  <c r="S86" i="9" s="1"/>
  <c r="G86" i="9"/>
  <c r="R86" i="9" s="1"/>
  <c r="D86" i="9"/>
  <c r="Q86" i="9" s="1"/>
  <c r="M85" i="9"/>
  <c r="Q85" i="9" s="1"/>
  <c r="J85" i="9"/>
  <c r="S85" i="9" s="1"/>
  <c r="G85" i="9"/>
  <c r="R85" i="9" s="1"/>
  <c r="D85" i="9"/>
  <c r="M84" i="9"/>
  <c r="S84" i="9" s="1"/>
  <c r="J84" i="9"/>
  <c r="G84" i="9"/>
  <c r="D84" i="9"/>
  <c r="M83" i="9"/>
  <c r="J83" i="9"/>
  <c r="G83" i="9"/>
  <c r="D83" i="9"/>
  <c r="M82" i="9"/>
  <c r="R82" i="9" s="1"/>
  <c r="J82" i="9"/>
  <c r="S82" i="9" s="1"/>
  <c r="G82" i="9"/>
  <c r="D82" i="9"/>
  <c r="M81" i="9"/>
  <c r="J81" i="9"/>
  <c r="S81" i="9" s="1"/>
  <c r="G81" i="9"/>
  <c r="R81" i="9" s="1"/>
  <c r="D81" i="9"/>
  <c r="Q81" i="9" s="1"/>
  <c r="M80" i="9"/>
  <c r="J80" i="9"/>
  <c r="S80" i="9" s="1"/>
  <c r="G80" i="9"/>
  <c r="R80" i="9" s="1"/>
  <c r="D80" i="9"/>
  <c r="Q80" i="9" s="1"/>
  <c r="M79" i="9"/>
  <c r="R79" i="9" s="1"/>
  <c r="J79" i="9"/>
  <c r="G79" i="9"/>
  <c r="D79" i="9"/>
  <c r="M78" i="9"/>
  <c r="J78" i="9"/>
  <c r="S78" i="9" s="1"/>
  <c r="G78" i="9"/>
  <c r="D78" i="9"/>
  <c r="M77" i="9"/>
  <c r="Q77" i="9" s="1"/>
  <c r="J77" i="9"/>
  <c r="S77" i="9" s="1"/>
  <c r="G77" i="9"/>
  <c r="D77" i="9"/>
  <c r="M76" i="9"/>
  <c r="J76" i="9"/>
  <c r="S76" i="9" s="1"/>
  <c r="G76" i="9"/>
  <c r="R76" i="9" s="1"/>
  <c r="D76" i="9"/>
  <c r="Q76" i="9" s="1"/>
  <c r="M75" i="9"/>
  <c r="J75" i="9"/>
  <c r="S75" i="9" s="1"/>
  <c r="G75" i="9"/>
  <c r="D75" i="9"/>
  <c r="M74" i="9"/>
  <c r="J74" i="9"/>
  <c r="S74" i="9" s="1"/>
  <c r="G74" i="9"/>
  <c r="R74" i="9" s="1"/>
  <c r="D74" i="9"/>
  <c r="Q74" i="9" s="1"/>
  <c r="M73" i="9"/>
  <c r="J73" i="9"/>
  <c r="S73" i="9" s="1"/>
  <c r="G73" i="9"/>
  <c r="R73" i="9" s="1"/>
  <c r="D73" i="9"/>
  <c r="M72" i="9"/>
  <c r="S72" i="9" s="1"/>
  <c r="J72" i="9"/>
  <c r="G72" i="9"/>
  <c r="D72" i="9"/>
  <c r="M71" i="9"/>
  <c r="J71" i="9"/>
  <c r="G71" i="9"/>
  <c r="D71" i="9"/>
  <c r="M70" i="9"/>
  <c r="J70" i="9"/>
  <c r="S70" i="9" s="1"/>
  <c r="G70" i="9"/>
  <c r="R70" i="9" s="1"/>
  <c r="D70" i="9"/>
  <c r="S69" i="9"/>
  <c r="M69" i="9"/>
  <c r="J69" i="9"/>
  <c r="G69" i="9"/>
  <c r="R69" i="9" s="1"/>
  <c r="D69" i="9"/>
  <c r="Q69" i="9" s="1"/>
  <c r="M68" i="9"/>
  <c r="J68" i="9"/>
  <c r="G68" i="9"/>
  <c r="R68" i="9" s="1"/>
  <c r="D68" i="9"/>
  <c r="Q68" i="9" s="1"/>
  <c r="R67" i="9"/>
  <c r="M67" i="9"/>
  <c r="J67" i="9"/>
  <c r="G67" i="9"/>
  <c r="D67" i="9"/>
  <c r="M66" i="9"/>
  <c r="J66" i="9"/>
  <c r="G66" i="9"/>
  <c r="D66" i="9"/>
  <c r="M65" i="9"/>
  <c r="J65" i="9"/>
  <c r="S65" i="9" s="1"/>
  <c r="G65" i="9"/>
  <c r="R65" i="9" s="1"/>
  <c r="D65" i="9"/>
  <c r="Q65" i="9" s="1"/>
  <c r="S64" i="9"/>
  <c r="M64" i="9"/>
  <c r="J64" i="9"/>
  <c r="G64" i="9"/>
  <c r="R64" i="9" s="1"/>
  <c r="D64" i="9"/>
  <c r="Q64" i="9" s="1"/>
  <c r="M63" i="9"/>
  <c r="J63" i="9"/>
  <c r="S63" i="9" s="1"/>
  <c r="G63" i="9"/>
  <c r="R63" i="9" s="1"/>
  <c r="D63" i="9"/>
  <c r="S62" i="9"/>
  <c r="M62" i="9"/>
  <c r="J62" i="9"/>
  <c r="G62" i="9"/>
  <c r="D62" i="9"/>
  <c r="Q62" i="9" s="1"/>
  <c r="M61" i="9"/>
  <c r="J61" i="9"/>
  <c r="G61" i="9"/>
  <c r="R61" i="9" s="1"/>
  <c r="D61" i="9"/>
  <c r="M60" i="9"/>
  <c r="S60" i="9" s="1"/>
  <c r="J60" i="9"/>
  <c r="G60" i="9"/>
  <c r="D60" i="9"/>
  <c r="M59" i="9"/>
  <c r="J59" i="9"/>
  <c r="G59" i="9"/>
  <c r="D59" i="9"/>
  <c r="M58" i="9"/>
  <c r="J58" i="9"/>
  <c r="S58" i="9" s="1"/>
  <c r="G58" i="9"/>
  <c r="R58" i="9" s="1"/>
  <c r="D58" i="9"/>
  <c r="Q58" i="9" s="1"/>
  <c r="S57" i="9"/>
  <c r="R57" i="9"/>
  <c r="M57" i="9"/>
  <c r="J57" i="9"/>
  <c r="G57" i="9"/>
  <c r="D57" i="9"/>
  <c r="Q57" i="9" s="1"/>
  <c r="M56" i="9"/>
  <c r="J56" i="9"/>
  <c r="S56" i="9" s="1"/>
  <c r="G56" i="9"/>
  <c r="R56" i="9" s="1"/>
  <c r="D56" i="9"/>
  <c r="Q56" i="9" s="1"/>
  <c r="M55" i="9"/>
  <c r="R55" i="9" s="1"/>
  <c r="J55" i="9"/>
  <c r="G55" i="9"/>
  <c r="D55" i="9"/>
  <c r="M54" i="9"/>
  <c r="J54" i="9"/>
  <c r="G54" i="9"/>
  <c r="D54" i="9"/>
  <c r="M53" i="9"/>
  <c r="J53" i="9"/>
  <c r="S53" i="9" s="1"/>
  <c r="G53" i="9"/>
  <c r="R53" i="9" s="1"/>
  <c r="D53" i="9"/>
  <c r="Q53" i="9" s="1"/>
  <c r="S52" i="9"/>
  <c r="R52" i="9"/>
  <c r="M52" i="9"/>
  <c r="J52" i="9"/>
  <c r="G52" i="9"/>
  <c r="D52" i="9"/>
  <c r="Q52" i="9" s="1"/>
  <c r="M51" i="9"/>
  <c r="J51" i="9"/>
  <c r="S51" i="9" s="1"/>
  <c r="G51" i="9"/>
  <c r="R51" i="9" s="1"/>
  <c r="D51" i="9"/>
  <c r="Q51" i="9" s="1"/>
  <c r="S50" i="9"/>
  <c r="Q50" i="9"/>
  <c r="M50" i="9"/>
  <c r="J50" i="9"/>
  <c r="G50" i="9"/>
  <c r="R50" i="9" s="1"/>
  <c r="D50" i="9"/>
  <c r="M49" i="9"/>
  <c r="J49" i="9"/>
  <c r="S49" i="9" s="1"/>
  <c r="G49" i="9"/>
  <c r="R49" i="9" s="1"/>
  <c r="D49" i="9"/>
  <c r="M48" i="9"/>
  <c r="J48" i="9"/>
  <c r="G48" i="9"/>
  <c r="D48" i="9"/>
  <c r="M47" i="9"/>
  <c r="Q47" i="9" s="1"/>
  <c r="J47" i="9"/>
  <c r="G47" i="9"/>
  <c r="D47" i="9"/>
  <c r="M46" i="9"/>
  <c r="J46" i="9"/>
  <c r="G46" i="9"/>
  <c r="R46" i="9" s="1"/>
  <c r="D46" i="9"/>
  <c r="Q46" i="9" s="1"/>
  <c r="S45" i="9"/>
  <c r="M45" i="9"/>
  <c r="R45" i="9" s="1"/>
  <c r="J45" i="9"/>
  <c r="G45" i="9"/>
  <c r="D45" i="9"/>
  <c r="M44" i="9"/>
  <c r="J44" i="9"/>
  <c r="S44" i="9" s="1"/>
  <c r="G44" i="9"/>
  <c r="R44" i="9" s="1"/>
  <c r="D44" i="9"/>
  <c r="Q44" i="9" s="1"/>
  <c r="M43" i="9"/>
  <c r="R43" i="9" s="1"/>
  <c r="J43" i="9"/>
  <c r="S43" i="9" s="1"/>
  <c r="G43" i="9"/>
  <c r="D43" i="9"/>
  <c r="M42" i="9"/>
  <c r="Q42" i="9" s="1"/>
  <c r="J42" i="9"/>
  <c r="S42" i="9" s="1"/>
  <c r="G42" i="9"/>
  <c r="D42" i="9"/>
  <c r="M41" i="9"/>
  <c r="J41" i="9"/>
  <c r="G41" i="9"/>
  <c r="R41" i="9" s="1"/>
  <c r="D41" i="9"/>
  <c r="Q41" i="9" s="1"/>
  <c r="S40" i="9"/>
  <c r="R40" i="9"/>
  <c r="Q40" i="9"/>
  <c r="M40" i="9"/>
  <c r="J40" i="9"/>
  <c r="G40" i="9"/>
  <c r="D40" i="9"/>
  <c r="M39" i="9"/>
  <c r="J39" i="9"/>
  <c r="S39" i="9" s="1"/>
  <c r="G39" i="9"/>
  <c r="R39" i="9" s="1"/>
  <c r="D39" i="9"/>
  <c r="Q39" i="9" s="1"/>
  <c r="S38" i="9"/>
  <c r="M38" i="9"/>
  <c r="Q38" i="9" s="1"/>
  <c r="J38" i="9"/>
  <c r="G38" i="9"/>
  <c r="D38" i="9"/>
  <c r="M37" i="9"/>
  <c r="J37" i="9"/>
  <c r="S37" i="9" s="1"/>
  <c r="G37" i="9"/>
  <c r="R37" i="9" s="1"/>
  <c r="D37" i="9"/>
  <c r="M36" i="9"/>
  <c r="J36" i="9"/>
  <c r="G36" i="9"/>
  <c r="R36" i="9" s="1"/>
  <c r="D36" i="9"/>
  <c r="M35" i="9"/>
  <c r="R35" i="9" s="1"/>
  <c r="J35" i="9"/>
  <c r="G35" i="9"/>
  <c r="D35" i="9"/>
  <c r="M34" i="9"/>
  <c r="J34" i="9"/>
  <c r="S34" i="9" s="1"/>
  <c r="G34" i="9"/>
  <c r="R34" i="9" s="1"/>
  <c r="D34" i="9"/>
  <c r="Q34" i="9" s="1"/>
  <c r="S33" i="9"/>
  <c r="M33" i="9"/>
  <c r="R33" i="9" s="1"/>
  <c r="J33" i="9"/>
  <c r="G33" i="9"/>
  <c r="D33" i="9"/>
  <c r="M32" i="9"/>
  <c r="J32" i="9"/>
  <c r="S32" i="9" s="1"/>
  <c r="G32" i="9"/>
  <c r="R32" i="9" s="1"/>
  <c r="D32" i="9"/>
  <c r="Q32" i="9" s="1"/>
  <c r="M31" i="9"/>
  <c r="R31" i="9" s="1"/>
  <c r="J31" i="9"/>
  <c r="S31" i="9" s="1"/>
  <c r="G31" i="9"/>
  <c r="D31" i="9"/>
  <c r="M30" i="9"/>
  <c r="J30" i="9"/>
  <c r="S30" i="9" s="1"/>
  <c r="G30" i="9"/>
  <c r="D30" i="9"/>
  <c r="M29" i="9"/>
  <c r="J29" i="9"/>
  <c r="S29" i="9" s="1"/>
  <c r="G29" i="9"/>
  <c r="R29" i="9" s="1"/>
  <c r="D29" i="9"/>
  <c r="Q29" i="9" s="1"/>
  <c r="S28" i="9"/>
  <c r="R28" i="9"/>
  <c r="M28" i="9"/>
  <c r="J28" i="9"/>
  <c r="G28" i="9"/>
  <c r="D28" i="9"/>
  <c r="Q28" i="9" s="1"/>
  <c r="M27" i="9"/>
  <c r="J27" i="9"/>
  <c r="S27" i="9" s="1"/>
  <c r="G27" i="9"/>
  <c r="R27" i="9" s="1"/>
  <c r="D27" i="9"/>
  <c r="Q27" i="9" s="1"/>
  <c r="S26" i="9"/>
  <c r="Q26" i="9"/>
  <c r="M26" i="9"/>
  <c r="J26" i="9"/>
  <c r="G26" i="9"/>
  <c r="R26" i="9" s="1"/>
  <c r="D26" i="9"/>
  <c r="M25" i="9"/>
  <c r="J25" i="9"/>
  <c r="S25" i="9" s="1"/>
  <c r="G25" i="9"/>
  <c r="R25" i="9" s="1"/>
  <c r="D25" i="9"/>
  <c r="Q25" i="9" s="1"/>
  <c r="M24" i="9"/>
  <c r="J24" i="9"/>
  <c r="G24" i="9"/>
  <c r="D24" i="9"/>
  <c r="M23" i="9"/>
  <c r="Q23" i="9" s="1"/>
  <c r="J23" i="9"/>
  <c r="S23" i="9" s="1"/>
  <c r="G23" i="9"/>
  <c r="D23" i="9"/>
  <c r="M22" i="9"/>
  <c r="J22" i="9"/>
  <c r="S22" i="9" s="1"/>
  <c r="G22" i="9"/>
  <c r="R22" i="9" s="1"/>
  <c r="D22" i="9"/>
  <c r="Q22" i="9" s="1"/>
  <c r="S21" i="9"/>
  <c r="R21" i="9"/>
  <c r="M21" i="9"/>
  <c r="J21" i="9"/>
  <c r="G21" i="9"/>
  <c r="D21" i="9"/>
  <c r="Q21" i="9" s="1"/>
  <c r="M20" i="9"/>
  <c r="J20" i="9"/>
  <c r="S20" i="9" s="1"/>
  <c r="G20" i="9"/>
  <c r="R20" i="9" s="1"/>
  <c r="D20" i="9"/>
  <c r="Q20" i="9" s="1"/>
  <c r="M19" i="9"/>
  <c r="R19" i="9" s="1"/>
  <c r="J19" i="9"/>
  <c r="G19" i="9"/>
  <c r="D19" i="9"/>
  <c r="M18" i="9"/>
  <c r="Q18" i="9" s="1"/>
  <c r="J18" i="9"/>
  <c r="S18" i="9" s="1"/>
  <c r="G18" i="9"/>
  <c r="D18" i="9"/>
  <c r="M17" i="9"/>
  <c r="J17" i="9"/>
  <c r="S17" i="9" s="1"/>
  <c r="G17" i="9"/>
  <c r="R17" i="9" s="1"/>
  <c r="D17" i="9"/>
  <c r="Q17" i="9" s="1"/>
  <c r="S16" i="9"/>
  <c r="M16" i="9"/>
  <c r="J16" i="9"/>
  <c r="G16" i="9"/>
  <c r="R16" i="9" s="1"/>
  <c r="D16" i="9"/>
  <c r="Q16" i="9" s="1"/>
  <c r="M15" i="9"/>
  <c r="J15" i="9"/>
  <c r="S15" i="9" s="1"/>
  <c r="G15" i="9"/>
  <c r="R15" i="9" s="1"/>
  <c r="D15" i="9"/>
  <c r="S14" i="9"/>
  <c r="M14" i="9"/>
  <c r="J14" i="9"/>
  <c r="G14" i="9"/>
  <c r="D14" i="9"/>
  <c r="Q14" i="9" s="1"/>
  <c r="M13" i="9"/>
  <c r="J13" i="9"/>
  <c r="G13" i="9"/>
  <c r="R13" i="9" s="1"/>
  <c r="D13" i="9"/>
  <c r="Q13" i="9" s="1"/>
  <c r="M12" i="9"/>
  <c r="S12" i="9" s="1"/>
  <c r="J12" i="9"/>
  <c r="G12" i="9"/>
  <c r="D12" i="9"/>
  <c r="M11" i="9"/>
  <c r="R11" i="9" s="1"/>
  <c r="J11" i="9"/>
  <c r="S11" i="9" s="1"/>
  <c r="G11" i="9"/>
  <c r="D11" i="9"/>
  <c r="M10" i="9"/>
  <c r="J10" i="9"/>
  <c r="S10" i="9" s="1"/>
  <c r="G10" i="9"/>
  <c r="R10" i="9" s="1"/>
  <c r="D10" i="9"/>
  <c r="S9" i="9"/>
  <c r="M9" i="9"/>
  <c r="J9" i="9"/>
  <c r="G9" i="9"/>
  <c r="R9" i="9" s="1"/>
  <c r="D9" i="9"/>
  <c r="M8" i="9"/>
  <c r="J8" i="9"/>
  <c r="G8" i="9"/>
  <c r="R8" i="9" s="1"/>
  <c r="D8" i="9"/>
  <c r="Q8" i="9" s="1"/>
  <c r="R7" i="9"/>
  <c r="M7" i="9"/>
  <c r="J7" i="9"/>
  <c r="G7" i="9"/>
  <c r="D7" i="9"/>
  <c r="M6" i="9"/>
  <c r="J6" i="9"/>
  <c r="G6" i="9"/>
  <c r="R6" i="9" s="1"/>
  <c r="D6" i="9"/>
  <c r="M5" i="9"/>
  <c r="Q5" i="9" s="1"/>
  <c r="J5" i="9"/>
  <c r="S5" i="9" s="1"/>
  <c r="G5" i="9"/>
  <c r="R5" i="9" s="1"/>
  <c r="D5" i="9"/>
  <c r="M4" i="9"/>
  <c r="J4" i="9"/>
  <c r="S4" i="9" s="1"/>
  <c r="G4" i="9"/>
  <c r="R4" i="9" s="1"/>
  <c r="D4" i="9"/>
  <c r="Q4" i="9" s="1"/>
  <c r="Q139" i="8"/>
  <c r="Q97" i="8"/>
  <c r="R97" i="8"/>
  <c r="S97" i="8"/>
  <c r="Q98" i="8"/>
  <c r="R98" i="8"/>
  <c r="S98" i="8"/>
  <c r="Q99" i="8"/>
  <c r="R99" i="8"/>
  <c r="S99" i="8"/>
  <c r="Q100" i="8"/>
  <c r="R100" i="8"/>
  <c r="S100" i="8"/>
  <c r="Q101" i="8"/>
  <c r="R101" i="8"/>
  <c r="S101" i="8"/>
  <c r="Q102" i="8"/>
  <c r="R102" i="8"/>
  <c r="S102" i="8"/>
  <c r="Q103" i="8"/>
  <c r="R103" i="8"/>
  <c r="S103" i="8"/>
  <c r="Q104" i="8"/>
  <c r="R104" i="8"/>
  <c r="S104" i="8"/>
  <c r="Q105" i="8"/>
  <c r="R105" i="8"/>
  <c r="S105" i="8"/>
  <c r="Q106" i="8"/>
  <c r="R106" i="8"/>
  <c r="S106" i="8"/>
  <c r="Q107" i="8"/>
  <c r="R107" i="8"/>
  <c r="S107" i="8"/>
  <c r="Q108" i="8"/>
  <c r="R108" i="8"/>
  <c r="S108" i="8"/>
  <c r="Q109" i="8"/>
  <c r="R109" i="8"/>
  <c r="S109" i="8"/>
  <c r="Q110" i="8"/>
  <c r="R110" i="8"/>
  <c r="S110" i="8"/>
  <c r="Q111" i="8"/>
  <c r="R111" i="8"/>
  <c r="S111" i="8"/>
  <c r="Q112" i="8"/>
  <c r="R112" i="8"/>
  <c r="S112" i="8"/>
  <c r="Q113" i="8"/>
  <c r="R113" i="8"/>
  <c r="S113" i="8"/>
  <c r="Q114" i="8"/>
  <c r="R114" i="8"/>
  <c r="S114" i="8"/>
  <c r="Q115" i="8"/>
  <c r="R115" i="8"/>
  <c r="S115" i="8"/>
  <c r="Q116" i="8"/>
  <c r="R116" i="8"/>
  <c r="S116" i="8"/>
  <c r="Q117" i="8"/>
  <c r="R117" i="8"/>
  <c r="S117" i="8"/>
  <c r="Q118" i="8"/>
  <c r="R118" i="8"/>
  <c r="S118" i="8"/>
  <c r="Q119" i="8"/>
  <c r="R119" i="8"/>
  <c r="S119" i="8"/>
  <c r="Q120" i="8"/>
  <c r="R120" i="8"/>
  <c r="S120" i="8"/>
  <c r="Q121" i="8"/>
  <c r="R121" i="8"/>
  <c r="S121" i="8"/>
  <c r="Q122" i="8"/>
  <c r="R122" i="8"/>
  <c r="S122" i="8"/>
  <c r="Q123" i="8"/>
  <c r="R123" i="8"/>
  <c r="S123" i="8"/>
  <c r="Q124" i="8"/>
  <c r="R124" i="8"/>
  <c r="S124" i="8"/>
  <c r="Q125" i="8"/>
  <c r="R125" i="8"/>
  <c r="S125" i="8"/>
  <c r="Q126" i="8"/>
  <c r="R126" i="8"/>
  <c r="S126" i="8"/>
  <c r="Q127" i="8"/>
  <c r="R127" i="8"/>
  <c r="S127" i="8"/>
  <c r="Q128" i="8"/>
  <c r="R128" i="8"/>
  <c r="S128" i="8"/>
  <c r="Q129" i="8"/>
  <c r="R129" i="8"/>
  <c r="S129" i="8"/>
  <c r="Q130" i="8"/>
  <c r="R130" i="8"/>
  <c r="S130" i="8"/>
  <c r="Q131" i="8"/>
  <c r="R131" i="8"/>
  <c r="S131" i="8"/>
  <c r="Q132" i="8"/>
  <c r="R132" i="8"/>
  <c r="S132" i="8"/>
  <c r="Q133" i="8"/>
  <c r="R133" i="8"/>
  <c r="S133" i="8"/>
  <c r="Q134" i="8"/>
  <c r="R134" i="8"/>
  <c r="S134" i="8"/>
  <c r="Q135" i="8"/>
  <c r="R135" i="8"/>
  <c r="S135" i="8"/>
  <c r="Q136" i="8"/>
  <c r="R136" i="8"/>
  <c r="S136" i="8"/>
  <c r="Q137" i="8"/>
  <c r="R137" i="8"/>
  <c r="S137" i="8"/>
  <c r="Q138" i="8"/>
  <c r="R138" i="8"/>
  <c r="S138" i="8"/>
  <c r="R139" i="8"/>
  <c r="S139" i="8"/>
  <c r="Q4" i="8"/>
  <c r="R4" i="8"/>
  <c r="S4" i="8"/>
  <c r="Q5" i="8"/>
  <c r="R5" i="8"/>
  <c r="S5" i="8"/>
  <c r="Q6" i="8"/>
  <c r="R6" i="8"/>
  <c r="S6" i="8"/>
  <c r="Q7" i="8"/>
  <c r="R7" i="8"/>
  <c r="S7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V143" i="8"/>
  <c r="X142" i="8"/>
  <c r="V142" i="8"/>
  <c r="S142" i="8"/>
  <c r="R142" i="8"/>
  <c r="Q142" i="8"/>
  <c r="P142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M96" i="8"/>
  <c r="Y143" i="8" s="1"/>
  <c r="J96" i="8"/>
  <c r="G96" i="8"/>
  <c r="D96" i="8"/>
  <c r="M95" i="8"/>
  <c r="R95" i="8" s="1"/>
  <c r="J95" i="8"/>
  <c r="G95" i="8"/>
  <c r="D95" i="8"/>
  <c r="M94" i="8"/>
  <c r="J94" i="8"/>
  <c r="G94" i="8"/>
  <c r="R94" i="8" s="1"/>
  <c r="D94" i="8"/>
  <c r="M93" i="8"/>
  <c r="J93" i="8"/>
  <c r="G93" i="8"/>
  <c r="R93" i="8" s="1"/>
  <c r="D93" i="8"/>
  <c r="Q93" i="8" s="1"/>
  <c r="M92" i="8"/>
  <c r="J92" i="8"/>
  <c r="G92" i="8"/>
  <c r="D92" i="8"/>
  <c r="M91" i="8"/>
  <c r="J91" i="8"/>
  <c r="G91" i="8"/>
  <c r="D91" i="8"/>
  <c r="M90" i="8"/>
  <c r="J90" i="8"/>
  <c r="S90" i="8" s="1"/>
  <c r="G90" i="8"/>
  <c r="D90" i="8"/>
  <c r="M89" i="8"/>
  <c r="J89" i="8"/>
  <c r="G89" i="8"/>
  <c r="D89" i="8"/>
  <c r="M88" i="8"/>
  <c r="J88" i="8"/>
  <c r="G88" i="8"/>
  <c r="D88" i="8"/>
  <c r="M87" i="8"/>
  <c r="J87" i="8"/>
  <c r="S87" i="8" s="1"/>
  <c r="G87" i="8"/>
  <c r="R87" i="8" s="1"/>
  <c r="D87" i="8"/>
  <c r="Q87" i="8" s="1"/>
  <c r="M86" i="8"/>
  <c r="J86" i="8"/>
  <c r="S86" i="8" s="1"/>
  <c r="G86" i="8"/>
  <c r="R86" i="8" s="1"/>
  <c r="D86" i="8"/>
  <c r="M85" i="8"/>
  <c r="S85" i="8" s="1"/>
  <c r="J85" i="8"/>
  <c r="G85" i="8"/>
  <c r="D85" i="8"/>
  <c r="M84" i="8"/>
  <c r="Q84" i="8" s="1"/>
  <c r="J84" i="8"/>
  <c r="G84" i="8"/>
  <c r="D84" i="8"/>
  <c r="M83" i="8"/>
  <c r="R83" i="8" s="1"/>
  <c r="J83" i="8"/>
  <c r="G83" i="8"/>
  <c r="D83" i="8"/>
  <c r="R82" i="8"/>
  <c r="M82" i="8"/>
  <c r="J82" i="8"/>
  <c r="G82" i="8"/>
  <c r="D82" i="8"/>
  <c r="Q82" i="8" s="1"/>
  <c r="M81" i="8"/>
  <c r="J81" i="8"/>
  <c r="S81" i="8" s="1"/>
  <c r="G81" i="8"/>
  <c r="D81" i="8"/>
  <c r="M80" i="8"/>
  <c r="R80" i="8" s="1"/>
  <c r="J80" i="8"/>
  <c r="G80" i="8"/>
  <c r="D80" i="8"/>
  <c r="M79" i="8"/>
  <c r="J79" i="8"/>
  <c r="G79" i="8"/>
  <c r="R79" i="8" s="1"/>
  <c r="D79" i="8"/>
  <c r="Q79" i="8" s="1"/>
  <c r="M78" i="8"/>
  <c r="J78" i="8"/>
  <c r="G78" i="8"/>
  <c r="R78" i="8" s="1"/>
  <c r="D78" i="8"/>
  <c r="M77" i="8"/>
  <c r="R77" i="8" s="1"/>
  <c r="J77" i="8"/>
  <c r="G77" i="8"/>
  <c r="D77" i="8"/>
  <c r="M76" i="8"/>
  <c r="J76" i="8"/>
  <c r="G76" i="8"/>
  <c r="R76" i="8" s="1"/>
  <c r="D76" i="8"/>
  <c r="Q76" i="8" s="1"/>
  <c r="M75" i="8"/>
  <c r="J75" i="8"/>
  <c r="S75" i="8" s="1"/>
  <c r="G75" i="8"/>
  <c r="R75" i="8" s="1"/>
  <c r="D75" i="8"/>
  <c r="Q75" i="8" s="1"/>
  <c r="M74" i="8"/>
  <c r="J74" i="8"/>
  <c r="G74" i="8"/>
  <c r="D74" i="8"/>
  <c r="M73" i="8"/>
  <c r="S73" i="8" s="1"/>
  <c r="J73" i="8"/>
  <c r="G73" i="8"/>
  <c r="D73" i="8"/>
  <c r="M72" i="8"/>
  <c r="J72" i="8"/>
  <c r="G72" i="8"/>
  <c r="D72" i="8"/>
  <c r="M71" i="8"/>
  <c r="J71" i="8"/>
  <c r="G71" i="8"/>
  <c r="D71" i="8"/>
  <c r="S70" i="8"/>
  <c r="M70" i="8"/>
  <c r="J70" i="8"/>
  <c r="G70" i="8"/>
  <c r="R70" i="8" s="1"/>
  <c r="D70" i="8"/>
  <c r="Q70" i="8" s="1"/>
  <c r="M69" i="8"/>
  <c r="J69" i="8"/>
  <c r="G69" i="8"/>
  <c r="D69" i="8"/>
  <c r="M68" i="8"/>
  <c r="J68" i="8"/>
  <c r="S68" i="8" s="1"/>
  <c r="G68" i="8"/>
  <c r="R68" i="8" s="1"/>
  <c r="D68" i="8"/>
  <c r="Q68" i="8" s="1"/>
  <c r="M67" i="8"/>
  <c r="J67" i="8"/>
  <c r="S67" i="8" s="1"/>
  <c r="G67" i="8"/>
  <c r="R67" i="8" s="1"/>
  <c r="D67" i="8"/>
  <c r="M66" i="8"/>
  <c r="Q66" i="8" s="1"/>
  <c r="J66" i="8"/>
  <c r="G66" i="8"/>
  <c r="D66" i="8"/>
  <c r="M65" i="8"/>
  <c r="J65" i="8"/>
  <c r="S65" i="8" s="1"/>
  <c r="G65" i="8"/>
  <c r="D65" i="8"/>
  <c r="M64" i="8"/>
  <c r="J64" i="8"/>
  <c r="G64" i="8"/>
  <c r="R64" i="8" s="1"/>
  <c r="D64" i="8"/>
  <c r="M63" i="8"/>
  <c r="Q63" i="8" s="1"/>
  <c r="J63" i="8"/>
  <c r="G63" i="8"/>
  <c r="D63" i="8"/>
  <c r="M62" i="8"/>
  <c r="J62" i="8"/>
  <c r="G62" i="8"/>
  <c r="D62" i="8"/>
  <c r="M61" i="8"/>
  <c r="J61" i="8"/>
  <c r="G61" i="8"/>
  <c r="D61" i="8"/>
  <c r="M60" i="8"/>
  <c r="J60" i="8"/>
  <c r="G60" i="8"/>
  <c r="D60" i="8"/>
  <c r="M59" i="8"/>
  <c r="J59" i="8"/>
  <c r="G59" i="8"/>
  <c r="D59" i="8"/>
  <c r="M58" i="8"/>
  <c r="J58" i="8"/>
  <c r="S58" i="8" s="1"/>
  <c r="G58" i="8"/>
  <c r="D58" i="8"/>
  <c r="M57" i="8"/>
  <c r="J57" i="8"/>
  <c r="G57" i="8"/>
  <c r="D57" i="8"/>
  <c r="Q57" i="8" s="1"/>
  <c r="M56" i="8"/>
  <c r="J56" i="8"/>
  <c r="G56" i="8"/>
  <c r="R56" i="8" s="1"/>
  <c r="D56" i="8"/>
  <c r="M55" i="8"/>
  <c r="J55" i="8"/>
  <c r="G55" i="8"/>
  <c r="D55" i="8"/>
  <c r="M54" i="8"/>
  <c r="J54" i="8"/>
  <c r="G54" i="8"/>
  <c r="D54" i="8"/>
  <c r="M53" i="8"/>
  <c r="J53" i="8"/>
  <c r="G53" i="8"/>
  <c r="D53" i="8"/>
  <c r="M52" i="8"/>
  <c r="S52" i="8" s="1"/>
  <c r="J52" i="8"/>
  <c r="G52" i="8"/>
  <c r="D52" i="8"/>
  <c r="M51" i="8"/>
  <c r="J51" i="8"/>
  <c r="S51" i="8" s="1"/>
  <c r="G51" i="8"/>
  <c r="D51" i="8"/>
  <c r="Q51" i="8" s="1"/>
  <c r="M50" i="8"/>
  <c r="J50" i="8"/>
  <c r="G50" i="8"/>
  <c r="R50" i="8" s="1"/>
  <c r="D50" i="8"/>
  <c r="Q50" i="8" s="1"/>
  <c r="M49" i="8"/>
  <c r="J49" i="8"/>
  <c r="G49" i="8"/>
  <c r="D49" i="8"/>
  <c r="M48" i="8"/>
  <c r="J48" i="8"/>
  <c r="S48" i="8" s="1"/>
  <c r="G48" i="8"/>
  <c r="R48" i="8" s="1"/>
  <c r="D48" i="8"/>
  <c r="M47" i="8"/>
  <c r="J47" i="8"/>
  <c r="G47" i="8"/>
  <c r="D47" i="8"/>
  <c r="M46" i="8"/>
  <c r="R46" i="8" s="1"/>
  <c r="J46" i="8"/>
  <c r="G46" i="8"/>
  <c r="D46" i="8"/>
  <c r="M45" i="8"/>
  <c r="J45" i="8"/>
  <c r="S45" i="8" s="1"/>
  <c r="G45" i="8"/>
  <c r="R45" i="8" s="1"/>
  <c r="D45" i="8"/>
  <c r="Q45" i="8" s="1"/>
  <c r="M44" i="8"/>
  <c r="S44" i="8" s="1"/>
  <c r="J44" i="8"/>
  <c r="G44" i="8"/>
  <c r="R44" i="8" s="1"/>
  <c r="D44" i="8"/>
  <c r="M43" i="8"/>
  <c r="J43" i="8"/>
  <c r="G43" i="8"/>
  <c r="D43" i="8"/>
  <c r="M42" i="8"/>
  <c r="J42" i="8"/>
  <c r="S42" i="8" s="1"/>
  <c r="G42" i="8"/>
  <c r="D42" i="8"/>
  <c r="M41" i="8"/>
  <c r="J41" i="8"/>
  <c r="G41" i="8"/>
  <c r="D41" i="8"/>
  <c r="M40" i="8"/>
  <c r="J40" i="8"/>
  <c r="G40" i="8"/>
  <c r="D40" i="8"/>
  <c r="M39" i="8"/>
  <c r="J39" i="8"/>
  <c r="S39" i="8" s="1"/>
  <c r="G39" i="8"/>
  <c r="R39" i="8" s="1"/>
  <c r="D39" i="8"/>
  <c r="Q39" i="8" s="1"/>
  <c r="M38" i="8"/>
  <c r="J38" i="8"/>
  <c r="S38" i="8" s="1"/>
  <c r="G38" i="8"/>
  <c r="R38" i="8" s="1"/>
  <c r="D38" i="8"/>
  <c r="M37" i="8"/>
  <c r="S37" i="8" s="1"/>
  <c r="J37" i="8"/>
  <c r="G37" i="8"/>
  <c r="D37" i="8"/>
  <c r="M36" i="8"/>
  <c r="Q36" i="8" s="1"/>
  <c r="J36" i="8"/>
  <c r="G36" i="8"/>
  <c r="D36" i="8"/>
  <c r="M35" i="8"/>
  <c r="J35" i="8"/>
  <c r="G35" i="8"/>
  <c r="D35" i="8"/>
  <c r="R34" i="8"/>
  <c r="M34" i="8"/>
  <c r="J34" i="8"/>
  <c r="G34" i="8"/>
  <c r="D34" i="8"/>
  <c r="Q34" i="8" s="1"/>
  <c r="M33" i="8"/>
  <c r="J33" i="8"/>
  <c r="S33" i="8" s="1"/>
  <c r="G33" i="8"/>
  <c r="D33" i="8"/>
  <c r="M32" i="8"/>
  <c r="R32" i="8" s="1"/>
  <c r="J32" i="8"/>
  <c r="G32" i="8"/>
  <c r="D32" i="8"/>
  <c r="M31" i="8"/>
  <c r="J31" i="8"/>
  <c r="S31" i="8" s="1"/>
  <c r="G31" i="8"/>
  <c r="R31" i="8" s="1"/>
  <c r="D31" i="8"/>
  <c r="Q31" i="8" s="1"/>
  <c r="M30" i="8"/>
  <c r="J30" i="8"/>
  <c r="G30" i="8"/>
  <c r="D30" i="8"/>
  <c r="M29" i="8"/>
  <c r="R29" i="8" s="1"/>
  <c r="J29" i="8"/>
  <c r="G29" i="8"/>
  <c r="D29" i="8"/>
  <c r="M28" i="8"/>
  <c r="J28" i="8"/>
  <c r="G28" i="8"/>
  <c r="R28" i="8" s="1"/>
  <c r="D28" i="8"/>
  <c r="Q28" i="8" s="1"/>
  <c r="M27" i="8"/>
  <c r="J27" i="8"/>
  <c r="S27" i="8" s="1"/>
  <c r="G27" i="8"/>
  <c r="R27" i="8" s="1"/>
  <c r="D27" i="8"/>
  <c r="Q27" i="8" s="1"/>
  <c r="M26" i="8"/>
  <c r="J26" i="8"/>
  <c r="G26" i="8"/>
  <c r="D26" i="8"/>
  <c r="M25" i="8"/>
  <c r="S25" i="8" s="1"/>
  <c r="J25" i="8"/>
  <c r="G25" i="8"/>
  <c r="D25" i="8"/>
  <c r="M24" i="8"/>
  <c r="J24" i="8"/>
  <c r="G24" i="8"/>
  <c r="D24" i="8"/>
  <c r="M23" i="8"/>
  <c r="J23" i="8"/>
  <c r="G23" i="8"/>
  <c r="D23" i="8"/>
  <c r="M22" i="8"/>
  <c r="S22" i="8" s="1"/>
  <c r="J22" i="8"/>
  <c r="G22" i="8"/>
  <c r="D22" i="8"/>
  <c r="M21" i="8"/>
  <c r="J21" i="8"/>
  <c r="G21" i="8"/>
  <c r="D21" i="8"/>
  <c r="M20" i="8"/>
  <c r="S20" i="8" s="1"/>
  <c r="J20" i="8"/>
  <c r="G20" i="8"/>
  <c r="D20" i="8"/>
  <c r="M19" i="8"/>
  <c r="J19" i="8"/>
  <c r="G19" i="8"/>
  <c r="D19" i="8"/>
  <c r="M18" i="8"/>
  <c r="J18" i="8"/>
  <c r="G18" i="8"/>
  <c r="R18" i="8" s="1"/>
  <c r="D18" i="8"/>
  <c r="M17" i="8"/>
  <c r="J17" i="8"/>
  <c r="G17" i="8"/>
  <c r="D17" i="8"/>
  <c r="M16" i="8"/>
  <c r="S16" i="8" s="1"/>
  <c r="J16" i="8"/>
  <c r="G16" i="8"/>
  <c r="D16" i="8"/>
  <c r="R15" i="8"/>
  <c r="M15" i="8"/>
  <c r="J15" i="8"/>
  <c r="S15" i="8" s="1"/>
  <c r="G15" i="8"/>
  <c r="D15" i="8"/>
  <c r="Q15" i="8" s="1"/>
  <c r="M14" i="8"/>
  <c r="J14" i="8"/>
  <c r="S14" i="8" s="1"/>
  <c r="G14" i="8"/>
  <c r="D14" i="8"/>
  <c r="M13" i="8"/>
  <c r="J13" i="8"/>
  <c r="S13" i="8" s="1"/>
  <c r="G13" i="8"/>
  <c r="D13" i="8"/>
  <c r="Q13" i="8" s="1"/>
  <c r="M12" i="8"/>
  <c r="J12" i="8"/>
  <c r="G12" i="8"/>
  <c r="D12" i="8"/>
  <c r="M11" i="8"/>
  <c r="J11" i="8"/>
  <c r="G11" i="8"/>
  <c r="D11" i="8"/>
  <c r="M10" i="8"/>
  <c r="J10" i="8"/>
  <c r="G10" i="8"/>
  <c r="D10" i="8"/>
  <c r="M9" i="8"/>
  <c r="J9" i="8"/>
  <c r="G9" i="8"/>
  <c r="D9" i="8"/>
  <c r="M8" i="8"/>
  <c r="J8" i="8"/>
  <c r="G8" i="8"/>
  <c r="D8" i="8"/>
  <c r="M7" i="8"/>
  <c r="J7" i="8"/>
  <c r="G7" i="8"/>
  <c r="D7" i="8"/>
  <c r="M6" i="8"/>
  <c r="J6" i="8"/>
  <c r="G6" i="8"/>
  <c r="D6" i="8"/>
  <c r="M5" i="8"/>
  <c r="J5" i="8"/>
  <c r="G5" i="8"/>
  <c r="D5" i="8"/>
  <c r="M4" i="8"/>
  <c r="J4" i="8"/>
  <c r="G4" i="8"/>
  <c r="D4" i="8"/>
  <c r="H137" i="3"/>
  <c r="H136" i="3"/>
  <c r="G136" i="3"/>
  <c r="D136" i="3"/>
  <c r="Q65" i="7"/>
  <c r="R65" i="7"/>
  <c r="S65" i="7"/>
  <c r="T65" i="7"/>
  <c r="Q66" i="7"/>
  <c r="R66" i="7"/>
  <c r="S66" i="7"/>
  <c r="T66" i="7"/>
  <c r="Q67" i="7"/>
  <c r="R67" i="7"/>
  <c r="S67" i="7"/>
  <c r="T67" i="7"/>
  <c r="Q68" i="7"/>
  <c r="R68" i="7"/>
  <c r="S68" i="7"/>
  <c r="T68" i="7"/>
  <c r="Q69" i="7"/>
  <c r="R69" i="7"/>
  <c r="S69" i="7"/>
  <c r="T69" i="7"/>
  <c r="Q70" i="7"/>
  <c r="R70" i="7"/>
  <c r="S70" i="7"/>
  <c r="T70" i="7"/>
  <c r="Q71" i="7"/>
  <c r="R71" i="7"/>
  <c r="S71" i="7"/>
  <c r="T71" i="7"/>
  <c r="Q72" i="7"/>
  <c r="R72" i="7"/>
  <c r="S72" i="7"/>
  <c r="T72" i="7"/>
  <c r="Q73" i="7"/>
  <c r="R73" i="7"/>
  <c r="S73" i="7"/>
  <c r="T73" i="7"/>
  <c r="Q74" i="7"/>
  <c r="R74" i="7"/>
  <c r="S74" i="7"/>
  <c r="T74" i="7"/>
  <c r="Q75" i="7"/>
  <c r="R75" i="7"/>
  <c r="S75" i="7"/>
  <c r="T75" i="7"/>
  <c r="Q76" i="7"/>
  <c r="R76" i="7"/>
  <c r="S76" i="7"/>
  <c r="T76" i="7"/>
  <c r="Q77" i="7"/>
  <c r="R77" i="7"/>
  <c r="S77" i="7"/>
  <c r="T77" i="7"/>
  <c r="Q78" i="7"/>
  <c r="R78" i="7"/>
  <c r="S78" i="7"/>
  <c r="T78" i="7"/>
  <c r="Q79" i="7"/>
  <c r="R79" i="7"/>
  <c r="S79" i="7"/>
  <c r="T79" i="7"/>
  <c r="Q80" i="7"/>
  <c r="R80" i="7"/>
  <c r="S80" i="7"/>
  <c r="T80" i="7"/>
  <c r="Q81" i="7"/>
  <c r="R81" i="7"/>
  <c r="S81" i="7"/>
  <c r="T81" i="7"/>
  <c r="Q82" i="7"/>
  <c r="R82" i="7"/>
  <c r="S82" i="7"/>
  <c r="T82" i="7"/>
  <c r="Q83" i="7"/>
  <c r="R83" i="7"/>
  <c r="S83" i="7"/>
  <c r="T83" i="7"/>
  <c r="Q84" i="7"/>
  <c r="R84" i="7"/>
  <c r="S84" i="7"/>
  <c r="T84" i="7"/>
  <c r="Q85" i="7"/>
  <c r="R85" i="7"/>
  <c r="S85" i="7"/>
  <c r="T85" i="7"/>
  <c r="Q86" i="7"/>
  <c r="R86" i="7"/>
  <c r="S86" i="7"/>
  <c r="T86" i="7"/>
  <c r="Q87" i="7"/>
  <c r="R87" i="7"/>
  <c r="S87" i="7"/>
  <c r="T87" i="7"/>
  <c r="Q88" i="7"/>
  <c r="R88" i="7"/>
  <c r="S88" i="7"/>
  <c r="T88" i="7"/>
  <c r="Q89" i="7"/>
  <c r="R89" i="7"/>
  <c r="S89" i="7"/>
  <c r="T89" i="7"/>
  <c r="Q90" i="7"/>
  <c r="R90" i="7"/>
  <c r="S90" i="7"/>
  <c r="T90" i="7"/>
  <c r="Q91" i="7"/>
  <c r="R91" i="7"/>
  <c r="S91" i="7"/>
  <c r="T91" i="7"/>
  <c r="Q92" i="7"/>
  <c r="R92" i="7"/>
  <c r="S92" i="7"/>
  <c r="T92" i="7"/>
  <c r="Q93" i="7"/>
  <c r="R93" i="7"/>
  <c r="S93" i="7"/>
  <c r="T93" i="7"/>
  <c r="Q94" i="7"/>
  <c r="R94" i="7"/>
  <c r="S94" i="7"/>
  <c r="T94" i="7"/>
  <c r="Q95" i="7"/>
  <c r="R95" i="7"/>
  <c r="S95" i="7"/>
  <c r="T95" i="7"/>
  <c r="Q96" i="7"/>
  <c r="R96" i="7"/>
  <c r="S96" i="7"/>
  <c r="T96" i="7"/>
  <c r="R64" i="7"/>
  <c r="S64" i="7"/>
  <c r="T64" i="7"/>
  <c r="Q64" i="7"/>
  <c r="Q13" i="7"/>
  <c r="R13" i="7"/>
  <c r="S13" i="7"/>
  <c r="T13" i="7"/>
  <c r="Q14" i="7"/>
  <c r="R14" i="7"/>
  <c r="S14" i="7"/>
  <c r="T14" i="7"/>
  <c r="Q15" i="7"/>
  <c r="R15" i="7"/>
  <c r="S15" i="7"/>
  <c r="T15" i="7"/>
  <c r="Q16" i="7"/>
  <c r="R16" i="7"/>
  <c r="S16" i="7"/>
  <c r="T16" i="7"/>
  <c r="Q17" i="7"/>
  <c r="R17" i="7"/>
  <c r="S17" i="7"/>
  <c r="T17" i="7"/>
  <c r="Q18" i="7"/>
  <c r="R18" i="7"/>
  <c r="S18" i="7"/>
  <c r="T18" i="7"/>
  <c r="Q19" i="7"/>
  <c r="R19" i="7"/>
  <c r="S19" i="7"/>
  <c r="T19" i="7"/>
  <c r="Q20" i="7"/>
  <c r="R20" i="7"/>
  <c r="S20" i="7"/>
  <c r="T20" i="7"/>
  <c r="Q21" i="7"/>
  <c r="R21" i="7"/>
  <c r="S21" i="7"/>
  <c r="T21" i="7"/>
  <c r="Q22" i="7"/>
  <c r="R22" i="7"/>
  <c r="S22" i="7"/>
  <c r="T22" i="7"/>
  <c r="Q23" i="7"/>
  <c r="R23" i="7"/>
  <c r="S23" i="7"/>
  <c r="T23" i="7"/>
  <c r="Q24" i="7"/>
  <c r="R24" i="7"/>
  <c r="S24" i="7"/>
  <c r="T24" i="7"/>
  <c r="Q25" i="7"/>
  <c r="R25" i="7"/>
  <c r="S25" i="7"/>
  <c r="T25" i="7"/>
  <c r="Q26" i="7"/>
  <c r="R26" i="7"/>
  <c r="S26" i="7"/>
  <c r="T26" i="7"/>
  <c r="Q27" i="7"/>
  <c r="R27" i="7"/>
  <c r="S27" i="7"/>
  <c r="T27" i="7"/>
  <c r="Q28" i="7"/>
  <c r="R28" i="7"/>
  <c r="S28" i="7"/>
  <c r="T28" i="7"/>
  <c r="Q29" i="7"/>
  <c r="R29" i="7"/>
  <c r="S29" i="7"/>
  <c r="T29" i="7"/>
  <c r="Q30" i="7"/>
  <c r="R30" i="7"/>
  <c r="S30" i="7"/>
  <c r="T30" i="7"/>
  <c r="Q31" i="7"/>
  <c r="R31" i="7"/>
  <c r="S31" i="7"/>
  <c r="T31" i="7"/>
  <c r="Q32" i="7"/>
  <c r="R32" i="7"/>
  <c r="S32" i="7"/>
  <c r="T32" i="7"/>
  <c r="Q33" i="7"/>
  <c r="R33" i="7"/>
  <c r="S33" i="7"/>
  <c r="T33" i="7"/>
  <c r="Q34" i="7"/>
  <c r="R34" i="7"/>
  <c r="S34" i="7"/>
  <c r="T34" i="7"/>
  <c r="Q35" i="7"/>
  <c r="R35" i="7"/>
  <c r="S35" i="7"/>
  <c r="T35" i="7"/>
  <c r="Q36" i="7"/>
  <c r="R36" i="7"/>
  <c r="S36" i="7"/>
  <c r="T36" i="7"/>
  <c r="Q37" i="7"/>
  <c r="R37" i="7"/>
  <c r="S37" i="7"/>
  <c r="T37" i="7"/>
  <c r="Q38" i="7"/>
  <c r="R38" i="7"/>
  <c r="S38" i="7"/>
  <c r="T38" i="7"/>
  <c r="Q39" i="7"/>
  <c r="R39" i="7"/>
  <c r="S39" i="7"/>
  <c r="T39" i="7"/>
  <c r="Q40" i="7"/>
  <c r="R40" i="7"/>
  <c r="S40" i="7"/>
  <c r="T40" i="7"/>
  <c r="Q41" i="7"/>
  <c r="R41" i="7"/>
  <c r="S41" i="7"/>
  <c r="T41" i="7"/>
  <c r="Q42" i="7"/>
  <c r="R42" i="7"/>
  <c r="S42" i="7"/>
  <c r="T42" i="7"/>
  <c r="Q43" i="7"/>
  <c r="R43" i="7"/>
  <c r="S43" i="7"/>
  <c r="T43" i="7"/>
  <c r="Q44" i="7"/>
  <c r="R44" i="7"/>
  <c r="S44" i="7"/>
  <c r="T44" i="7"/>
  <c r="Q45" i="7"/>
  <c r="R45" i="7"/>
  <c r="S45" i="7"/>
  <c r="T45" i="7"/>
  <c r="Q46" i="7"/>
  <c r="R46" i="7"/>
  <c r="S46" i="7"/>
  <c r="T46" i="7"/>
  <c r="Q47" i="7"/>
  <c r="R47" i="7"/>
  <c r="S47" i="7"/>
  <c r="T47" i="7"/>
  <c r="Q48" i="7"/>
  <c r="R48" i="7"/>
  <c r="S48" i="7"/>
  <c r="T48" i="7"/>
  <c r="Q49" i="7"/>
  <c r="R49" i="7"/>
  <c r="S49" i="7"/>
  <c r="T49" i="7"/>
  <c r="Q50" i="7"/>
  <c r="R50" i="7"/>
  <c r="S50" i="7"/>
  <c r="T50" i="7"/>
  <c r="Q51" i="7"/>
  <c r="R51" i="7"/>
  <c r="S51" i="7"/>
  <c r="T51" i="7"/>
  <c r="Q52" i="7"/>
  <c r="R52" i="7"/>
  <c r="S52" i="7"/>
  <c r="T52" i="7"/>
  <c r="Q53" i="7"/>
  <c r="R53" i="7"/>
  <c r="S53" i="7"/>
  <c r="T53" i="7"/>
  <c r="Q54" i="7"/>
  <c r="R54" i="7"/>
  <c r="S54" i="7"/>
  <c r="T54" i="7"/>
  <c r="Q55" i="7"/>
  <c r="R55" i="7"/>
  <c r="S55" i="7"/>
  <c r="T55" i="7"/>
  <c r="Q56" i="7"/>
  <c r="R56" i="7"/>
  <c r="S56" i="7"/>
  <c r="T56" i="7"/>
  <c r="Q57" i="7"/>
  <c r="R57" i="7"/>
  <c r="S57" i="7"/>
  <c r="T57" i="7"/>
  <c r="Q58" i="7"/>
  <c r="R58" i="7"/>
  <c r="S58" i="7"/>
  <c r="T58" i="7"/>
  <c r="Q59" i="7"/>
  <c r="R59" i="7"/>
  <c r="S59" i="7"/>
  <c r="T59" i="7"/>
  <c r="Q60" i="7"/>
  <c r="R60" i="7"/>
  <c r="S60" i="7"/>
  <c r="T60" i="7"/>
  <c r="Q61" i="7"/>
  <c r="R61" i="7"/>
  <c r="S61" i="7"/>
  <c r="T61" i="7"/>
  <c r="Q62" i="7"/>
  <c r="R62" i="7"/>
  <c r="S62" i="7"/>
  <c r="T62" i="7"/>
  <c r="Q63" i="7"/>
  <c r="R63" i="7"/>
  <c r="S63" i="7"/>
  <c r="T63" i="7"/>
  <c r="Q67" i="5"/>
  <c r="R67" i="5"/>
  <c r="S67" i="5"/>
  <c r="T67" i="5"/>
  <c r="Q68" i="5"/>
  <c r="R68" i="5"/>
  <c r="S68" i="5"/>
  <c r="T68" i="5"/>
  <c r="Q69" i="5"/>
  <c r="R69" i="5"/>
  <c r="S69" i="5"/>
  <c r="T69" i="5"/>
  <c r="Q70" i="5"/>
  <c r="R70" i="5"/>
  <c r="S70" i="5"/>
  <c r="T70" i="5"/>
  <c r="Q71" i="5"/>
  <c r="R71" i="5"/>
  <c r="S71" i="5"/>
  <c r="T71" i="5"/>
  <c r="Q72" i="5"/>
  <c r="R72" i="5"/>
  <c r="S72" i="5"/>
  <c r="T72" i="5"/>
  <c r="Q73" i="5"/>
  <c r="R73" i="5"/>
  <c r="S73" i="5"/>
  <c r="T73" i="5"/>
  <c r="Q74" i="5"/>
  <c r="R74" i="5"/>
  <c r="S74" i="5"/>
  <c r="T74" i="5"/>
  <c r="Q75" i="5"/>
  <c r="R75" i="5"/>
  <c r="S75" i="5"/>
  <c r="T75" i="5"/>
  <c r="Q76" i="5"/>
  <c r="R76" i="5"/>
  <c r="S76" i="5"/>
  <c r="T76" i="5"/>
  <c r="Q77" i="5"/>
  <c r="R77" i="5"/>
  <c r="S77" i="5"/>
  <c r="T77" i="5"/>
  <c r="Q78" i="5"/>
  <c r="R78" i="5"/>
  <c r="S78" i="5"/>
  <c r="T78" i="5"/>
  <c r="Q79" i="5"/>
  <c r="R79" i="5"/>
  <c r="S79" i="5"/>
  <c r="T79" i="5"/>
  <c r="Q80" i="5"/>
  <c r="R80" i="5"/>
  <c r="S80" i="5"/>
  <c r="T80" i="5"/>
  <c r="Q81" i="5"/>
  <c r="R81" i="5"/>
  <c r="S81" i="5"/>
  <c r="T81" i="5"/>
  <c r="Q82" i="5"/>
  <c r="R82" i="5"/>
  <c r="S82" i="5"/>
  <c r="T82" i="5"/>
  <c r="Q83" i="5"/>
  <c r="R83" i="5"/>
  <c r="S83" i="5"/>
  <c r="T83" i="5"/>
  <c r="Q84" i="5"/>
  <c r="R84" i="5"/>
  <c r="S84" i="5"/>
  <c r="T84" i="5"/>
  <c r="Q85" i="5"/>
  <c r="S85" i="5"/>
  <c r="T85" i="5"/>
  <c r="Q86" i="5"/>
  <c r="R86" i="5"/>
  <c r="S86" i="5"/>
  <c r="T86" i="5"/>
  <c r="Q87" i="5"/>
  <c r="R87" i="5"/>
  <c r="S87" i="5"/>
  <c r="T87" i="5"/>
  <c r="Q88" i="5"/>
  <c r="R88" i="5"/>
  <c r="S88" i="5"/>
  <c r="T88" i="5"/>
  <c r="Q89" i="5"/>
  <c r="R89" i="5"/>
  <c r="S89" i="5"/>
  <c r="T89" i="5"/>
  <c r="Q90" i="5"/>
  <c r="R90" i="5"/>
  <c r="S90" i="5"/>
  <c r="T90" i="5"/>
  <c r="Q91" i="5"/>
  <c r="R91" i="5"/>
  <c r="S91" i="5"/>
  <c r="T91" i="5"/>
  <c r="Q92" i="5"/>
  <c r="R92" i="5"/>
  <c r="S92" i="5"/>
  <c r="T92" i="5"/>
  <c r="Q93" i="5"/>
  <c r="R93" i="5"/>
  <c r="S93" i="5"/>
  <c r="T93" i="5"/>
  <c r="Q94" i="5"/>
  <c r="R94" i="5"/>
  <c r="S94" i="5"/>
  <c r="T94" i="5"/>
  <c r="Q95" i="5"/>
  <c r="R95" i="5"/>
  <c r="S95" i="5"/>
  <c r="T95" i="5"/>
  <c r="Q96" i="5"/>
  <c r="R96" i="5"/>
  <c r="S96" i="5"/>
  <c r="T96" i="5"/>
  <c r="R66" i="5"/>
  <c r="S66" i="5"/>
  <c r="T66" i="5"/>
  <c r="Q66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4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Q5" i="5"/>
  <c r="R5" i="5"/>
  <c r="S5" i="5"/>
  <c r="Q6" i="5"/>
  <c r="R6" i="5"/>
  <c r="S6" i="5"/>
  <c r="Q7" i="5"/>
  <c r="R7" i="5"/>
  <c r="S7" i="5"/>
  <c r="Q8" i="5"/>
  <c r="R8" i="5"/>
  <c r="S8" i="5"/>
  <c r="Q9" i="5"/>
  <c r="R9" i="5"/>
  <c r="S9" i="5"/>
  <c r="Q10" i="5"/>
  <c r="R10" i="5"/>
  <c r="S10" i="5"/>
  <c r="Q11" i="5"/>
  <c r="R11" i="5"/>
  <c r="S11" i="5"/>
  <c r="Q12" i="5"/>
  <c r="R12" i="5"/>
  <c r="S12" i="5"/>
  <c r="Q13" i="5"/>
  <c r="R13" i="5"/>
  <c r="S13" i="5"/>
  <c r="Q14" i="5"/>
  <c r="R14" i="5"/>
  <c r="S14" i="5"/>
  <c r="Q15" i="5"/>
  <c r="R15" i="5"/>
  <c r="S15" i="5"/>
  <c r="Q16" i="5"/>
  <c r="R16" i="5"/>
  <c r="S16" i="5"/>
  <c r="Q17" i="5"/>
  <c r="R17" i="5"/>
  <c r="S17" i="5"/>
  <c r="Q18" i="5"/>
  <c r="R18" i="5"/>
  <c r="S18" i="5"/>
  <c r="Q19" i="5"/>
  <c r="R19" i="5"/>
  <c r="S19" i="5"/>
  <c r="Q20" i="5"/>
  <c r="R20" i="5"/>
  <c r="S20" i="5"/>
  <c r="Q21" i="5"/>
  <c r="R21" i="5"/>
  <c r="S21" i="5"/>
  <c r="Q22" i="5"/>
  <c r="R22" i="5"/>
  <c r="S22" i="5"/>
  <c r="Q23" i="5"/>
  <c r="R23" i="5"/>
  <c r="S23" i="5"/>
  <c r="Q24" i="5"/>
  <c r="R24" i="5"/>
  <c r="S24" i="5"/>
  <c r="Q25" i="5"/>
  <c r="R25" i="5"/>
  <c r="S25" i="5"/>
  <c r="Q26" i="5"/>
  <c r="R26" i="5"/>
  <c r="S26" i="5"/>
  <c r="Q27" i="5"/>
  <c r="R27" i="5"/>
  <c r="S27" i="5"/>
  <c r="Q28" i="5"/>
  <c r="R28" i="5"/>
  <c r="S28" i="5"/>
  <c r="Q29" i="5"/>
  <c r="R29" i="5"/>
  <c r="S29" i="5"/>
  <c r="Q30" i="5"/>
  <c r="R30" i="5"/>
  <c r="S30" i="5"/>
  <c r="Q31" i="5"/>
  <c r="R31" i="5"/>
  <c r="S31" i="5"/>
  <c r="Q32" i="5"/>
  <c r="R32" i="5"/>
  <c r="S32" i="5"/>
  <c r="Q33" i="5"/>
  <c r="R33" i="5"/>
  <c r="S33" i="5"/>
  <c r="Q34" i="5"/>
  <c r="R34" i="5"/>
  <c r="S34" i="5"/>
  <c r="Q35" i="5"/>
  <c r="R35" i="5"/>
  <c r="S35" i="5"/>
  <c r="Q36" i="5"/>
  <c r="R36" i="5"/>
  <c r="S36" i="5"/>
  <c r="Q37" i="5"/>
  <c r="R37" i="5"/>
  <c r="S37" i="5"/>
  <c r="Q38" i="5"/>
  <c r="R38" i="5"/>
  <c r="S38" i="5"/>
  <c r="Q39" i="5"/>
  <c r="R39" i="5"/>
  <c r="S39" i="5"/>
  <c r="Q40" i="5"/>
  <c r="R40" i="5"/>
  <c r="S40" i="5"/>
  <c r="Q41" i="5"/>
  <c r="R41" i="5"/>
  <c r="S41" i="5"/>
  <c r="Q42" i="5"/>
  <c r="R42" i="5"/>
  <c r="S42" i="5"/>
  <c r="Q43" i="5"/>
  <c r="R43" i="5"/>
  <c r="S43" i="5"/>
  <c r="Q44" i="5"/>
  <c r="R44" i="5"/>
  <c r="S44" i="5"/>
  <c r="Q45" i="5"/>
  <c r="R45" i="5"/>
  <c r="S45" i="5"/>
  <c r="Q46" i="5"/>
  <c r="R46" i="5"/>
  <c r="S46" i="5"/>
  <c r="Q47" i="5"/>
  <c r="R47" i="5"/>
  <c r="S47" i="5"/>
  <c r="Q48" i="5"/>
  <c r="R48" i="5"/>
  <c r="S48" i="5"/>
  <c r="Q49" i="5"/>
  <c r="R49" i="5"/>
  <c r="S49" i="5"/>
  <c r="Q50" i="5"/>
  <c r="R50" i="5"/>
  <c r="S50" i="5"/>
  <c r="Q51" i="5"/>
  <c r="R51" i="5"/>
  <c r="S51" i="5"/>
  <c r="Q52" i="5"/>
  <c r="R52" i="5"/>
  <c r="S52" i="5"/>
  <c r="Q53" i="5"/>
  <c r="R53" i="5"/>
  <c r="S53" i="5"/>
  <c r="Q54" i="5"/>
  <c r="R54" i="5"/>
  <c r="S54" i="5"/>
  <c r="Q55" i="5"/>
  <c r="R55" i="5"/>
  <c r="S55" i="5"/>
  <c r="Q56" i="5"/>
  <c r="R56" i="5"/>
  <c r="S56" i="5"/>
  <c r="Q57" i="5"/>
  <c r="R57" i="5"/>
  <c r="S57" i="5"/>
  <c r="Q58" i="5"/>
  <c r="R58" i="5"/>
  <c r="S58" i="5"/>
  <c r="Q59" i="5"/>
  <c r="R59" i="5"/>
  <c r="S59" i="5"/>
  <c r="Q60" i="5"/>
  <c r="R60" i="5"/>
  <c r="S60" i="5"/>
  <c r="Q61" i="5"/>
  <c r="R61" i="5"/>
  <c r="S61" i="5"/>
  <c r="Q62" i="5"/>
  <c r="R62" i="5"/>
  <c r="S62" i="5"/>
  <c r="Q63" i="5"/>
  <c r="R63" i="5"/>
  <c r="S63" i="5"/>
  <c r="Q64" i="5"/>
  <c r="R64" i="5"/>
  <c r="S64" i="5"/>
  <c r="Q65" i="5"/>
  <c r="R65" i="5"/>
  <c r="S65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4" i="5"/>
  <c r="S4" i="5"/>
  <c r="R4" i="5"/>
  <c r="Q4" i="5"/>
  <c r="V146" i="10" l="1"/>
  <c r="Z96" i="5" s="1"/>
  <c r="Z99" i="5" s="1"/>
  <c r="AB146" i="10"/>
  <c r="R8" i="10"/>
  <c r="R20" i="10"/>
  <c r="S9" i="10"/>
  <c r="R14" i="10"/>
  <c r="S21" i="10"/>
  <c r="S33" i="10"/>
  <c r="S45" i="10"/>
  <c r="R50" i="10"/>
  <c r="S57" i="10"/>
  <c r="R62" i="10"/>
  <c r="S69" i="10"/>
  <c r="S81" i="10"/>
  <c r="S93" i="10"/>
  <c r="S105" i="10"/>
  <c r="S117" i="10"/>
  <c r="S129" i="10"/>
  <c r="W146" i="10"/>
  <c r="R128" i="10"/>
  <c r="R81" i="10"/>
  <c r="R93" i="10"/>
  <c r="R105" i="10"/>
  <c r="R117" i="10"/>
  <c r="R129" i="10"/>
  <c r="R134" i="10"/>
  <c r="R32" i="10"/>
  <c r="R68" i="10"/>
  <c r="R80" i="10"/>
  <c r="R92" i="10"/>
  <c r="S7" i="10"/>
  <c r="Q10" i="10"/>
  <c r="S19" i="10"/>
  <c r="Q22" i="10"/>
  <c r="S26" i="10"/>
  <c r="S31" i="10"/>
  <c r="Q34" i="10"/>
  <c r="S38" i="10"/>
  <c r="S43" i="10"/>
  <c r="Q46" i="10"/>
  <c r="Q48" i="10"/>
  <c r="S50" i="10"/>
  <c r="S55" i="10"/>
  <c r="Q58" i="10"/>
  <c r="Q60" i="10"/>
  <c r="Q62" i="10"/>
  <c r="S67" i="10"/>
  <c r="Q70" i="10"/>
  <c r="Q72" i="10"/>
  <c r="S74" i="10"/>
  <c r="S79" i="10"/>
  <c r="Q82" i="10"/>
  <c r="Q84" i="10"/>
  <c r="Q86" i="10"/>
  <c r="S91" i="10"/>
  <c r="Q96" i="10"/>
  <c r="S98" i="10"/>
  <c r="S103" i="10"/>
  <c r="Q108" i="10"/>
  <c r="S110" i="10"/>
  <c r="S115" i="10"/>
  <c r="Q120" i="10"/>
  <c r="S122" i="10"/>
  <c r="S127" i="10"/>
  <c r="R116" i="10"/>
  <c r="R44" i="10"/>
  <c r="R15" i="10"/>
  <c r="R27" i="10"/>
  <c r="R39" i="10"/>
  <c r="R51" i="10"/>
  <c r="R63" i="10"/>
  <c r="R75" i="10"/>
  <c r="R87" i="10"/>
  <c r="R99" i="10"/>
  <c r="R111" i="10"/>
  <c r="R123" i="10"/>
  <c r="S15" i="10"/>
  <c r="S27" i="10"/>
  <c r="S39" i="10"/>
  <c r="S51" i="10"/>
  <c r="S63" i="10"/>
  <c r="S75" i="10"/>
  <c r="S87" i="10"/>
  <c r="S99" i="10"/>
  <c r="S111" i="10"/>
  <c r="S123" i="10"/>
  <c r="R135" i="10"/>
  <c r="R56" i="10"/>
  <c r="R104" i="10"/>
  <c r="Q8" i="10"/>
  <c r="Q11" i="10"/>
  <c r="R13" i="10"/>
  <c r="Q20" i="10"/>
  <c r="Q23" i="10"/>
  <c r="R25" i="10"/>
  <c r="Q32" i="10"/>
  <c r="Q35" i="10"/>
  <c r="R37" i="10"/>
  <c r="Q44" i="10"/>
  <c r="Q47" i="10"/>
  <c r="R49" i="10"/>
  <c r="Q56" i="10"/>
  <c r="Q59" i="10"/>
  <c r="R61" i="10"/>
  <c r="Q68" i="10"/>
  <c r="Q71" i="10"/>
  <c r="R73" i="10"/>
  <c r="Q80" i="10"/>
  <c r="Q83" i="10"/>
  <c r="R85" i="10"/>
  <c r="Q92" i="10"/>
  <c r="Q95" i="10"/>
  <c r="R97" i="10"/>
  <c r="Q104" i="10"/>
  <c r="Q107" i="10"/>
  <c r="R109" i="10"/>
  <c r="Q116" i="10"/>
  <c r="Q119" i="10"/>
  <c r="R121" i="10"/>
  <c r="Q128" i="10"/>
  <c r="S135" i="10"/>
  <c r="AA145" i="10"/>
  <c r="AB145" i="10"/>
  <c r="Q26" i="10"/>
  <c r="Q38" i="10"/>
  <c r="Q50" i="10"/>
  <c r="Q74" i="10"/>
  <c r="Q98" i="10"/>
  <c r="Q110" i="10"/>
  <c r="Q122" i="10"/>
  <c r="Q134" i="10"/>
  <c r="S14" i="10"/>
  <c r="S62" i="10"/>
  <c r="S86" i="10"/>
  <c r="R124" i="10"/>
  <c r="S124" i="10"/>
  <c r="Q145" i="10"/>
  <c r="W145" i="10" s="1"/>
  <c r="S7" i="9"/>
  <c r="R12" i="9"/>
  <c r="Q31" i="9"/>
  <c r="Q43" i="9"/>
  <c r="Q48" i="9"/>
  <c r="R60" i="9"/>
  <c r="S67" i="9"/>
  <c r="Q75" i="9"/>
  <c r="Q82" i="9"/>
  <c r="R87" i="9"/>
  <c r="R89" i="9"/>
  <c r="Q104" i="9"/>
  <c r="Q116" i="9"/>
  <c r="S118" i="9"/>
  <c r="Q128" i="9"/>
  <c r="S130" i="9"/>
  <c r="Q10" i="9"/>
  <c r="Q15" i="9"/>
  <c r="S19" i="9"/>
  <c r="R24" i="9"/>
  <c r="R48" i="9"/>
  <c r="S55" i="9"/>
  <c r="Q63" i="9"/>
  <c r="Q70" i="9"/>
  <c r="R75" i="9"/>
  <c r="R77" i="9"/>
  <c r="S89" i="9"/>
  <c r="Q92" i="9"/>
  <c r="S94" i="9"/>
  <c r="R97" i="9"/>
  <c r="R104" i="9"/>
  <c r="R109" i="9"/>
  <c r="R116" i="9"/>
  <c r="R121" i="9"/>
  <c r="Q142" i="9"/>
  <c r="R133" i="9"/>
  <c r="S8" i="9"/>
  <c r="S13" i="9"/>
  <c r="S41" i="9"/>
  <c r="S46" i="9"/>
  <c r="S61" i="9"/>
  <c r="S68" i="9"/>
  <c r="Q73" i="9"/>
  <c r="S102" i="9"/>
  <c r="S114" i="9"/>
  <c r="S126" i="9"/>
  <c r="Q61" i="9"/>
  <c r="Q102" i="9"/>
  <c r="R107" i="9"/>
  <c r="Q114" i="9"/>
  <c r="Q119" i="9"/>
  <c r="Q126" i="9"/>
  <c r="R131" i="9"/>
  <c r="Q138" i="9"/>
  <c r="Q9" i="9"/>
  <c r="Q49" i="9"/>
  <c r="Q90" i="9"/>
  <c r="R95" i="9"/>
  <c r="S48" i="9"/>
  <c r="S6" i="9"/>
  <c r="R14" i="9"/>
  <c r="R18" i="9"/>
  <c r="Q37" i="9"/>
  <c r="R62" i="9"/>
  <c r="S66" i="9"/>
  <c r="Q78" i="9"/>
  <c r="Q83" i="9"/>
  <c r="R108" i="9"/>
  <c r="R120" i="9"/>
  <c r="R132" i="9"/>
  <c r="Q6" i="9"/>
  <c r="Q33" i="9"/>
  <c r="Q45" i="9"/>
  <c r="S54" i="9"/>
  <c r="Q66" i="9"/>
  <c r="R71" i="9"/>
  <c r="Q79" i="9"/>
  <c r="Q84" i="9"/>
  <c r="S103" i="9"/>
  <c r="S115" i="9"/>
  <c r="S127" i="9"/>
  <c r="S24" i="9"/>
  <c r="S36" i="9"/>
  <c r="Q7" i="9"/>
  <c r="R38" i="9"/>
  <c r="Q54" i="9"/>
  <c r="Q59" i="9"/>
  <c r="Q67" i="9"/>
  <c r="Q72" i="9"/>
  <c r="R84" i="9"/>
  <c r="Q99" i="9"/>
  <c r="Q106" i="9"/>
  <c r="Q111" i="9"/>
  <c r="Q118" i="9"/>
  <c r="Q123" i="9"/>
  <c r="Q130" i="9"/>
  <c r="Q135" i="9"/>
  <c r="Q19" i="9"/>
  <c r="Q30" i="9"/>
  <c r="Q55" i="9"/>
  <c r="Q60" i="9"/>
  <c r="R72" i="9"/>
  <c r="S79" i="9"/>
  <c r="Q87" i="9"/>
  <c r="Q94" i="9"/>
  <c r="R99" i="9"/>
  <c r="R101" i="9"/>
  <c r="R111" i="9"/>
  <c r="R113" i="9"/>
  <c r="R123" i="9"/>
  <c r="R125" i="9"/>
  <c r="R135" i="9"/>
  <c r="R137" i="9"/>
  <c r="Q35" i="9"/>
  <c r="Q107" i="9"/>
  <c r="R59" i="9"/>
  <c r="R142" i="9"/>
  <c r="R30" i="9"/>
  <c r="S35" i="9"/>
  <c r="R42" i="9"/>
  <c r="S47" i="9"/>
  <c r="R54" i="9"/>
  <c r="S59" i="9"/>
  <c r="R66" i="9"/>
  <c r="S71" i="9"/>
  <c r="R78" i="9"/>
  <c r="S83" i="9"/>
  <c r="R90" i="9"/>
  <c r="S95" i="9"/>
  <c r="R102" i="9"/>
  <c r="S107" i="9"/>
  <c r="R114" i="9"/>
  <c r="S119" i="9"/>
  <c r="R126" i="9"/>
  <c r="S131" i="9"/>
  <c r="R138" i="9"/>
  <c r="S142" i="9"/>
  <c r="Y142" i="9" s="1"/>
  <c r="Q11" i="9"/>
  <c r="Q71" i="9"/>
  <c r="Q95" i="9"/>
  <c r="R23" i="9"/>
  <c r="R47" i="9"/>
  <c r="R119" i="9"/>
  <c r="R128" i="9"/>
  <c r="Q12" i="9"/>
  <c r="Q24" i="9"/>
  <c r="Q36" i="9"/>
  <c r="Q96" i="9"/>
  <c r="Q131" i="9"/>
  <c r="R96" i="9"/>
  <c r="R83" i="9"/>
  <c r="S96" i="9"/>
  <c r="R69" i="8"/>
  <c r="R12" i="8"/>
  <c r="Q21" i="8"/>
  <c r="Q35" i="8"/>
  <c r="S43" i="8"/>
  <c r="S46" i="8"/>
  <c r="S49" i="8"/>
  <c r="R58" i="8"/>
  <c r="S63" i="8"/>
  <c r="Q83" i="8"/>
  <c r="S91" i="8"/>
  <c r="S94" i="8"/>
  <c r="S18" i="8"/>
  <c r="S21" i="8"/>
  <c r="S32" i="8"/>
  <c r="S35" i="8"/>
  <c r="Q58" i="8"/>
  <c r="S61" i="8"/>
  <c r="S80" i="8"/>
  <c r="S83" i="8"/>
  <c r="R13" i="8"/>
  <c r="Q16" i="8"/>
  <c r="Q19" i="8"/>
  <c r="Q22" i="8"/>
  <c r="R33" i="8"/>
  <c r="S50" i="8"/>
  <c r="S53" i="8"/>
  <c r="S56" i="8"/>
  <c r="Q62" i="8"/>
  <c r="R81" i="8"/>
  <c r="R25" i="8"/>
  <c r="Q30" i="8"/>
  <c r="R36" i="8"/>
  <c r="R47" i="8"/>
  <c r="Q53" i="8"/>
  <c r="R73" i="8"/>
  <c r="Q78" i="8"/>
  <c r="R84" i="8"/>
  <c r="Y142" i="8"/>
  <c r="R35" i="8"/>
  <c r="S59" i="8"/>
  <c r="Q23" i="8"/>
  <c r="S54" i="8"/>
  <c r="Q71" i="8"/>
  <c r="S79" i="8"/>
  <c r="R20" i="8"/>
  <c r="R26" i="8"/>
  <c r="S34" i="8"/>
  <c r="Q42" i="8"/>
  <c r="Q48" i="8"/>
  <c r="R51" i="8"/>
  <c r="R60" i="8"/>
  <c r="R63" i="8"/>
  <c r="R74" i="8"/>
  <c r="S82" i="8"/>
  <c r="Q90" i="8"/>
  <c r="S23" i="8"/>
  <c r="Q32" i="8"/>
  <c r="Q40" i="8"/>
  <c r="Q43" i="8"/>
  <c r="Q46" i="8"/>
  <c r="Q49" i="8"/>
  <c r="S60" i="8"/>
  <c r="S71" i="8"/>
  <c r="Q80" i="8"/>
  <c r="Q88" i="8"/>
  <c r="Q91" i="8"/>
  <c r="Q94" i="8"/>
  <c r="Q18" i="8"/>
  <c r="R21" i="8"/>
  <c r="R23" i="8"/>
  <c r="S26" i="8"/>
  <c r="S28" i="8"/>
  <c r="S36" i="8"/>
  <c r="S41" i="8"/>
  <c r="R49" i="8"/>
  <c r="R54" i="8"/>
  <c r="Q59" i="8"/>
  <c r="Q64" i="8"/>
  <c r="Q67" i="8"/>
  <c r="S69" i="8"/>
  <c r="R71" i="8"/>
  <c r="S74" i="8"/>
  <c r="S76" i="8"/>
  <c r="S84" i="8"/>
  <c r="S89" i="8"/>
  <c r="Q14" i="8"/>
  <c r="R16" i="8"/>
  <c r="R19" i="8"/>
  <c r="R24" i="8"/>
  <c r="Q37" i="8"/>
  <c r="Q54" i="8"/>
  <c r="R57" i="8"/>
  <c r="R62" i="8"/>
  <c r="R72" i="8"/>
  <c r="Q85" i="8"/>
  <c r="R92" i="8"/>
  <c r="R14" i="8"/>
  <c r="S19" i="8"/>
  <c r="S24" i="8"/>
  <c r="S29" i="8"/>
  <c r="R37" i="8"/>
  <c r="R42" i="8"/>
  <c r="Q47" i="8"/>
  <c r="Q52" i="8"/>
  <c r="Q55" i="8"/>
  <c r="S57" i="8"/>
  <c r="R59" i="8"/>
  <c r="S62" i="8"/>
  <c r="S64" i="8"/>
  <c r="S72" i="8"/>
  <c r="S77" i="8"/>
  <c r="R85" i="8"/>
  <c r="R90" i="8"/>
  <c r="S92" i="8"/>
  <c r="Q95" i="8"/>
  <c r="R89" i="8"/>
  <c r="Q24" i="8"/>
  <c r="R52" i="8"/>
  <c r="R55" i="8"/>
  <c r="Q72" i="8"/>
  <c r="R41" i="8"/>
  <c r="Q20" i="8"/>
  <c r="Q25" i="8"/>
  <c r="S47" i="8"/>
  <c r="S55" i="8"/>
  <c r="Q73" i="8"/>
  <c r="S95" i="8"/>
  <c r="R30" i="8"/>
  <c r="S12" i="8"/>
  <c r="S17" i="8"/>
  <c r="S30" i="8"/>
  <c r="Q33" i="8"/>
  <c r="Q38" i="8"/>
  <c r="R40" i="8"/>
  <c r="R43" i="8"/>
  <c r="Q56" i="8"/>
  <c r="Q60" i="8"/>
  <c r="Q65" i="8"/>
  <c r="S78" i="8"/>
  <c r="Q81" i="8"/>
  <c r="Q86" i="8"/>
  <c r="R88" i="8"/>
  <c r="R91" i="8"/>
  <c r="R17" i="8"/>
  <c r="R22" i="8"/>
  <c r="Q61" i="8"/>
  <c r="S40" i="8"/>
  <c r="R61" i="8"/>
  <c r="R66" i="8"/>
  <c r="S88" i="8"/>
  <c r="Q26" i="8"/>
  <c r="Q44" i="8"/>
  <c r="S66" i="8"/>
  <c r="Q69" i="8"/>
  <c r="Q74" i="8"/>
  <c r="Q92" i="8"/>
  <c r="W142" i="8"/>
  <c r="Q29" i="8"/>
  <c r="Q17" i="8"/>
  <c r="R65" i="8"/>
  <c r="Q96" i="8"/>
  <c r="R96" i="8"/>
  <c r="S96" i="8"/>
  <c r="W143" i="8"/>
  <c r="Q41" i="8"/>
  <c r="Q77" i="8"/>
  <c r="Q89" i="8"/>
  <c r="R53" i="8"/>
  <c r="X143" i="8"/>
  <c r="S93" i="8"/>
  <c r="BC96" i="7"/>
  <c r="BB96" i="7"/>
  <c r="AZ96" i="7"/>
  <c r="AY96" i="7"/>
  <c r="AW96" i="7"/>
  <c r="AV96" i="7"/>
  <c r="AT96" i="7"/>
  <c r="AS96" i="7"/>
  <c r="AN96" i="7"/>
  <c r="AM96" i="7"/>
  <c r="AK96" i="7"/>
  <c r="AJ96" i="7"/>
  <c r="AH96" i="7"/>
  <c r="AG96" i="7"/>
  <c r="AE96" i="7"/>
  <c r="AD96" i="7"/>
  <c r="BC95" i="7"/>
  <c r="BB95" i="7"/>
  <c r="AZ95" i="7"/>
  <c r="AY95" i="7"/>
  <c r="AW95" i="7"/>
  <c r="AV95" i="7"/>
  <c r="AT95" i="7"/>
  <c r="AS95" i="7"/>
  <c r="AN95" i="7"/>
  <c r="AM95" i="7"/>
  <c r="AK95" i="7"/>
  <c r="AJ95" i="7"/>
  <c r="AH95" i="7"/>
  <c r="AG95" i="7"/>
  <c r="AE95" i="7"/>
  <c r="AD95" i="7"/>
  <c r="BC94" i="7"/>
  <c r="BB94" i="7"/>
  <c r="AZ94" i="7"/>
  <c r="AY94" i="7"/>
  <c r="AW94" i="7"/>
  <c r="AV94" i="7"/>
  <c r="AT94" i="7"/>
  <c r="AS94" i="7"/>
  <c r="AN94" i="7"/>
  <c r="AM94" i="7"/>
  <c r="AK94" i="7"/>
  <c r="AJ94" i="7"/>
  <c r="AH94" i="7"/>
  <c r="AG94" i="7"/>
  <c r="AE94" i="7"/>
  <c r="AD94" i="7"/>
  <c r="BC93" i="7"/>
  <c r="BB93" i="7"/>
  <c r="AZ93" i="7"/>
  <c r="AY93" i="7"/>
  <c r="AW93" i="7"/>
  <c r="AV93" i="7"/>
  <c r="AT93" i="7"/>
  <c r="AS93" i="7"/>
  <c r="AN93" i="7"/>
  <c r="AM93" i="7"/>
  <c r="AK93" i="7"/>
  <c r="AJ93" i="7"/>
  <c r="AH93" i="7"/>
  <c r="AG93" i="7"/>
  <c r="AE93" i="7"/>
  <c r="AD93" i="7"/>
  <c r="BC92" i="7"/>
  <c r="BB92" i="7"/>
  <c r="AZ92" i="7"/>
  <c r="AY92" i="7"/>
  <c r="AW92" i="7"/>
  <c r="AV92" i="7"/>
  <c r="AT92" i="7"/>
  <c r="AS92" i="7"/>
  <c r="AN92" i="7"/>
  <c r="AM92" i="7"/>
  <c r="AK92" i="7"/>
  <c r="AJ92" i="7"/>
  <c r="AH92" i="7"/>
  <c r="AG92" i="7"/>
  <c r="AE92" i="7"/>
  <c r="AD92" i="7"/>
  <c r="BC91" i="7"/>
  <c r="BB91" i="7"/>
  <c r="AZ91" i="7"/>
  <c r="AY91" i="7"/>
  <c r="AW91" i="7"/>
  <c r="AV91" i="7"/>
  <c r="AT91" i="7"/>
  <c r="AS91" i="7"/>
  <c r="AN91" i="7"/>
  <c r="AM91" i="7"/>
  <c r="AK91" i="7"/>
  <c r="AJ91" i="7"/>
  <c r="AH91" i="7"/>
  <c r="AG91" i="7"/>
  <c r="AE91" i="7"/>
  <c r="AD91" i="7"/>
  <c r="BC90" i="7"/>
  <c r="BB90" i="7"/>
  <c r="AZ90" i="7"/>
  <c r="AY90" i="7"/>
  <c r="AW90" i="7"/>
  <c r="AV90" i="7"/>
  <c r="AT90" i="7"/>
  <c r="AS90" i="7"/>
  <c r="AN90" i="7"/>
  <c r="AM90" i="7"/>
  <c r="AK90" i="7"/>
  <c r="AJ90" i="7"/>
  <c r="AH90" i="7"/>
  <c r="AG90" i="7"/>
  <c r="AE90" i="7"/>
  <c r="AD90" i="7"/>
  <c r="BC89" i="7"/>
  <c r="BB89" i="7"/>
  <c r="AZ89" i="7"/>
  <c r="AY89" i="7"/>
  <c r="AW89" i="7"/>
  <c r="AV89" i="7"/>
  <c r="AT89" i="7"/>
  <c r="AS89" i="7"/>
  <c r="AN89" i="7"/>
  <c r="AM89" i="7"/>
  <c r="AK89" i="7"/>
  <c r="AJ89" i="7"/>
  <c r="AH89" i="7"/>
  <c r="AG89" i="7"/>
  <c r="AE89" i="7"/>
  <c r="AD89" i="7"/>
  <c r="BC88" i="7"/>
  <c r="BB88" i="7"/>
  <c r="AZ88" i="7"/>
  <c r="AY88" i="7"/>
  <c r="AW88" i="7"/>
  <c r="AV88" i="7"/>
  <c r="AT88" i="7"/>
  <c r="AS88" i="7"/>
  <c r="AN88" i="7"/>
  <c r="AM88" i="7"/>
  <c r="AK88" i="7"/>
  <c r="AJ88" i="7"/>
  <c r="AH88" i="7"/>
  <c r="AG88" i="7"/>
  <c r="AE88" i="7"/>
  <c r="AD88" i="7"/>
  <c r="BC87" i="7"/>
  <c r="BB87" i="7"/>
  <c r="AZ87" i="7"/>
  <c r="AY87" i="7"/>
  <c r="AW87" i="7"/>
  <c r="AV87" i="7"/>
  <c r="AT87" i="7"/>
  <c r="AS87" i="7"/>
  <c r="AN87" i="7"/>
  <c r="AM87" i="7"/>
  <c r="AK87" i="7"/>
  <c r="AJ87" i="7"/>
  <c r="AH87" i="7"/>
  <c r="AG87" i="7"/>
  <c r="AE87" i="7"/>
  <c r="AD87" i="7"/>
  <c r="BC86" i="7"/>
  <c r="BB86" i="7"/>
  <c r="AZ86" i="7"/>
  <c r="AY86" i="7"/>
  <c r="AW86" i="7"/>
  <c r="AV86" i="7"/>
  <c r="AT86" i="7"/>
  <c r="AS86" i="7"/>
  <c r="AN86" i="7"/>
  <c r="AM86" i="7"/>
  <c r="AK86" i="7"/>
  <c r="AJ86" i="7"/>
  <c r="AH86" i="7"/>
  <c r="AG86" i="7"/>
  <c r="AE86" i="7"/>
  <c r="AD86" i="7"/>
  <c r="BC85" i="7"/>
  <c r="BB85" i="7"/>
  <c r="AZ85" i="7"/>
  <c r="AY85" i="7"/>
  <c r="AW85" i="7"/>
  <c r="AV85" i="7"/>
  <c r="AT85" i="7"/>
  <c r="AS85" i="7"/>
  <c r="AN85" i="7"/>
  <c r="AM85" i="7"/>
  <c r="AK85" i="7"/>
  <c r="AJ85" i="7"/>
  <c r="AH85" i="7"/>
  <c r="AG85" i="7"/>
  <c r="AE85" i="7"/>
  <c r="AD85" i="7"/>
  <c r="BC84" i="7"/>
  <c r="BB84" i="7"/>
  <c r="AZ84" i="7"/>
  <c r="AY84" i="7"/>
  <c r="AW84" i="7"/>
  <c r="AV84" i="7"/>
  <c r="AT84" i="7"/>
  <c r="AS84" i="7"/>
  <c r="AN84" i="7"/>
  <c r="AM84" i="7"/>
  <c r="AK84" i="7"/>
  <c r="AJ84" i="7"/>
  <c r="AH84" i="7"/>
  <c r="AG84" i="7"/>
  <c r="AE84" i="7"/>
  <c r="AD84" i="7"/>
  <c r="BC83" i="7"/>
  <c r="BB83" i="7"/>
  <c r="AZ83" i="7"/>
  <c r="AY83" i="7"/>
  <c r="AW83" i="7"/>
  <c r="AV83" i="7"/>
  <c r="AT83" i="7"/>
  <c r="AS83" i="7"/>
  <c r="AN83" i="7"/>
  <c r="AM83" i="7"/>
  <c r="AK83" i="7"/>
  <c r="AJ83" i="7"/>
  <c r="AH83" i="7"/>
  <c r="AG83" i="7"/>
  <c r="AE83" i="7"/>
  <c r="AD83" i="7"/>
  <c r="BC82" i="7"/>
  <c r="BB82" i="7"/>
  <c r="AZ82" i="7"/>
  <c r="AY82" i="7"/>
  <c r="AW82" i="7"/>
  <c r="AV82" i="7"/>
  <c r="AT82" i="7"/>
  <c r="AS82" i="7"/>
  <c r="AN82" i="7"/>
  <c r="AM82" i="7"/>
  <c r="AK82" i="7"/>
  <c r="AJ82" i="7"/>
  <c r="AH82" i="7"/>
  <c r="AG82" i="7"/>
  <c r="AE82" i="7"/>
  <c r="AD82" i="7"/>
  <c r="BC81" i="7"/>
  <c r="BB81" i="7"/>
  <c r="AZ81" i="7"/>
  <c r="AY81" i="7"/>
  <c r="AW81" i="7"/>
  <c r="AV81" i="7"/>
  <c r="AT81" i="7"/>
  <c r="AS81" i="7"/>
  <c r="AN81" i="7"/>
  <c r="AM81" i="7"/>
  <c r="AK81" i="7"/>
  <c r="AJ81" i="7"/>
  <c r="AH81" i="7"/>
  <c r="AG81" i="7"/>
  <c r="AE81" i="7"/>
  <c r="AD81" i="7"/>
  <c r="BC80" i="7"/>
  <c r="BB80" i="7"/>
  <c r="AZ80" i="7"/>
  <c r="AY80" i="7"/>
  <c r="AW80" i="7"/>
  <c r="AV80" i="7"/>
  <c r="AT80" i="7"/>
  <c r="AS80" i="7"/>
  <c r="AN80" i="7"/>
  <c r="AM80" i="7"/>
  <c r="AK80" i="7"/>
  <c r="AJ80" i="7"/>
  <c r="AH80" i="7"/>
  <c r="AG80" i="7"/>
  <c r="AE80" i="7"/>
  <c r="AD80" i="7"/>
  <c r="BC79" i="7"/>
  <c r="BB79" i="7"/>
  <c r="AZ79" i="7"/>
  <c r="AY79" i="7"/>
  <c r="AW79" i="7"/>
  <c r="AV79" i="7"/>
  <c r="AT79" i="7"/>
  <c r="AS79" i="7"/>
  <c r="AN79" i="7"/>
  <c r="AM79" i="7"/>
  <c r="AK79" i="7"/>
  <c r="AJ79" i="7"/>
  <c r="AH79" i="7"/>
  <c r="AG79" i="7"/>
  <c r="AE79" i="7"/>
  <c r="AD79" i="7"/>
  <c r="BC78" i="7"/>
  <c r="BB78" i="7"/>
  <c r="AZ78" i="7"/>
  <c r="AY78" i="7"/>
  <c r="AW78" i="7"/>
  <c r="AV78" i="7"/>
  <c r="AT78" i="7"/>
  <c r="AS78" i="7"/>
  <c r="AN78" i="7"/>
  <c r="AM78" i="7"/>
  <c r="AK78" i="7"/>
  <c r="AJ78" i="7"/>
  <c r="AH78" i="7"/>
  <c r="AG78" i="7"/>
  <c r="AE78" i="7"/>
  <c r="AD78" i="7"/>
  <c r="BC77" i="7"/>
  <c r="BB77" i="7"/>
  <c r="AZ77" i="7"/>
  <c r="AY77" i="7"/>
  <c r="AW77" i="7"/>
  <c r="AV77" i="7"/>
  <c r="AT77" i="7"/>
  <c r="AS77" i="7"/>
  <c r="AN77" i="7"/>
  <c r="AM77" i="7"/>
  <c r="AK77" i="7"/>
  <c r="AJ77" i="7"/>
  <c r="AH77" i="7"/>
  <c r="AG77" i="7"/>
  <c r="AE77" i="7"/>
  <c r="AD77" i="7"/>
  <c r="BC76" i="7"/>
  <c r="BB76" i="7"/>
  <c r="AZ76" i="7"/>
  <c r="AY76" i="7"/>
  <c r="AW76" i="7"/>
  <c r="AV76" i="7"/>
  <c r="AT76" i="7"/>
  <c r="AS76" i="7"/>
  <c r="AN76" i="7"/>
  <c r="AM76" i="7"/>
  <c r="AK76" i="7"/>
  <c r="AJ76" i="7"/>
  <c r="AH76" i="7"/>
  <c r="AG76" i="7"/>
  <c r="AE76" i="7"/>
  <c r="AD76" i="7"/>
  <c r="BC75" i="7"/>
  <c r="BB75" i="7"/>
  <c r="AZ75" i="7"/>
  <c r="AY75" i="7"/>
  <c r="AW75" i="7"/>
  <c r="AV75" i="7"/>
  <c r="AT75" i="7"/>
  <c r="AS75" i="7"/>
  <c r="AN75" i="7"/>
  <c r="AM75" i="7"/>
  <c r="AK75" i="7"/>
  <c r="AJ75" i="7"/>
  <c r="AH75" i="7"/>
  <c r="AG75" i="7"/>
  <c r="AE75" i="7"/>
  <c r="AD75" i="7"/>
  <c r="BC74" i="7"/>
  <c r="BB74" i="7"/>
  <c r="AZ74" i="7"/>
  <c r="AY74" i="7"/>
  <c r="AW74" i="7"/>
  <c r="AV74" i="7"/>
  <c r="AT74" i="7"/>
  <c r="AS74" i="7"/>
  <c r="AN74" i="7"/>
  <c r="AM74" i="7"/>
  <c r="AK74" i="7"/>
  <c r="AJ74" i="7"/>
  <c r="AH74" i="7"/>
  <c r="AG74" i="7"/>
  <c r="AE74" i="7"/>
  <c r="AD74" i="7"/>
  <c r="BC73" i="7"/>
  <c r="BB73" i="7"/>
  <c r="AZ73" i="7"/>
  <c r="AY73" i="7"/>
  <c r="AW73" i="7"/>
  <c r="AV73" i="7"/>
  <c r="AT73" i="7"/>
  <c r="AS73" i="7"/>
  <c r="AN73" i="7"/>
  <c r="AM73" i="7"/>
  <c r="AK73" i="7"/>
  <c r="AJ73" i="7"/>
  <c r="AH73" i="7"/>
  <c r="AG73" i="7"/>
  <c r="AE73" i="7"/>
  <c r="AD73" i="7"/>
  <c r="BC72" i="7"/>
  <c r="BB72" i="7"/>
  <c r="AZ72" i="7"/>
  <c r="AY72" i="7"/>
  <c r="AW72" i="7"/>
  <c r="AV72" i="7"/>
  <c r="AT72" i="7"/>
  <c r="AS72" i="7"/>
  <c r="AN72" i="7"/>
  <c r="AM72" i="7"/>
  <c r="AK72" i="7"/>
  <c r="AJ72" i="7"/>
  <c r="AH72" i="7"/>
  <c r="AG72" i="7"/>
  <c r="AE72" i="7"/>
  <c r="AD72" i="7"/>
  <c r="BC71" i="7"/>
  <c r="BB71" i="7"/>
  <c r="AZ71" i="7"/>
  <c r="AY71" i="7"/>
  <c r="AW71" i="7"/>
  <c r="AV71" i="7"/>
  <c r="AT71" i="7"/>
  <c r="AS71" i="7"/>
  <c r="AN71" i="7"/>
  <c r="AM71" i="7"/>
  <c r="AK71" i="7"/>
  <c r="AJ71" i="7"/>
  <c r="AH71" i="7"/>
  <c r="AG71" i="7"/>
  <c r="AE71" i="7"/>
  <c r="AD71" i="7"/>
  <c r="BC70" i="7"/>
  <c r="BB70" i="7"/>
  <c r="AZ70" i="7"/>
  <c r="AY70" i="7"/>
  <c r="AW70" i="7"/>
  <c r="AV70" i="7"/>
  <c r="AT70" i="7"/>
  <c r="AS70" i="7"/>
  <c r="AN70" i="7"/>
  <c r="AM70" i="7"/>
  <c r="AK70" i="7"/>
  <c r="AJ70" i="7"/>
  <c r="AH70" i="7"/>
  <c r="AG70" i="7"/>
  <c r="AE70" i="7"/>
  <c r="AD70" i="7"/>
  <c r="BC69" i="7"/>
  <c r="BB69" i="7"/>
  <c r="AZ69" i="7"/>
  <c r="AY69" i="7"/>
  <c r="AW69" i="7"/>
  <c r="AV69" i="7"/>
  <c r="AT69" i="7"/>
  <c r="AS69" i="7"/>
  <c r="AN69" i="7"/>
  <c r="AM69" i="7"/>
  <c r="AK69" i="7"/>
  <c r="AJ69" i="7"/>
  <c r="AH69" i="7"/>
  <c r="AG69" i="7"/>
  <c r="AE69" i="7"/>
  <c r="AD69" i="7"/>
  <c r="BC68" i="7"/>
  <c r="BB68" i="7"/>
  <c r="AZ68" i="7"/>
  <c r="AY68" i="7"/>
  <c r="AW68" i="7"/>
  <c r="AV68" i="7"/>
  <c r="AT68" i="7"/>
  <c r="AS68" i="7"/>
  <c r="AN68" i="7"/>
  <c r="AM68" i="7"/>
  <c r="AK68" i="7"/>
  <c r="AJ68" i="7"/>
  <c r="AH68" i="7"/>
  <c r="AG68" i="7"/>
  <c r="AE68" i="7"/>
  <c r="AD68" i="7"/>
  <c r="BC67" i="7"/>
  <c r="BB67" i="7"/>
  <c r="AZ67" i="7"/>
  <c r="AY67" i="7"/>
  <c r="AW67" i="7"/>
  <c r="AV67" i="7"/>
  <c r="AT67" i="7"/>
  <c r="AS67" i="7"/>
  <c r="AN67" i="7"/>
  <c r="AM67" i="7"/>
  <c r="AK67" i="7"/>
  <c r="AJ67" i="7"/>
  <c r="AH67" i="7"/>
  <c r="AG67" i="7"/>
  <c r="AE67" i="7"/>
  <c r="AD67" i="7"/>
  <c r="BC66" i="7"/>
  <c r="BB66" i="7"/>
  <c r="AZ66" i="7"/>
  <c r="AY66" i="7"/>
  <c r="AW66" i="7"/>
  <c r="AV66" i="7"/>
  <c r="AT66" i="7"/>
  <c r="AS66" i="7"/>
  <c r="AN66" i="7"/>
  <c r="AM66" i="7"/>
  <c r="AK66" i="7"/>
  <c r="AJ66" i="7"/>
  <c r="AH66" i="7"/>
  <c r="AG66" i="7"/>
  <c r="AE66" i="7"/>
  <c r="AD66" i="7"/>
  <c r="BC65" i="7"/>
  <c r="BB65" i="7"/>
  <c r="AZ65" i="7"/>
  <c r="AY65" i="7"/>
  <c r="AW65" i="7"/>
  <c r="AV65" i="7"/>
  <c r="AT65" i="7"/>
  <c r="AS65" i="7"/>
  <c r="AN65" i="7"/>
  <c r="AM65" i="7"/>
  <c r="AK65" i="7"/>
  <c r="AJ65" i="7"/>
  <c r="AH65" i="7"/>
  <c r="AG65" i="7"/>
  <c r="AE65" i="7"/>
  <c r="AD65" i="7"/>
  <c r="BC64" i="7"/>
  <c r="BB64" i="7"/>
  <c r="AZ64" i="7"/>
  <c r="AY64" i="7"/>
  <c r="AW64" i="7"/>
  <c r="AV64" i="7"/>
  <c r="AT64" i="7"/>
  <c r="AS64" i="7"/>
  <c r="AN64" i="7"/>
  <c r="AM64" i="7"/>
  <c r="AK64" i="7"/>
  <c r="AJ64" i="7"/>
  <c r="AH64" i="7"/>
  <c r="AG64" i="7"/>
  <c r="AE64" i="7"/>
  <c r="AD64" i="7"/>
  <c r="BC63" i="7"/>
  <c r="BB63" i="7"/>
  <c r="AZ63" i="7"/>
  <c r="AY63" i="7"/>
  <c r="AW63" i="7"/>
  <c r="AV63" i="7"/>
  <c r="AT63" i="7"/>
  <c r="AS63" i="7"/>
  <c r="AN63" i="7"/>
  <c r="AM63" i="7"/>
  <c r="AK63" i="7"/>
  <c r="AJ63" i="7"/>
  <c r="AH63" i="7"/>
  <c r="AG63" i="7"/>
  <c r="AE63" i="7"/>
  <c r="AD63" i="7"/>
  <c r="BC62" i="7"/>
  <c r="BB62" i="7"/>
  <c r="AZ62" i="7"/>
  <c r="AY62" i="7"/>
  <c r="AW62" i="7"/>
  <c r="AV62" i="7"/>
  <c r="AT62" i="7"/>
  <c r="AS62" i="7"/>
  <c r="AN62" i="7"/>
  <c r="AM62" i="7"/>
  <c r="AK62" i="7"/>
  <c r="AJ62" i="7"/>
  <c r="AH62" i="7"/>
  <c r="AG62" i="7"/>
  <c r="AE62" i="7"/>
  <c r="AD62" i="7"/>
  <c r="BC61" i="7"/>
  <c r="BB61" i="7"/>
  <c r="AZ61" i="7"/>
  <c r="AY61" i="7"/>
  <c r="AW61" i="7"/>
  <c r="AV61" i="7"/>
  <c r="AT61" i="7"/>
  <c r="AS61" i="7"/>
  <c r="AN61" i="7"/>
  <c r="AM61" i="7"/>
  <c r="AK61" i="7"/>
  <c r="AJ61" i="7"/>
  <c r="AH61" i="7"/>
  <c r="AG61" i="7"/>
  <c r="AE61" i="7"/>
  <c r="AD61" i="7"/>
  <c r="BC60" i="7"/>
  <c r="BB60" i="7"/>
  <c r="AZ60" i="7"/>
  <c r="AY60" i="7"/>
  <c r="AW60" i="7"/>
  <c r="AV60" i="7"/>
  <c r="AT60" i="7"/>
  <c r="AS60" i="7"/>
  <c r="AN60" i="7"/>
  <c r="AM60" i="7"/>
  <c r="AK60" i="7"/>
  <c r="AJ60" i="7"/>
  <c r="AH60" i="7"/>
  <c r="AG60" i="7"/>
  <c r="AE60" i="7"/>
  <c r="AD60" i="7"/>
  <c r="BC59" i="7"/>
  <c r="BB59" i="7"/>
  <c r="AZ59" i="7"/>
  <c r="AY59" i="7"/>
  <c r="AW59" i="7"/>
  <c r="AV59" i="7"/>
  <c r="AT59" i="7"/>
  <c r="AS59" i="7"/>
  <c r="AN59" i="7"/>
  <c r="AM59" i="7"/>
  <c r="AK59" i="7"/>
  <c r="AJ59" i="7"/>
  <c r="AH59" i="7"/>
  <c r="AG59" i="7"/>
  <c r="AE59" i="7"/>
  <c r="AD59" i="7"/>
  <c r="BC58" i="7"/>
  <c r="BB58" i="7"/>
  <c r="AZ58" i="7"/>
  <c r="AY58" i="7"/>
  <c r="AW58" i="7"/>
  <c r="AV58" i="7"/>
  <c r="AT58" i="7"/>
  <c r="AS58" i="7"/>
  <c r="AN58" i="7"/>
  <c r="AM58" i="7"/>
  <c r="AK58" i="7"/>
  <c r="AJ58" i="7"/>
  <c r="AH58" i="7"/>
  <c r="AG58" i="7"/>
  <c r="AE58" i="7"/>
  <c r="AD58" i="7"/>
  <c r="BC57" i="7"/>
  <c r="BB57" i="7"/>
  <c r="AZ57" i="7"/>
  <c r="AY57" i="7"/>
  <c r="AW57" i="7"/>
  <c r="AV57" i="7"/>
  <c r="AT57" i="7"/>
  <c r="AS57" i="7"/>
  <c r="AN57" i="7"/>
  <c r="AM57" i="7"/>
  <c r="AK57" i="7"/>
  <c r="AJ57" i="7"/>
  <c r="AH57" i="7"/>
  <c r="AG57" i="7"/>
  <c r="AE57" i="7"/>
  <c r="AD57" i="7"/>
  <c r="BC56" i="7"/>
  <c r="BB56" i="7"/>
  <c r="AZ56" i="7"/>
  <c r="AY56" i="7"/>
  <c r="AW56" i="7"/>
  <c r="AV56" i="7"/>
  <c r="AT56" i="7"/>
  <c r="AS56" i="7"/>
  <c r="AN56" i="7"/>
  <c r="AM56" i="7"/>
  <c r="AK56" i="7"/>
  <c r="AJ56" i="7"/>
  <c r="AH56" i="7"/>
  <c r="AG56" i="7"/>
  <c r="AE56" i="7"/>
  <c r="AD56" i="7"/>
  <c r="BC55" i="7"/>
  <c r="BB55" i="7"/>
  <c r="AZ55" i="7"/>
  <c r="AY55" i="7"/>
  <c r="AW55" i="7"/>
  <c r="AV55" i="7"/>
  <c r="AT55" i="7"/>
  <c r="AS55" i="7"/>
  <c r="AN55" i="7"/>
  <c r="AM55" i="7"/>
  <c r="AK55" i="7"/>
  <c r="AJ55" i="7"/>
  <c r="AH55" i="7"/>
  <c r="AG55" i="7"/>
  <c r="AE55" i="7"/>
  <c r="AD55" i="7"/>
  <c r="BC54" i="7"/>
  <c r="BB54" i="7"/>
  <c r="AZ54" i="7"/>
  <c r="AY54" i="7"/>
  <c r="AW54" i="7"/>
  <c r="AV54" i="7"/>
  <c r="AT54" i="7"/>
  <c r="AS54" i="7"/>
  <c r="AN54" i="7"/>
  <c r="AM54" i="7"/>
  <c r="AK54" i="7"/>
  <c r="AJ54" i="7"/>
  <c r="AH54" i="7"/>
  <c r="AG54" i="7"/>
  <c r="AE54" i="7"/>
  <c r="AD54" i="7"/>
  <c r="BC53" i="7"/>
  <c r="BB53" i="7"/>
  <c r="AZ53" i="7"/>
  <c r="AY53" i="7"/>
  <c r="AW53" i="7"/>
  <c r="AV53" i="7"/>
  <c r="AT53" i="7"/>
  <c r="AS53" i="7"/>
  <c r="AN53" i="7"/>
  <c r="AM53" i="7"/>
  <c r="AK53" i="7"/>
  <c r="AJ53" i="7"/>
  <c r="AH53" i="7"/>
  <c r="AG53" i="7"/>
  <c r="AE53" i="7"/>
  <c r="AD53" i="7"/>
  <c r="BC52" i="7"/>
  <c r="BB52" i="7"/>
  <c r="AZ52" i="7"/>
  <c r="AY52" i="7"/>
  <c r="AW52" i="7"/>
  <c r="AV52" i="7"/>
  <c r="AT52" i="7"/>
  <c r="AS52" i="7"/>
  <c r="AN52" i="7"/>
  <c r="AM52" i="7"/>
  <c r="AK52" i="7"/>
  <c r="AJ52" i="7"/>
  <c r="AH52" i="7"/>
  <c r="AG52" i="7"/>
  <c r="AE52" i="7"/>
  <c r="AD52" i="7"/>
  <c r="BC51" i="7"/>
  <c r="BB51" i="7"/>
  <c r="AZ51" i="7"/>
  <c r="AY51" i="7"/>
  <c r="AW51" i="7"/>
  <c r="AV51" i="7"/>
  <c r="AT51" i="7"/>
  <c r="AS51" i="7"/>
  <c r="AN51" i="7"/>
  <c r="AM51" i="7"/>
  <c r="AK51" i="7"/>
  <c r="AJ51" i="7"/>
  <c r="AH51" i="7"/>
  <c r="AG51" i="7"/>
  <c r="AE51" i="7"/>
  <c r="AD51" i="7"/>
  <c r="BC50" i="7"/>
  <c r="BB50" i="7"/>
  <c r="AZ50" i="7"/>
  <c r="AY50" i="7"/>
  <c r="AW50" i="7"/>
  <c r="AV50" i="7"/>
  <c r="AT50" i="7"/>
  <c r="AS50" i="7"/>
  <c r="AN50" i="7"/>
  <c r="AM50" i="7"/>
  <c r="AK50" i="7"/>
  <c r="AJ50" i="7"/>
  <c r="AH50" i="7"/>
  <c r="AG50" i="7"/>
  <c r="AE50" i="7"/>
  <c r="AD50" i="7"/>
  <c r="BC49" i="7"/>
  <c r="BB49" i="7"/>
  <c r="AZ49" i="7"/>
  <c r="AY49" i="7"/>
  <c r="AW49" i="7"/>
  <c r="AV49" i="7"/>
  <c r="AT49" i="7"/>
  <c r="AS49" i="7"/>
  <c r="AN49" i="7"/>
  <c r="AM49" i="7"/>
  <c r="AK49" i="7"/>
  <c r="AJ49" i="7"/>
  <c r="AH49" i="7"/>
  <c r="AG49" i="7"/>
  <c r="AE49" i="7"/>
  <c r="AD49" i="7"/>
  <c r="BC48" i="7"/>
  <c r="BB48" i="7"/>
  <c r="AZ48" i="7"/>
  <c r="AY48" i="7"/>
  <c r="AW48" i="7"/>
  <c r="AV48" i="7"/>
  <c r="AT48" i="7"/>
  <c r="AS48" i="7"/>
  <c r="AN48" i="7"/>
  <c r="AM48" i="7"/>
  <c r="AK48" i="7"/>
  <c r="AJ48" i="7"/>
  <c r="AH48" i="7"/>
  <c r="AG48" i="7"/>
  <c r="AE48" i="7"/>
  <c r="AD48" i="7"/>
  <c r="BC47" i="7"/>
  <c r="BB47" i="7"/>
  <c r="AZ47" i="7"/>
  <c r="AY47" i="7"/>
  <c r="AW47" i="7"/>
  <c r="AV47" i="7"/>
  <c r="AT47" i="7"/>
  <c r="AS47" i="7"/>
  <c r="AN47" i="7"/>
  <c r="AM47" i="7"/>
  <c r="AK47" i="7"/>
  <c r="AJ47" i="7"/>
  <c r="AH47" i="7"/>
  <c r="AG47" i="7"/>
  <c r="AE47" i="7"/>
  <c r="AD47" i="7"/>
  <c r="BC46" i="7"/>
  <c r="BB46" i="7"/>
  <c r="AZ46" i="7"/>
  <c r="AY46" i="7"/>
  <c r="AW46" i="7"/>
  <c r="AV46" i="7"/>
  <c r="AT46" i="7"/>
  <c r="AS46" i="7"/>
  <c r="AN46" i="7"/>
  <c r="AM46" i="7"/>
  <c r="AK46" i="7"/>
  <c r="AJ46" i="7"/>
  <c r="AH46" i="7"/>
  <c r="AG46" i="7"/>
  <c r="AE46" i="7"/>
  <c r="AD46" i="7"/>
  <c r="BC45" i="7"/>
  <c r="BB45" i="7"/>
  <c r="AZ45" i="7"/>
  <c r="AY45" i="7"/>
  <c r="AW45" i="7"/>
  <c r="AV45" i="7"/>
  <c r="AT45" i="7"/>
  <c r="AS45" i="7"/>
  <c r="AN45" i="7"/>
  <c r="AM45" i="7"/>
  <c r="AK45" i="7"/>
  <c r="AJ45" i="7"/>
  <c r="AH45" i="7"/>
  <c r="AG45" i="7"/>
  <c r="AE45" i="7"/>
  <c r="AD45" i="7"/>
  <c r="BC44" i="7"/>
  <c r="BB44" i="7"/>
  <c r="AZ44" i="7"/>
  <c r="AY44" i="7"/>
  <c r="AW44" i="7"/>
  <c r="AV44" i="7"/>
  <c r="AT44" i="7"/>
  <c r="AS44" i="7"/>
  <c r="AN44" i="7"/>
  <c r="AM44" i="7"/>
  <c r="AK44" i="7"/>
  <c r="AJ44" i="7"/>
  <c r="AH44" i="7"/>
  <c r="AG44" i="7"/>
  <c r="AE44" i="7"/>
  <c r="AD44" i="7"/>
  <c r="BC43" i="7"/>
  <c r="BB43" i="7"/>
  <c r="AZ43" i="7"/>
  <c r="AY43" i="7"/>
  <c r="AW43" i="7"/>
  <c r="AV43" i="7"/>
  <c r="AT43" i="7"/>
  <c r="AS43" i="7"/>
  <c r="AN43" i="7"/>
  <c r="AM43" i="7"/>
  <c r="AK43" i="7"/>
  <c r="AJ43" i="7"/>
  <c r="AH43" i="7"/>
  <c r="AG43" i="7"/>
  <c r="AE43" i="7"/>
  <c r="AD43" i="7"/>
  <c r="BC42" i="7"/>
  <c r="BB42" i="7"/>
  <c r="AZ42" i="7"/>
  <c r="AY42" i="7"/>
  <c r="AW42" i="7"/>
  <c r="AV42" i="7"/>
  <c r="AT42" i="7"/>
  <c r="AS42" i="7"/>
  <c r="AN42" i="7"/>
  <c r="AM42" i="7"/>
  <c r="AK42" i="7"/>
  <c r="AJ42" i="7"/>
  <c r="AH42" i="7"/>
  <c r="AG42" i="7"/>
  <c r="AE42" i="7"/>
  <c r="AD42" i="7"/>
  <c r="BC41" i="7"/>
  <c r="BB41" i="7"/>
  <c r="AZ41" i="7"/>
  <c r="AY41" i="7"/>
  <c r="AW41" i="7"/>
  <c r="AV41" i="7"/>
  <c r="AT41" i="7"/>
  <c r="AS41" i="7"/>
  <c r="AN41" i="7"/>
  <c r="AM41" i="7"/>
  <c r="AK41" i="7"/>
  <c r="AJ41" i="7"/>
  <c r="AH41" i="7"/>
  <c r="AG41" i="7"/>
  <c r="AE41" i="7"/>
  <c r="AD41" i="7"/>
  <c r="BC40" i="7"/>
  <c r="BB40" i="7"/>
  <c r="AZ40" i="7"/>
  <c r="AY40" i="7"/>
  <c r="AW40" i="7"/>
  <c r="AV40" i="7"/>
  <c r="AT40" i="7"/>
  <c r="AS40" i="7"/>
  <c r="AN40" i="7"/>
  <c r="AM40" i="7"/>
  <c r="AK40" i="7"/>
  <c r="AJ40" i="7"/>
  <c r="AH40" i="7"/>
  <c r="AG40" i="7"/>
  <c r="AE40" i="7"/>
  <c r="AD40" i="7"/>
  <c r="BC39" i="7"/>
  <c r="BB39" i="7"/>
  <c r="AZ39" i="7"/>
  <c r="AY39" i="7"/>
  <c r="AW39" i="7"/>
  <c r="AV39" i="7"/>
  <c r="AT39" i="7"/>
  <c r="AS39" i="7"/>
  <c r="AN39" i="7"/>
  <c r="AM39" i="7"/>
  <c r="AK39" i="7"/>
  <c r="AJ39" i="7"/>
  <c r="AH39" i="7"/>
  <c r="AG39" i="7"/>
  <c r="AE39" i="7"/>
  <c r="AD39" i="7"/>
  <c r="BC38" i="7"/>
  <c r="BB38" i="7"/>
  <c r="AZ38" i="7"/>
  <c r="AY38" i="7"/>
  <c r="AW38" i="7"/>
  <c r="AV38" i="7"/>
  <c r="AT38" i="7"/>
  <c r="AS38" i="7"/>
  <c r="AN38" i="7"/>
  <c r="AM38" i="7"/>
  <c r="AK38" i="7"/>
  <c r="AJ38" i="7"/>
  <c r="AH38" i="7"/>
  <c r="AG38" i="7"/>
  <c r="AE38" i="7"/>
  <c r="AD38" i="7"/>
  <c r="BC37" i="7"/>
  <c r="BB37" i="7"/>
  <c r="AZ37" i="7"/>
  <c r="AY37" i="7"/>
  <c r="AW37" i="7"/>
  <c r="AV37" i="7"/>
  <c r="AT37" i="7"/>
  <c r="AS37" i="7"/>
  <c r="AN37" i="7"/>
  <c r="AM37" i="7"/>
  <c r="AK37" i="7"/>
  <c r="AJ37" i="7"/>
  <c r="AH37" i="7"/>
  <c r="AG37" i="7"/>
  <c r="AE37" i="7"/>
  <c r="AD37" i="7"/>
  <c r="BC36" i="7"/>
  <c r="BB36" i="7"/>
  <c r="AZ36" i="7"/>
  <c r="AY36" i="7"/>
  <c r="AW36" i="7"/>
  <c r="AV36" i="7"/>
  <c r="AT36" i="7"/>
  <c r="AS36" i="7"/>
  <c r="AN36" i="7"/>
  <c r="AM36" i="7"/>
  <c r="AK36" i="7"/>
  <c r="AJ36" i="7"/>
  <c r="AH36" i="7"/>
  <c r="AG36" i="7"/>
  <c r="AE36" i="7"/>
  <c r="AD36" i="7"/>
  <c r="BC35" i="7"/>
  <c r="BB35" i="7"/>
  <c r="AZ35" i="7"/>
  <c r="AY35" i="7"/>
  <c r="AW35" i="7"/>
  <c r="AV35" i="7"/>
  <c r="AT35" i="7"/>
  <c r="AS35" i="7"/>
  <c r="AN35" i="7"/>
  <c r="AM35" i="7"/>
  <c r="AK35" i="7"/>
  <c r="AJ35" i="7"/>
  <c r="AH35" i="7"/>
  <c r="AG35" i="7"/>
  <c r="AE35" i="7"/>
  <c r="AD35" i="7"/>
  <c r="BC34" i="7"/>
  <c r="BB34" i="7"/>
  <c r="AZ34" i="7"/>
  <c r="AY34" i="7"/>
  <c r="AW34" i="7"/>
  <c r="AV34" i="7"/>
  <c r="AT34" i="7"/>
  <c r="AS34" i="7"/>
  <c r="AN34" i="7"/>
  <c r="AM34" i="7"/>
  <c r="AK34" i="7"/>
  <c r="AJ34" i="7"/>
  <c r="AH34" i="7"/>
  <c r="AG34" i="7"/>
  <c r="AE34" i="7"/>
  <c r="AD34" i="7"/>
  <c r="BC33" i="7"/>
  <c r="BB33" i="7"/>
  <c r="AZ33" i="7"/>
  <c r="AY33" i="7"/>
  <c r="AW33" i="7"/>
  <c r="AV33" i="7"/>
  <c r="AT33" i="7"/>
  <c r="AS33" i="7"/>
  <c r="AN33" i="7"/>
  <c r="AM33" i="7"/>
  <c r="AK33" i="7"/>
  <c r="AJ33" i="7"/>
  <c r="AH33" i="7"/>
  <c r="AG33" i="7"/>
  <c r="AE33" i="7"/>
  <c r="AD33" i="7"/>
  <c r="BC32" i="7"/>
  <c r="BB32" i="7"/>
  <c r="AZ32" i="7"/>
  <c r="AY32" i="7"/>
  <c r="AW32" i="7"/>
  <c r="AV32" i="7"/>
  <c r="AT32" i="7"/>
  <c r="AS32" i="7"/>
  <c r="AN32" i="7"/>
  <c r="AM32" i="7"/>
  <c r="AK32" i="7"/>
  <c r="AJ32" i="7"/>
  <c r="AH32" i="7"/>
  <c r="AG32" i="7"/>
  <c r="AE32" i="7"/>
  <c r="AD32" i="7"/>
  <c r="BC31" i="7"/>
  <c r="BB31" i="7"/>
  <c r="AZ31" i="7"/>
  <c r="AY31" i="7"/>
  <c r="AW31" i="7"/>
  <c r="AV31" i="7"/>
  <c r="AT31" i="7"/>
  <c r="AS31" i="7"/>
  <c r="AN31" i="7"/>
  <c r="AM31" i="7"/>
  <c r="AK31" i="7"/>
  <c r="AJ31" i="7"/>
  <c r="AH31" i="7"/>
  <c r="AG31" i="7"/>
  <c r="AE31" i="7"/>
  <c r="AD31" i="7"/>
  <c r="BC30" i="7"/>
  <c r="BB30" i="7"/>
  <c r="AZ30" i="7"/>
  <c r="AY30" i="7"/>
  <c r="AW30" i="7"/>
  <c r="AV30" i="7"/>
  <c r="AT30" i="7"/>
  <c r="AS30" i="7"/>
  <c r="AN30" i="7"/>
  <c r="AM30" i="7"/>
  <c r="AK30" i="7"/>
  <c r="AJ30" i="7"/>
  <c r="AH30" i="7"/>
  <c r="AG30" i="7"/>
  <c r="AE30" i="7"/>
  <c r="AD30" i="7"/>
  <c r="BC29" i="7"/>
  <c r="BB29" i="7"/>
  <c r="AZ29" i="7"/>
  <c r="AY29" i="7"/>
  <c r="AW29" i="7"/>
  <c r="AV29" i="7"/>
  <c r="AT29" i="7"/>
  <c r="AS29" i="7"/>
  <c r="AN29" i="7"/>
  <c r="AM29" i="7"/>
  <c r="AK29" i="7"/>
  <c r="AJ29" i="7"/>
  <c r="AH29" i="7"/>
  <c r="AG29" i="7"/>
  <c r="AE29" i="7"/>
  <c r="AD29" i="7"/>
  <c r="BC28" i="7"/>
  <c r="BB28" i="7"/>
  <c r="AZ28" i="7"/>
  <c r="AY28" i="7"/>
  <c r="AW28" i="7"/>
  <c r="AV28" i="7"/>
  <c r="AT28" i="7"/>
  <c r="AS28" i="7"/>
  <c r="AN28" i="7"/>
  <c r="AM28" i="7"/>
  <c r="AK28" i="7"/>
  <c r="AJ28" i="7"/>
  <c r="AH28" i="7"/>
  <c r="AG28" i="7"/>
  <c r="AE28" i="7"/>
  <c r="AD28" i="7"/>
  <c r="BC27" i="7"/>
  <c r="BB27" i="7"/>
  <c r="AZ27" i="7"/>
  <c r="AY27" i="7"/>
  <c r="AW27" i="7"/>
  <c r="AV27" i="7"/>
  <c r="AT27" i="7"/>
  <c r="AS27" i="7"/>
  <c r="AN27" i="7"/>
  <c r="AM27" i="7"/>
  <c r="AK27" i="7"/>
  <c r="AJ27" i="7"/>
  <c r="AH27" i="7"/>
  <c r="AG27" i="7"/>
  <c r="AE27" i="7"/>
  <c r="AD27" i="7"/>
  <c r="BC26" i="7"/>
  <c r="BB26" i="7"/>
  <c r="AZ26" i="7"/>
  <c r="AY26" i="7"/>
  <c r="AW26" i="7"/>
  <c r="AV26" i="7"/>
  <c r="AT26" i="7"/>
  <c r="AS26" i="7"/>
  <c r="AN26" i="7"/>
  <c r="AM26" i="7"/>
  <c r="AK26" i="7"/>
  <c r="AJ26" i="7"/>
  <c r="AH26" i="7"/>
  <c r="AG26" i="7"/>
  <c r="AE26" i="7"/>
  <c r="AD26" i="7"/>
  <c r="BC25" i="7"/>
  <c r="BB25" i="7"/>
  <c r="AZ25" i="7"/>
  <c r="AY25" i="7"/>
  <c r="AW25" i="7"/>
  <c r="AV25" i="7"/>
  <c r="AT25" i="7"/>
  <c r="AS25" i="7"/>
  <c r="AN25" i="7"/>
  <c r="AM25" i="7"/>
  <c r="AK25" i="7"/>
  <c r="AJ25" i="7"/>
  <c r="AH25" i="7"/>
  <c r="AG25" i="7"/>
  <c r="AE25" i="7"/>
  <c r="AD25" i="7"/>
  <c r="BC24" i="7"/>
  <c r="BB24" i="7"/>
  <c r="AZ24" i="7"/>
  <c r="AY24" i="7"/>
  <c r="AW24" i="7"/>
  <c r="AV24" i="7"/>
  <c r="AT24" i="7"/>
  <c r="AS24" i="7"/>
  <c r="AN24" i="7"/>
  <c r="AM24" i="7"/>
  <c r="AK24" i="7"/>
  <c r="AJ24" i="7"/>
  <c r="AH24" i="7"/>
  <c r="AG24" i="7"/>
  <c r="AE24" i="7"/>
  <c r="AD24" i="7"/>
  <c r="BC23" i="7"/>
  <c r="BB23" i="7"/>
  <c r="AZ23" i="7"/>
  <c r="AY23" i="7"/>
  <c r="AW23" i="7"/>
  <c r="AV23" i="7"/>
  <c r="AT23" i="7"/>
  <c r="AS23" i="7"/>
  <c r="AN23" i="7"/>
  <c r="AM23" i="7"/>
  <c r="AK23" i="7"/>
  <c r="AJ23" i="7"/>
  <c r="AH23" i="7"/>
  <c r="AG23" i="7"/>
  <c r="AE23" i="7"/>
  <c r="AD23" i="7"/>
  <c r="BC22" i="7"/>
  <c r="BB22" i="7"/>
  <c r="AZ22" i="7"/>
  <c r="AY22" i="7"/>
  <c r="AW22" i="7"/>
  <c r="AV22" i="7"/>
  <c r="AT22" i="7"/>
  <c r="AS22" i="7"/>
  <c r="AN22" i="7"/>
  <c r="AM22" i="7"/>
  <c r="AK22" i="7"/>
  <c r="AJ22" i="7"/>
  <c r="AH22" i="7"/>
  <c r="AG22" i="7"/>
  <c r="AE22" i="7"/>
  <c r="AD22" i="7"/>
  <c r="BC21" i="7"/>
  <c r="BB21" i="7"/>
  <c r="AZ21" i="7"/>
  <c r="AY21" i="7"/>
  <c r="AW21" i="7"/>
  <c r="AV21" i="7"/>
  <c r="AT21" i="7"/>
  <c r="AS21" i="7"/>
  <c r="AN21" i="7"/>
  <c r="AM21" i="7"/>
  <c r="AK21" i="7"/>
  <c r="AJ21" i="7"/>
  <c r="AH21" i="7"/>
  <c r="AG21" i="7"/>
  <c r="AE21" i="7"/>
  <c r="AD21" i="7"/>
  <c r="BC20" i="7"/>
  <c r="BB20" i="7"/>
  <c r="AZ20" i="7"/>
  <c r="AY20" i="7"/>
  <c r="AW20" i="7"/>
  <c r="AV20" i="7"/>
  <c r="AT20" i="7"/>
  <c r="AS20" i="7"/>
  <c r="AN20" i="7"/>
  <c r="AM20" i="7"/>
  <c r="AK20" i="7"/>
  <c r="AJ20" i="7"/>
  <c r="AH20" i="7"/>
  <c r="AG20" i="7"/>
  <c r="AE20" i="7"/>
  <c r="AD20" i="7"/>
  <c r="BC19" i="7"/>
  <c r="BB19" i="7"/>
  <c r="AZ19" i="7"/>
  <c r="AY19" i="7"/>
  <c r="AW19" i="7"/>
  <c r="AV19" i="7"/>
  <c r="AT19" i="7"/>
  <c r="AS19" i="7"/>
  <c r="AN19" i="7"/>
  <c r="AM19" i="7"/>
  <c r="AK19" i="7"/>
  <c r="AJ19" i="7"/>
  <c r="AH19" i="7"/>
  <c r="AG19" i="7"/>
  <c r="AE19" i="7"/>
  <c r="AD19" i="7"/>
  <c r="BC18" i="7"/>
  <c r="BB18" i="7"/>
  <c r="AZ18" i="7"/>
  <c r="AY18" i="7"/>
  <c r="AW18" i="7"/>
  <c r="AV18" i="7"/>
  <c r="AT18" i="7"/>
  <c r="AS18" i="7"/>
  <c r="AN18" i="7"/>
  <c r="AM18" i="7"/>
  <c r="AK18" i="7"/>
  <c r="AJ18" i="7"/>
  <c r="AH18" i="7"/>
  <c r="AG18" i="7"/>
  <c r="AE18" i="7"/>
  <c r="AD18" i="7"/>
  <c r="BC17" i="7"/>
  <c r="BB17" i="7"/>
  <c r="AZ17" i="7"/>
  <c r="AY17" i="7"/>
  <c r="AW17" i="7"/>
  <c r="AV17" i="7"/>
  <c r="AT17" i="7"/>
  <c r="AS17" i="7"/>
  <c r="AN17" i="7"/>
  <c r="AM17" i="7"/>
  <c r="AK17" i="7"/>
  <c r="AJ17" i="7"/>
  <c r="AH17" i="7"/>
  <c r="AG17" i="7"/>
  <c r="AE17" i="7"/>
  <c r="AD17" i="7"/>
  <c r="BC16" i="7"/>
  <c r="BB16" i="7"/>
  <c r="AZ16" i="7"/>
  <c r="AY16" i="7"/>
  <c r="AW16" i="7"/>
  <c r="AV16" i="7"/>
  <c r="AT16" i="7"/>
  <c r="AS16" i="7"/>
  <c r="AN16" i="7"/>
  <c r="AM16" i="7"/>
  <c r="AK16" i="7"/>
  <c r="AJ16" i="7"/>
  <c r="AH16" i="7"/>
  <c r="AG16" i="7"/>
  <c r="AE16" i="7"/>
  <c r="AD16" i="7"/>
  <c r="AN15" i="7"/>
  <c r="AM15" i="7"/>
  <c r="AK15" i="7"/>
  <c r="AJ15" i="7"/>
  <c r="AH15" i="7"/>
  <c r="AG15" i="7"/>
  <c r="AE15" i="7"/>
  <c r="AD15" i="7"/>
  <c r="AN14" i="7"/>
  <c r="AM14" i="7"/>
  <c r="AK14" i="7"/>
  <c r="AJ14" i="7"/>
  <c r="AH14" i="7"/>
  <c r="AG14" i="7"/>
  <c r="AE14" i="7"/>
  <c r="AD14" i="7"/>
  <c r="AN13" i="7"/>
  <c r="AM13" i="7"/>
  <c r="AK13" i="7"/>
  <c r="AJ13" i="7"/>
  <c r="AH13" i="7"/>
  <c r="AG13" i="7"/>
  <c r="AE13" i="7"/>
  <c r="AD13" i="7"/>
  <c r="AK12" i="7"/>
  <c r="AJ12" i="7"/>
  <c r="AH12" i="7"/>
  <c r="AG12" i="7"/>
  <c r="AE12" i="7"/>
  <c r="AD12" i="7"/>
  <c r="AS9" i="5"/>
  <c r="AT9" i="5"/>
  <c r="AV9" i="5"/>
  <c r="AW9" i="5"/>
  <c r="AY9" i="5"/>
  <c r="AZ9" i="5"/>
  <c r="BB9" i="5"/>
  <c r="BC9" i="5"/>
  <c r="AS10" i="5"/>
  <c r="AT10" i="5"/>
  <c r="AV10" i="5"/>
  <c r="AW10" i="5"/>
  <c r="AY10" i="5"/>
  <c r="AZ10" i="5"/>
  <c r="BB10" i="5"/>
  <c r="BC10" i="5"/>
  <c r="AS11" i="5"/>
  <c r="AT11" i="5"/>
  <c r="AV11" i="5"/>
  <c r="AW11" i="5"/>
  <c r="AY11" i="5"/>
  <c r="AZ11" i="5"/>
  <c r="BB11" i="5"/>
  <c r="BC11" i="5"/>
  <c r="AS12" i="5"/>
  <c r="AT12" i="5"/>
  <c r="AV12" i="5"/>
  <c r="AW12" i="5"/>
  <c r="AY12" i="5"/>
  <c r="AZ12" i="5"/>
  <c r="BB12" i="5"/>
  <c r="BC12" i="5"/>
  <c r="AS13" i="5"/>
  <c r="AT13" i="5"/>
  <c r="AV13" i="5"/>
  <c r="AW13" i="5"/>
  <c r="AY13" i="5"/>
  <c r="AZ13" i="5"/>
  <c r="BB13" i="5"/>
  <c r="BC13" i="5"/>
  <c r="AS14" i="5"/>
  <c r="AT14" i="5"/>
  <c r="AV14" i="5"/>
  <c r="AW14" i="5"/>
  <c r="AY14" i="5"/>
  <c r="AZ14" i="5"/>
  <c r="BB14" i="5"/>
  <c r="BC14" i="5"/>
  <c r="AS15" i="5"/>
  <c r="AT15" i="5"/>
  <c r="AV15" i="5"/>
  <c r="AW15" i="5"/>
  <c r="AY15" i="5"/>
  <c r="AZ15" i="5"/>
  <c r="BB15" i="5"/>
  <c r="BC15" i="5"/>
  <c r="AS16" i="5"/>
  <c r="AT16" i="5"/>
  <c r="AV16" i="5"/>
  <c r="AW16" i="5"/>
  <c r="AY16" i="5"/>
  <c r="AZ16" i="5"/>
  <c r="BB16" i="5"/>
  <c r="BC16" i="5"/>
  <c r="AS17" i="5"/>
  <c r="AT17" i="5"/>
  <c r="AV17" i="5"/>
  <c r="AW17" i="5"/>
  <c r="AY17" i="5"/>
  <c r="AZ17" i="5"/>
  <c r="BB17" i="5"/>
  <c r="BC17" i="5"/>
  <c r="AS18" i="5"/>
  <c r="AT18" i="5"/>
  <c r="AV18" i="5"/>
  <c r="AW18" i="5"/>
  <c r="AY18" i="5"/>
  <c r="AZ18" i="5"/>
  <c r="BB18" i="5"/>
  <c r="BC18" i="5"/>
  <c r="AS19" i="5"/>
  <c r="AT19" i="5"/>
  <c r="AV19" i="5"/>
  <c r="AW19" i="5"/>
  <c r="AY19" i="5"/>
  <c r="AZ19" i="5"/>
  <c r="BB19" i="5"/>
  <c r="BC19" i="5"/>
  <c r="AS20" i="5"/>
  <c r="AT20" i="5"/>
  <c r="AV20" i="5"/>
  <c r="AW20" i="5"/>
  <c r="AY20" i="5"/>
  <c r="AZ20" i="5"/>
  <c r="BB20" i="5"/>
  <c r="BC20" i="5"/>
  <c r="AS21" i="5"/>
  <c r="AT21" i="5"/>
  <c r="AV21" i="5"/>
  <c r="AW21" i="5"/>
  <c r="AY21" i="5"/>
  <c r="AZ21" i="5"/>
  <c r="BB21" i="5"/>
  <c r="BC21" i="5"/>
  <c r="AS22" i="5"/>
  <c r="AT22" i="5"/>
  <c r="AV22" i="5"/>
  <c r="AW22" i="5"/>
  <c r="AY22" i="5"/>
  <c r="AZ22" i="5"/>
  <c r="BB22" i="5"/>
  <c r="BC22" i="5"/>
  <c r="AS23" i="5"/>
  <c r="AT23" i="5"/>
  <c r="AV23" i="5"/>
  <c r="AW23" i="5"/>
  <c r="AY23" i="5"/>
  <c r="AZ23" i="5"/>
  <c r="BB23" i="5"/>
  <c r="BC23" i="5"/>
  <c r="AS24" i="5"/>
  <c r="AT24" i="5"/>
  <c r="AV24" i="5"/>
  <c r="AW24" i="5"/>
  <c r="AY24" i="5"/>
  <c r="AZ24" i="5"/>
  <c r="BB24" i="5"/>
  <c r="BC24" i="5"/>
  <c r="AS25" i="5"/>
  <c r="AT25" i="5"/>
  <c r="AV25" i="5"/>
  <c r="AW25" i="5"/>
  <c r="AY25" i="5"/>
  <c r="AZ25" i="5"/>
  <c r="BB25" i="5"/>
  <c r="BC25" i="5"/>
  <c r="AS26" i="5"/>
  <c r="AT26" i="5"/>
  <c r="AV26" i="5"/>
  <c r="AW26" i="5"/>
  <c r="AY26" i="5"/>
  <c r="AZ26" i="5"/>
  <c r="BB26" i="5"/>
  <c r="BC26" i="5"/>
  <c r="AS27" i="5"/>
  <c r="AT27" i="5"/>
  <c r="AV27" i="5"/>
  <c r="AW27" i="5"/>
  <c r="AY27" i="5"/>
  <c r="AZ27" i="5"/>
  <c r="BB27" i="5"/>
  <c r="BC27" i="5"/>
  <c r="AS28" i="5"/>
  <c r="AT28" i="5"/>
  <c r="AV28" i="5"/>
  <c r="AW28" i="5"/>
  <c r="AY28" i="5"/>
  <c r="AZ28" i="5"/>
  <c r="BB28" i="5"/>
  <c r="BC28" i="5"/>
  <c r="AS29" i="5"/>
  <c r="AT29" i="5"/>
  <c r="AV29" i="5"/>
  <c r="AW29" i="5"/>
  <c r="AY29" i="5"/>
  <c r="AZ29" i="5"/>
  <c r="BB29" i="5"/>
  <c r="BC29" i="5"/>
  <c r="AS30" i="5"/>
  <c r="AT30" i="5"/>
  <c r="AV30" i="5"/>
  <c r="AW30" i="5"/>
  <c r="AY30" i="5"/>
  <c r="AZ30" i="5"/>
  <c r="BB30" i="5"/>
  <c r="BC30" i="5"/>
  <c r="AS31" i="5"/>
  <c r="AT31" i="5"/>
  <c r="AV31" i="5"/>
  <c r="AW31" i="5"/>
  <c r="AY31" i="5"/>
  <c r="AZ31" i="5"/>
  <c r="BB31" i="5"/>
  <c r="BC31" i="5"/>
  <c r="AS32" i="5"/>
  <c r="AT32" i="5"/>
  <c r="AV32" i="5"/>
  <c r="AW32" i="5"/>
  <c r="AY32" i="5"/>
  <c r="AZ32" i="5"/>
  <c r="BB32" i="5"/>
  <c r="BC32" i="5"/>
  <c r="AS33" i="5"/>
  <c r="AT33" i="5"/>
  <c r="AV33" i="5"/>
  <c r="AW33" i="5"/>
  <c r="AY33" i="5"/>
  <c r="AZ33" i="5"/>
  <c r="BB33" i="5"/>
  <c r="BC33" i="5"/>
  <c r="AS34" i="5"/>
  <c r="AT34" i="5"/>
  <c r="AV34" i="5"/>
  <c r="AW34" i="5"/>
  <c r="AY34" i="5"/>
  <c r="AZ34" i="5"/>
  <c r="BB34" i="5"/>
  <c r="BC34" i="5"/>
  <c r="AS35" i="5"/>
  <c r="AT35" i="5"/>
  <c r="AV35" i="5"/>
  <c r="AW35" i="5"/>
  <c r="AY35" i="5"/>
  <c r="AZ35" i="5"/>
  <c r="BB35" i="5"/>
  <c r="BC35" i="5"/>
  <c r="AS36" i="5"/>
  <c r="AT36" i="5"/>
  <c r="AV36" i="5"/>
  <c r="AW36" i="5"/>
  <c r="AY36" i="5"/>
  <c r="AZ36" i="5"/>
  <c r="BB36" i="5"/>
  <c r="BC36" i="5"/>
  <c r="AS37" i="5"/>
  <c r="AT37" i="5"/>
  <c r="AV37" i="5"/>
  <c r="AW37" i="5"/>
  <c r="AY37" i="5"/>
  <c r="AZ37" i="5"/>
  <c r="BB37" i="5"/>
  <c r="BC37" i="5"/>
  <c r="AS38" i="5"/>
  <c r="AT38" i="5"/>
  <c r="AV38" i="5"/>
  <c r="AW38" i="5"/>
  <c r="AY38" i="5"/>
  <c r="AZ38" i="5"/>
  <c r="BB38" i="5"/>
  <c r="BC38" i="5"/>
  <c r="AS39" i="5"/>
  <c r="AT39" i="5"/>
  <c r="AV39" i="5"/>
  <c r="AW39" i="5"/>
  <c r="AY39" i="5"/>
  <c r="AZ39" i="5"/>
  <c r="BB39" i="5"/>
  <c r="BC39" i="5"/>
  <c r="AS40" i="5"/>
  <c r="AT40" i="5"/>
  <c r="AV40" i="5"/>
  <c r="AW40" i="5"/>
  <c r="AY40" i="5"/>
  <c r="AZ40" i="5"/>
  <c r="BB40" i="5"/>
  <c r="BC40" i="5"/>
  <c r="AS41" i="5"/>
  <c r="AT41" i="5"/>
  <c r="AV41" i="5"/>
  <c r="AW41" i="5"/>
  <c r="AY41" i="5"/>
  <c r="AZ41" i="5"/>
  <c r="BB41" i="5"/>
  <c r="BC41" i="5"/>
  <c r="AS42" i="5"/>
  <c r="AT42" i="5"/>
  <c r="AV42" i="5"/>
  <c r="AW42" i="5"/>
  <c r="AY42" i="5"/>
  <c r="AZ42" i="5"/>
  <c r="BB42" i="5"/>
  <c r="BC42" i="5"/>
  <c r="AS43" i="5"/>
  <c r="AT43" i="5"/>
  <c r="AV43" i="5"/>
  <c r="AW43" i="5"/>
  <c r="AY43" i="5"/>
  <c r="AZ43" i="5"/>
  <c r="BB43" i="5"/>
  <c r="BC43" i="5"/>
  <c r="AS44" i="5"/>
  <c r="AT44" i="5"/>
  <c r="AV44" i="5"/>
  <c r="AW44" i="5"/>
  <c r="AY44" i="5"/>
  <c r="AZ44" i="5"/>
  <c r="BB44" i="5"/>
  <c r="BC44" i="5"/>
  <c r="AS45" i="5"/>
  <c r="AT45" i="5"/>
  <c r="AV45" i="5"/>
  <c r="AW45" i="5"/>
  <c r="AY45" i="5"/>
  <c r="AZ45" i="5"/>
  <c r="BB45" i="5"/>
  <c r="BC45" i="5"/>
  <c r="AS46" i="5"/>
  <c r="AT46" i="5"/>
  <c r="AV46" i="5"/>
  <c r="AW46" i="5"/>
  <c r="AY46" i="5"/>
  <c r="AZ46" i="5"/>
  <c r="BB46" i="5"/>
  <c r="BC46" i="5"/>
  <c r="AS47" i="5"/>
  <c r="AT47" i="5"/>
  <c r="AV47" i="5"/>
  <c r="AW47" i="5"/>
  <c r="AY47" i="5"/>
  <c r="AZ47" i="5"/>
  <c r="BB47" i="5"/>
  <c r="BC47" i="5"/>
  <c r="AS48" i="5"/>
  <c r="AT48" i="5"/>
  <c r="AV48" i="5"/>
  <c r="AW48" i="5"/>
  <c r="AY48" i="5"/>
  <c r="AZ48" i="5"/>
  <c r="BB48" i="5"/>
  <c r="BC48" i="5"/>
  <c r="AS49" i="5"/>
  <c r="AT49" i="5"/>
  <c r="AV49" i="5"/>
  <c r="AW49" i="5"/>
  <c r="AY49" i="5"/>
  <c r="AZ49" i="5"/>
  <c r="BB49" i="5"/>
  <c r="BC49" i="5"/>
  <c r="AS50" i="5"/>
  <c r="AT50" i="5"/>
  <c r="AV50" i="5"/>
  <c r="AW50" i="5"/>
  <c r="AY50" i="5"/>
  <c r="AZ50" i="5"/>
  <c r="BB50" i="5"/>
  <c r="BC50" i="5"/>
  <c r="AS51" i="5"/>
  <c r="AT51" i="5"/>
  <c r="AV51" i="5"/>
  <c r="AW51" i="5"/>
  <c r="AY51" i="5"/>
  <c r="AZ51" i="5"/>
  <c r="BB51" i="5"/>
  <c r="BC51" i="5"/>
  <c r="AS52" i="5"/>
  <c r="AT52" i="5"/>
  <c r="AV52" i="5"/>
  <c r="AW52" i="5"/>
  <c r="AY52" i="5"/>
  <c r="AZ52" i="5"/>
  <c r="BB52" i="5"/>
  <c r="BC52" i="5"/>
  <c r="AS53" i="5"/>
  <c r="AT53" i="5"/>
  <c r="AV53" i="5"/>
  <c r="AW53" i="5"/>
  <c r="AY53" i="5"/>
  <c r="AZ53" i="5"/>
  <c r="BB53" i="5"/>
  <c r="BC53" i="5"/>
  <c r="AS54" i="5"/>
  <c r="AT54" i="5"/>
  <c r="AV54" i="5"/>
  <c r="AW54" i="5"/>
  <c r="AY54" i="5"/>
  <c r="AZ54" i="5"/>
  <c r="BB54" i="5"/>
  <c r="BC54" i="5"/>
  <c r="AS55" i="5"/>
  <c r="AT55" i="5"/>
  <c r="AV55" i="5"/>
  <c r="AW55" i="5"/>
  <c r="AY55" i="5"/>
  <c r="AZ55" i="5"/>
  <c r="BB55" i="5"/>
  <c r="BC55" i="5"/>
  <c r="AS56" i="5"/>
  <c r="AT56" i="5"/>
  <c r="AV56" i="5"/>
  <c r="AW56" i="5"/>
  <c r="AY56" i="5"/>
  <c r="AZ56" i="5"/>
  <c r="BB56" i="5"/>
  <c r="BC56" i="5"/>
  <c r="AS57" i="5"/>
  <c r="AT57" i="5"/>
  <c r="AV57" i="5"/>
  <c r="AW57" i="5"/>
  <c r="AY57" i="5"/>
  <c r="AZ57" i="5"/>
  <c r="BB57" i="5"/>
  <c r="BC57" i="5"/>
  <c r="AS58" i="5"/>
  <c r="AT58" i="5"/>
  <c r="AV58" i="5"/>
  <c r="AW58" i="5"/>
  <c r="AY58" i="5"/>
  <c r="AZ58" i="5"/>
  <c r="BB58" i="5"/>
  <c r="BC58" i="5"/>
  <c r="AS59" i="5"/>
  <c r="AT59" i="5"/>
  <c r="AV59" i="5"/>
  <c r="AW59" i="5"/>
  <c r="AY59" i="5"/>
  <c r="AZ59" i="5"/>
  <c r="BB59" i="5"/>
  <c r="BC59" i="5"/>
  <c r="AS60" i="5"/>
  <c r="AT60" i="5"/>
  <c r="AV60" i="5"/>
  <c r="AW60" i="5"/>
  <c r="AY60" i="5"/>
  <c r="AZ60" i="5"/>
  <c r="BB60" i="5"/>
  <c r="BC60" i="5"/>
  <c r="AS61" i="5"/>
  <c r="AT61" i="5"/>
  <c r="AV61" i="5"/>
  <c r="AW61" i="5"/>
  <c r="AY61" i="5"/>
  <c r="AZ61" i="5"/>
  <c r="BB61" i="5"/>
  <c r="BC61" i="5"/>
  <c r="AS62" i="5"/>
  <c r="AT62" i="5"/>
  <c r="AV62" i="5"/>
  <c r="AW62" i="5"/>
  <c r="AY62" i="5"/>
  <c r="AZ62" i="5"/>
  <c r="BB62" i="5"/>
  <c r="BC62" i="5"/>
  <c r="AS63" i="5"/>
  <c r="AT63" i="5"/>
  <c r="AV63" i="5"/>
  <c r="AW63" i="5"/>
  <c r="AY63" i="5"/>
  <c r="AZ63" i="5"/>
  <c r="BB63" i="5"/>
  <c r="BC63" i="5"/>
  <c r="AS64" i="5"/>
  <c r="AT64" i="5"/>
  <c r="AV64" i="5"/>
  <c r="AW64" i="5"/>
  <c r="AY64" i="5"/>
  <c r="AZ64" i="5"/>
  <c r="BB64" i="5"/>
  <c r="BC64" i="5"/>
  <c r="AS65" i="5"/>
  <c r="AT65" i="5"/>
  <c r="AV65" i="5"/>
  <c r="AW65" i="5"/>
  <c r="AY65" i="5"/>
  <c r="AZ65" i="5"/>
  <c r="BB65" i="5"/>
  <c r="BC65" i="5"/>
  <c r="AS66" i="5"/>
  <c r="AT66" i="5"/>
  <c r="AV66" i="5"/>
  <c r="AW66" i="5"/>
  <c r="AY66" i="5"/>
  <c r="AZ66" i="5"/>
  <c r="BB66" i="5"/>
  <c r="BC66" i="5"/>
  <c r="AS67" i="5"/>
  <c r="AT67" i="5"/>
  <c r="AV67" i="5"/>
  <c r="AW67" i="5"/>
  <c r="AY67" i="5"/>
  <c r="AZ67" i="5"/>
  <c r="BB67" i="5"/>
  <c r="BC67" i="5"/>
  <c r="AS68" i="5"/>
  <c r="AT68" i="5"/>
  <c r="AV68" i="5"/>
  <c r="AW68" i="5"/>
  <c r="AY68" i="5"/>
  <c r="AZ68" i="5"/>
  <c r="BB68" i="5"/>
  <c r="BC68" i="5"/>
  <c r="AS69" i="5"/>
  <c r="AT69" i="5"/>
  <c r="AV69" i="5"/>
  <c r="AW69" i="5"/>
  <c r="AY69" i="5"/>
  <c r="AZ69" i="5"/>
  <c r="BB69" i="5"/>
  <c r="BC69" i="5"/>
  <c r="AS70" i="5"/>
  <c r="AT70" i="5"/>
  <c r="AV70" i="5"/>
  <c r="AW70" i="5"/>
  <c r="AY70" i="5"/>
  <c r="AZ70" i="5"/>
  <c r="BB70" i="5"/>
  <c r="BC70" i="5"/>
  <c r="AS71" i="5"/>
  <c r="AT71" i="5"/>
  <c r="AV71" i="5"/>
  <c r="AW71" i="5"/>
  <c r="AY71" i="5"/>
  <c r="AZ71" i="5"/>
  <c r="BB71" i="5"/>
  <c r="BC71" i="5"/>
  <c r="AS72" i="5"/>
  <c r="AT72" i="5"/>
  <c r="AV72" i="5"/>
  <c r="AW72" i="5"/>
  <c r="AY72" i="5"/>
  <c r="AZ72" i="5"/>
  <c r="BB72" i="5"/>
  <c r="BC72" i="5"/>
  <c r="AS73" i="5"/>
  <c r="AT73" i="5"/>
  <c r="AV73" i="5"/>
  <c r="AW73" i="5"/>
  <c r="AY73" i="5"/>
  <c r="AZ73" i="5"/>
  <c r="BB73" i="5"/>
  <c r="BC73" i="5"/>
  <c r="AS74" i="5"/>
  <c r="AT74" i="5"/>
  <c r="AV74" i="5"/>
  <c r="AW74" i="5"/>
  <c r="AY74" i="5"/>
  <c r="AZ74" i="5"/>
  <c r="BB74" i="5"/>
  <c r="BC74" i="5"/>
  <c r="AS75" i="5"/>
  <c r="AT75" i="5"/>
  <c r="AV75" i="5"/>
  <c r="AW75" i="5"/>
  <c r="AY75" i="5"/>
  <c r="AZ75" i="5"/>
  <c r="BB75" i="5"/>
  <c r="BC75" i="5"/>
  <c r="AS76" i="5"/>
  <c r="AT76" i="5"/>
  <c r="AV76" i="5"/>
  <c r="AW76" i="5"/>
  <c r="AY76" i="5"/>
  <c r="AZ76" i="5"/>
  <c r="BB76" i="5"/>
  <c r="BC76" i="5"/>
  <c r="AS77" i="5"/>
  <c r="AT77" i="5"/>
  <c r="AV77" i="5"/>
  <c r="AW77" i="5"/>
  <c r="AY77" i="5"/>
  <c r="AZ77" i="5"/>
  <c r="BB77" i="5"/>
  <c r="BC77" i="5"/>
  <c r="AS78" i="5"/>
  <c r="AT78" i="5"/>
  <c r="AV78" i="5"/>
  <c r="AW78" i="5"/>
  <c r="AY78" i="5"/>
  <c r="AZ78" i="5"/>
  <c r="BB78" i="5"/>
  <c r="BC78" i="5"/>
  <c r="AS79" i="5"/>
  <c r="AT79" i="5"/>
  <c r="AV79" i="5"/>
  <c r="AW79" i="5"/>
  <c r="AY79" i="5"/>
  <c r="AZ79" i="5"/>
  <c r="BB79" i="5"/>
  <c r="BC79" i="5"/>
  <c r="AS80" i="5"/>
  <c r="AT80" i="5"/>
  <c r="AV80" i="5"/>
  <c r="AW80" i="5"/>
  <c r="AY80" i="5"/>
  <c r="AZ80" i="5"/>
  <c r="BB80" i="5"/>
  <c r="BC80" i="5"/>
  <c r="AS81" i="5"/>
  <c r="AT81" i="5"/>
  <c r="AV81" i="5"/>
  <c r="AW81" i="5"/>
  <c r="AY81" i="5"/>
  <c r="AZ81" i="5"/>
  <c r="BB81" i="5"/>
  <c r="BC81" i="5"/>
  <c r="AS82" i="5"/>
  <c r="AT82" i="5"/>
  <c r="AV82" i="5"/>
  <c r="AW82" i="5"/>
  <c r="AY82" i="5"/>
  <c r="AZ82" i="5"/>
  <c r="BB82" i="5"/>
  <c r="BC82" i="5"/>
  <c r="AS83" i="5"/>
  <c r="AT83" i="5"/>
  <c r="AV83" i="5"/>
  <c r="AW83" i="5"/>
  <c r="AY83" i="5"/>
  <c r="AZ83" i="5"/>
  <c r="BB83" i="5"/>
  <c r="BC83" i="5"/>
  <c r="AS84" i="5"/>
  <c r="AT84" i="5"/>
  <c r="AV84" i="5"/>
  <c r="AW84" i="5"/>
  <c r="AY84" i="5"/>
  <c r="AZ84" i="5"/>
  <c r="BB84" i="5"/>
  <c r="BC84" i="5"/>
  <c r="AS85" i="5"/>
  <c r="AT85" i="5"/>
  <c r="AV85" i="5"/>
  <c r="AW85" i="5"/>
  <c r="AY85" i="5"/>
  <c r="AZ85" i="5"/>
  <c r="BB85" i="5"/>
  <c r="BC85" i="5"/>
  <c r="AS86" i="5"/>
  <c r="AT86" i="5"/>
  <c r="AV86" i="5"/>
  <c r="AW86" i="5"/>
  <c r="AY86" i="5"/>
  <c r="AZ86" i="5"/>
  <c r="BB86" i="5"/>
  <c r="BC86" i="5"/>
  <c r="AS87" i="5"/>
  <c r="AT87" i="5"/>
  <c r="AV87" i="5"/>
  <c r="AW87" i="5"/>
  <c r="AY87" i="5"/>
  <c r="AZ87" i="5"/>
  <c r="BB87" i="5"/>
  <c r="BC87" i="5"/>
  <c r="AS88" i="5"/>
  <c r="AT88" i="5"/>
  <c r="AV88" i="5"/>
  <c r="AW88" i="5"/>
  <c r="AY88" i="5"/>
  <c r="AZ88" i="5"/>
  <c r="BB88" i="5"/>
  <c r="BC88" i="5"/>
  <c r="AS89" i="5"/>
  <c r="AT89" i="5"/>
  <c r="AV89" i="5"/>
  <c r="AW89" i="5"/>
  <c r="AY89" i="5"/>
  <c r="AZ89" i="5"/>
  <c r="BB89" i="5"/>
  <c r="BC89" i="5"/>
  <c r="AS90" i="5"/>
  <c r="AT90" i="5"/>
  <c r="AV90" i="5"/>
  <c r="AW90" i="5"/>
  <c r="AY90" i="5"/>
  <c r="AZ90" i="5"/>
  <c r="BB90" i="5"/>
  <c r="BC90" i="5"/>
  <c r="AS91" i="5"/>
  <c r="AT91" i="5"/>
  <c r="AV91" i="5"/>
  <c r="AW91" i="5"/>
  <c r="AY91" i="5"/>
  <c r="AZ91" i="5"/>
  <c r="BB91" i="5"/>
  <c r="BC91" i="5"/>
  <c r="AS92" i="5"/>
  <c r="AT92" i="5"/>
  <c r="AV92" i="5"/>
  <c r="AW92" i="5"/>
  <c r="AY92" i="5"/>
  <c r="AZ92" i="5"/>
  <c r="BB92" i="5"/>
  <c r="BC92" i="5"/>
  <c r="AS93" i="5"/>
  <c r="AT93" i="5"/>
  <c r="AV93" i="5"/>
  <c r="AW93" i="5"/>
  <c r="AY93" i="5"/>
  <c r="AZ93" i="5"/>
  <c r="BB93" i="5"/>
  <c r="BC93" i="5"/>
  <c r="AS94" i="5"/>
  <c r="AT94" i="5"/>
  <c r="AV94" i="5"/>
  <c r="AW94" i="5"/>
  <c r="AY94" i="5"/>
  <c r="AZ94" i="5"/>
  <c r="BB94" i="5"/>
  <c r="BC94" i="5"/>
  <c r="AS95" i="5"/>
  <c r="AT95" i="5"/>
  <c r="AV95" i="5"/>
  <c r="AW95" i="5"/>
  <c r="AY95" i="5"/>
  <c r="AZ95" i="5"/>
  <c r="BB95" i="5"/>
  <c r="BC95" i="5"/>
  <c r="AS96" i="5"/>
  <c r="AT96" i="5"/>
  <c r="AV96" i="5"/>
  <c r="AW96" i="5"/>
  <c r="AY96" i="5"/>
  <c r="AZ96" i="5"/>
  <c r="BB96" i="5"/>
  <c r="BC96" i="5"/>
  <c r="AT8" i="5"/>
  <c r="AV8" i="5"/>
  <c r="AW8" i="5"/>
  <c r="AY8" i="5"/>
  <c r="AZ8" i="5"/>
  <c r="BB8" i="5"/>
  <c r="BC8" i="5"/>
  <c r="AS8" i="5"/>
  <c r="AD6" i="5"/>
  <c r="AE6" i="5"/>
  <c r="AG6" i="5"/>
  <c r="AH6" i="5"/>
  <c r="AJ6" i="5"/>
  <c r="AK6" i="5"/>
  <c r="AM6" i="5"/>
  <c r="AN6" i="5"/>
  <c r="AD7" i="5"/>
  <c r="AE7" i="5"/>
  <c r="AG7" i="5"/>
  <c r="AH7" i="5"/>
  <c r="AJ7" i="5"/>
  <c r="AK7" i="5"/>
  <c r="AM7" i="5"/>
  <c r="AN7" i="5"/>
  <c r="AD8" i="5"/>
  <c r="AE8" i="5"/>
  <c r="AG8" i="5"/>
  <c r="AH8" i="5"/>
  <c r="AJ8" i="5"/>
  <c r="AK8" i="5"/>
  <c r="AM8" i="5"/>
  <c r="AN8" i="5"/>
  <c r="AD9" i="5"/>
  <c r="AE9" i="5"/>
  <c r="AG9" i="5"/>
  <c r="AH9" i="5"/>
  <c r="AJ9" i="5"/>
  <c r="AK9" i="5"/>
  <c r="AM9" i="5"/>
  <c r="AN9" i="5"/>
  <c r="AD10" i="5"/>
  <c r="AE10" i="5"/>
  <c r="AG10" i="5"/>
  <c r="AH10" i="5"/>
  <c r="AJ10" i="5"/>
  <c r="AK10" i="5"/>
  <c r="AM10" i="5"/>
  <c r="AN10" i="5"/>
  <c r="AD11" i="5"/>
  <c r="AE11" i="5"/>
  <c r="AG11" i="5"/>
  <c r="AH11" i="5"/>
  <c r="AJ11" i="5"/>
  <c r="AK11" i="5"/>
  <c r="AM11" i="5"/>
  <c r="AN11" i="5"/>
  <c r="AD12" i="5"/>
  <c r="AE12" i="5"/>
  <c r="AG12" i="5"/>
  <c r="AH12" i="5"/>
  <c r="AJ12" i="5"/>
  <c r="AK12" i="5"/>
  <c r="AM12" i="5"/>
  <c r="AN12" i="5"/>
  <c r="AD13" i="5"/>
  <c r="AE13" i="5"/>
  <c r="AG13" i="5"/>
  <c r="AH13" i="5"/>
  <c r="AJ13" i="5"/>
  <c r="AK13" i="5"/>
  <c r="AM13" i="5"/>
  <c r="AN13" i="5"/>
  <c r="AD14" i="5"/>
  <c r="AE14" i="5"/>
  <c r="AG14" i="5"/>
  <c r="AH14" i="5"/>
  <c r="AJ14" i="5"/>
  <c r="AK14" i="5"/>
  <c r="AM14" i="5"/>
  <c r="AN14" i="5"/>
  <c r="AD15" i="5"/>
  <c r="AE15" i="5"/>
  <c r="AG15" i="5"/>
  <c r="AH15" i="5"/>
  <c r="AJ15" i="5"/>
  <c r="AK15" i="5"/>
  <c r="AM15" i="5"/>
  <c r="AN15" i="5"/>
  <c r="AD16" i="5"/>
  <c r="AE16" i="5"/>
  <c r="AG16" i="5"/>
  <c r="AH16" i="5"/>
  <c r="AJ16" i="5"/>
  <c r="AK16" i="5"/>
  <c r="AM16" i="5"/>
  <c r="AN16" i="5"/>
  <c r="AD17" i="5"/>
  <c r="AE17" i="5"/>
  <c r="AG17" i="5"/>
  <c r="AH17" i="5"/>
  <c r="AJ17" i="5"/>
  <c r="AK17" i="5"/>
  <c r="AM17" i="5"/>
  <c r="AN17" i="5"/>
  <c r="AD18" i="5"/>
  <c r="AE18" i="5"/>
  <c r="AG18" i="5"/>
  <c r="AH18" i="5"/>
  <c r="AJ18" i="5"/>
  <c r="AK18" i="5"/>
  <c r="AM18" i="5"/>
  <c r="AN18" i="5"/>
  <c r="AD19" i="5"/>
  <c r="AE19" i="5"/>
  <c r="AG19" i="5"/>
  <c r="AH19" i="5"/>
  <c r="AJ19" i="5"/>
  <c r="AK19" i="5"/>
  <c r="AM19" i="5"/>
  <c r="AN19" i="5"/>
  <c r="AD20" i="5"/>
  <c r="AE20" i="5"/>
  <c r="AG20" i="5"/>
  <c r="AH20" i="5"/>
  <c r="AJ20" i="5"/>
  <c r="AK20" i="5"/>
  <c r="AM20" i="5"/>
  <c r="AN20" i="5"/>
  <c r="AD21" i="5"/>
  <c r="AE21" i="5"/>
  <c r="AG21" i="5"/>
  <c r="AH21" i="5"/>
  <c r="AJ21" i="5"/>
  <c r="AK21" i="5"/>
  <c r="AM21" i="5"/>
  <c r="AN21" i="5"/>
  <c r="AD22" i="5"/>
  <c r="AE22" i="5"/>
  <c r="AG22" i="5"/>
  <c r="AH22" i="5"/>
  <c r="AJ22" i="5"/>
  <c r="AK22" i="5"/>
  <c r="AM22" i="5"/>
  <c r="AN22" i="5"/>
  <c r="AD23" i="5"/>
  <c r="AE23" i="5"/>
  <c r="AG23" i="5"/>
  <c r="AH23" i="5"/>
  <c r="AJ23" i="5"/>
  <c r="AK23" i="5"/>
  <c r="AM23" i="5"/>
  <c r="AN23" i="5"/>
  <c r="AD24" i="5"/>
  <c r="AE24" i="5"/>
  <c r="AG24" i="5"/>
  <c r="AH24" i="5"/>
  <c r="AJ24" i="5"/>
  <c r="AK24" i="5"/>
  <c r="AM24" i="5"/>
  <c r="AN24" i="5"/>
  <c r="AD25" i="5"/>
  <c r="AE25" i="5"/>
  <c r="AG25" i="5"/>
  <c r="AH25" i="5"/>
  <c r="AJ25" i="5"/>
  <c r="AK25" i="5"/>
  <c r="AM25" i="5"/>
  <c r="AN25" i="5"/>
  <c r="AD26" i="5"/>
  <c r="AE26" i="5"/>
  <c r="AG26" i="5"/>
  <c r="AH26" i="5"/>
  <c r="AJ26" i="5"/>
  <c r="AK26" i="5"/>
  <c r="AM26" i="5"/>
  <c r="AN26" i="5"/>
  <c r="AD27" i="5"/>
  <c r="AE27" i="5"/>
  <c r="AG27" i="5"/>
  <c r="AH27" i="5"/>
  <c r="AJ27" i="5"/>
  <c r="AK27" i="5"/>
  <c r="AM27" i="5"/>
  <c r="AN27" i="5"/>
  <c r="AD28" i="5"/>
  <c r="AE28" i="5"/>
  <c r="AG28" i="5"/>
  <c r="AH28" i="5"/>
  <c r="AJ28" i="5"/>
  <c r="AK28" i="5"/>
  <c r="AM28" i="5"/>
  <c r="AN28" i="5"/>
  <c r="AD29" i="5"/>
  <c r="AE29" i="5"/>
  <c r="AG29" i="5"/>
  <c r="AH29" i="5"/>
  <c r="AJ29" i="5"/>
  <c r="AK29" i="5"/>
  <c r="AM29" i="5"/>
  <c r="AN29" i="5"/>
  <c r="AD30" i="5"/>
  <c r="AE30" i="5"/>
  <c r="AG30" i="5"/>
  <c r="AH30" i="5"/>
  <c r="AJ30" i="5"/>
  <c r="AK30" i="5"/>
  <c r="AM30" i="5"/>
  <c r="AN30" i="5"/>
  <c r="AD31" i="5"/>
  <c r="AE31" i="5"/>
  <c r="AG31" i="5"/>
  <c r="AH31" i="5"/>
  <c r="AJ31" i="5"/>
  <c r="AK31" i="5"/>
  <c r="AM31" i="5"/>
  <c r="AN31" i="5"/>
  <c r="AD32" i="5"/>
  <c r="AE32" i="5"/>
  <c r="AG32" i="5"/>
  <c r="AH32" i="5"/>
  <c r="AJ32" i="5"/>
  <c r="AK32" i="5"/>
  <c r="AM32" i="5"/>
  <c r="AN32" i="5"/>
  <c r="AD33" i="5"/>
  <c r="AE33" i="5"/>
  <c r="AG33" i="5"/>
  <c r="AH33" i="5"/>
  <c r="AJ33" i="5"/>
  <c r="AK33" i="5"/>
  <c r="AM33" i="5"/>
  <c r="AN33" i="5"/>
  <c r="AD34" i="5"/>
  <c r="AE34" i="5"/>
  <c r="AG34" i="5"/>
  <c r="AH34" i="5"/>
  <c r="AJ34" i="5"/>
  <c r="AK34" i="5"/>
  <c r="AM34" i="5"/>
  <c r="AN34" i="5"/>
  <c r="AD35" i="5"/>
  <c r="AE35" i="5"/>
  <c r="AG35" i="5"/>
  <c r="AH35" i="5"/>
  <c r="AJ35" i="5"/>
  <c r="AK35" i="5"/>
  <c r="AM35" i="5"/>
  <c r="AN35" i="5"/>
  <c r="AD36" i="5"/>
  <c r="AE36" i="5"/>
  <c r="AG36" i="5"/>
  <c r="AH36" i="5"/>
  <c r="AJ36" i="5"/>
  <c r="AK36" i="5"/>
  <c r="AM36" i="5"/>
  <c r="AN36" i="5"/>
  <c r="AD37" i="5"/>
  <c r="AE37" i="5"/>
  <c r="AG37" i="5"/>
  <c r="AH37" i="5"/>
  <c r="AJ37" i="5"/>
  <c r="AK37" i="5"/>
  <c r="AM37" i="5"/>
  <c r="AN37" i="5"/>
  <c r="AD38" i="5"/>
  <c r="AE38" i="5"/>
  <c r="AG38" i="5"/>
  <c r="AH38" i="5"/>
  <c r="AJ38" i="5"/>
  <c r="AK38" i="5"/>
  <c r="AM38" i="5"/>
  <c r="AN38" i="5"/>
  <c r="AD39" i="5"/>
  <c r="AE39" i="5"/>
  <c r="AG39" i="5"/>
  <c r="AH39" i="5"/>
  <c r="AJ39" i="5"/>
  <c r="AK39" i="5"/>
  <c r="AM39" i="5"/>
  <c r="AN39" i="5"/>
  <c r="AD40" i="5"/>
  <c r="AE40" i="5"/>
  <c r="AG40" i="5"/>
  <c r="AH40" i="5"/>
  <c r="AJ40" i="5"/>
  <c r="AK40" i="5"/>
  <c r="AM40" i="5"/>
  <c r="AN40" i="5"/>
  <c r="AD41" i="5"/>
  <c r="AE41" i="5"/>
  <c r="AG41" i="5"/>
  <c r="AH41" i="5"/>
  <c r="AJ41" i="5"/>
  <c r="AK41" i="5"/>
  <c r="AM41" i="5"/>
  <c r="AN41" i="5"/>
  <c r="AD42" i="5"/>
  <c r="AE42" i="5"/>
  <c r="AG42" i="5"/>
  <c r="AH42" i="5"/>
  <c r="AJ42" i="5"/>
  <c r="AK42" i="5"/>
  <c r="AM42" i="5"/>
  <c r="AN42" i="5"/>
  <c r="AD43" i="5"/>
  <c r="AE43" i="5"/>
  <c r="AG43" i="5"/>
  <c r="AH43" i="5"/>
  <c r="AJ43" i="5"/>
  <c r="AK43" i="5"/>
  <c r="AM43" i="5"/>
  <c r="AN43" i="5"/>
  <c r="AD44" i="5"/>
  <c r="AE44" i="5"/>
  <c r="AG44" i="5"/>
  <c r="AH44" i="5"/>
  <c r="AJ44" i="5"/>
  <c r="AK44" i="5"/>
  <c r="AM44" i="5"/>
  <c r="AN44" i="5"/>
  <c r="AD45" i="5"/>
  <c r="AE45" i="5"/>
  <c r="AG45" i="5"/>
  <c r="AH45" i="5"/>
  <c r="AJ45" i="5"/>
  <c r="AK45" i="5"/>
  <c r="AM45" i="5"/>
  <c r="AN45" i="5"/>
  <c r="AD46" i="5"/>
  <c r="AE46" i="5"/>
  <c r="AG46" i="5"/>
  <c r="AH46" i="5"/>
  <c r="AJ46" i="5"/>
  <c r="AK46" i="5"/>
  <c r="AM46" i="5"/>
  <c r="AN46" i="5"/>
  <c r="AD47" i="5"/>
  <c r="AE47" i="5"/>
  <c r="AG47" i="5"/>
  <c r="AH47" i="5"/>
  <c r="AJ47" i="5"/>
  <c r="AK47" i="5"/>
  <c r="AM47" i="5"/>
  <c r="AN47" i="5"/>
  <c r="AD48" i="5"/>
  <c r="AE48" i="5"/>
  <c r="AG48" i="5"/>
  <c r="AH48" i="5"/>
  <c r="AJ48" i="5"/>
  <c r="AK48" i="5"/>
  <c r="AM48" i="5"/>
  <c r="AN48" i="5"/>
  <c r="AD49" i="5"/>
  <c r="AE49" i="5"/>
  <c r="AG49" i="5"/>
  <c r="AH49" i="5"/>
  <c r="AJ49" i="5"/>
  <c r="AK49" i="5"/>
  <c r="AM49" i="5"/>
  <c r="AN49" i="5"/>
  <c r="AD50" i="5"/>
  <c r="AE50" i="5"/>
  <c r="AG50" i="5"/>
  <c r="AH50" i="5"/>
  <c r="AJ50" i="5"/>
  <c r="AK50" i="5"/>
  <c r="AM50" i="5"/>
  <c r="AN50" i="5"/>
  <c r="AD51" i="5"/>
  <c r="AE51" i="5"/>
  <c r="AG51" i="5"/>
  <c r="AH51" i="5"/>
  <c r="AJ51" i="5"/>
  <c r="AK51" i="5"/>
  <c r="AM51" i="5"/>
  <c r="AN51" i="5"/>
  <c r="AD52" i="5"/>
  <c r="AE52" i="5"/>
  <c r="AG52" i="5"/>
  <c r="AH52" i="5"/>
  <c r="AJ52" i="5"/>
  <c r="AK52" i="5"/>
  <c r="AM52" i="5"/>
  <c r="AN52" i="5"/>
  <c r="AD53" i="5"/>
  <c r="AE53" i="5"/>
  <c r="AG53" i="5"/>
  <c r="AH53" i="5"/>
  <c r="AJ53" i="5"/>
  <c r="AK53" i="5"/>
  <c r="AM53" i="5"/>
  <c r="AN53" i="5"/>
  <c r="AD54" i="5"/>
  <c r="AE54" i="5"/>
  <c r="AG54" i="5"/>
  <c r="AH54" i="5"/>
  <c r="AJ54" i="5"/>
  <c r="AK54" i="5"/>
  <c r="AM54" i="5"/>
  <c r="AN54" i="5"/>
  <c r="AD55" i="5"/>
  <c r="AE55" i="5"/>
  <c r="AG55" i="5"/>
  <c r="AH55" i="5"/>
  <c r="AJ55" i="5"/>
  <c r="AK55" i="5"/>
  <c r="AM55" i="5"/>
  <c r="AN55" i="5"/>
  <c r="AD56" i="5"/>
  <c r="AE56" i="5"/>
  <c r="AG56" i="5"/>
  <c r="AH56" i="5"/>
  <c r="AJ56" i="5"/>
  <c r="AK56" i="5"/>
  <c r="AM56" i="5"/>
  <c r="AN56" i="5"/>
  <c r="AD57" i="5"/>
  <c r="AE57" i="5"/>
  <c r="AG57" i="5"/>
  <c r="AH57" i="5"/>
  <c r="AJ57" i="5"/>
  <c r="AK57" i="5"/>
  <c r="AM57" i="5"/>
  <c r="AN57" i="5"/>
  <c r="AD58" i="5"/>
  <c r="AE58" i="5"/>
  <c r="AG58" i="5"/>
  <c r="AH58" i="5"/>
  <c r="AJ58" i="5"/>
  <c r="AK58" i="5"/>
  <c r="AM58" i="5"/>
  <c r="AN58" i="5"/>
  <c r="AD59" i="5"/>
  <c r="AE59" i="5"/>
  <c r="AG59" i="5"/>
  <c r="AH59" i="5"/>
  <c r="AJ59" i="5"/>
  <c r="AK59" i="5"/>
  <c r="AM59" i="5"/>
  <c r="AN59" i="5"/>
  <c r="AD60" i="5"/>
  <c r="AE60" i="5"/>
  <c r="AG60" i="5"/>
  <c r="AH60" i="5"/>
  <c r="AJ60" i="5"/>
  <c r="AK60" i="5"/>
  <c r="AM60" i="5"/>
  <c r="AN60" i="5"/>
  <c r="AD61" i="5"/>
  <c r="AE61" i="5"/>
  <c r="AG61" i="5"/>
  <c r="AH61" i="5"/>
  <c r="AJ61" i="5"/>
  <c r="AK61" i="5"/>
  <c r="AM61" i="5"/>
  <c r="AN61" i="5"/>
  <c r="AD62" i="5"/>
  <c r="AE62" i="5"/>
  <c r="AG62" i="5"/>
  <c r="AH62" i="5"/>
  <c r="AJ62" i="5"/>
  <c r="AK62" i="5"/>
  <c r="AM62" i="5"/>
  <c r="AN62" i="5"/>
  <c r="AD63" i="5"/>
  <c r="AE63" i="5"/>
  <c r="AG63" i="5"/>
  <c r="AH63" i="5"/>
  <c r="AJ63" i="5"/>
  <c r="AK63" i="5"/>
  <c r="AM63" i="5"/>
  <c r="AN63" i="5"/>
  <c r="AD64" i="5"/>
  <c r="AE64" i="5"/>
  <c r="AG64" i="5"/>
  <c r="AH64" i="5"/>
  <c r="AJ64" i="5"/>
  <c r="AK64" i="5"/>
  <c r="AM64" i="5"/>
  <c r="AN64" i="5"/>
  <c r="AD65" i="5"/>
  <c r="AE65" i="5"/>
  <c r="AG65" i="5"/>
  <c r="AH65" i="5"/>
  <c r="AJ65" i="5"/>
  <c r="AK65" i="5"/>
  <c r="AM65" i="5"/>
  <c r="AN65" i="5"/>
  <c r="AD66" i="5"/>
  <c r="AE66" i="5"/>
  <c r="AG66" i="5"/>
  <c r="AH66" i="5"/>
  <c r="AJ66" i="5"/>
  <c r="AK66" i="5"/>
  <c r="AM66" i="5"/>
  <c r="AN66" i="5"/>
  <c r="AD67" i="5"/>
  <c r="AE67" i="5"/>
  <c r="AG67" i="5"/>
  <c r="AH67" i="5"/>
  <c r="AJ67" i="5"/>
  <c r="AK67" i="5"/>
  <c r="AM67" i="5"/>
  <c r="AN67" i="5"/>
  <c r="AD68" i="5"/>
  <c r="AE68" i="5"/>
  <c r="AG68" i="5"/>
  <c r="AH68" i="5"/>
  <c r="AJ68" i="5"/>
  <c r="AK68" i="5"/>
  <c r="AM68" i="5"/>
  <c r="AN68" i="5"/>
  <c r="AD69" i="5"/>
  <c r="AE69" i="5"/>
  <c r="AG69" i="5"/>
  <c r="AH69" i="5"/>
  <c r="AJ69" i="5"/>
  <c r="AK69" i="5"/>
  <c r="AM69" i="5"/>
  <c r="AN69" i="5"/>
  <c r="AD70" i="5"/>
  <c r="AE70" i="5"/>
  <c r="AG70" i="5"/>
  <c r="AH70" i="5"/>
  <c r="AJ70" i="5"/>
  <c r="AK70" i="5"/>
  <c r="AM70" i="5"/>
  <c r="AN70" i="5"/>
  <c r="AD71" i="5"/>
  <c r="AE71" i="5"/>
  <c r="AG71" i="5"/>
  <c r="AH71" i="5"/>
  <c r="AJ71" i="5"/>
  <c r="AK71" i="5"/>
  <c r="AM71" i="5"/>
  <c r="AN71" i="5"/>
  <c r="AD72" i="5"/>
  <c r="AE72" i="5"/>
  <c r="AG72" i="5"/>
  <c r="AH72" i="5"/>
  <c r="AJ72" i="5"/>
  <c r="AK72" i="5"/>
  <c r="AM72" i="5"/>
  <c r="AN72" i="5"/>
  <c r="AD73" i="5"/>
  <c r="AE73" i="5"/>
  <c r="AG73" i="5"/>
  <c r="AH73" i="5"/>
  <c r="AJ73" i="5"/>
  <c r="AK73" i="5"/>
  <c r="AM73" i="5"/>
  <c r="AN73" i="5"/>
  <c r="AD74" i="5"/>
  <c r="AE74" i="5"/>
  <c r="AG74" i="5"/>
  <c r="AH74" i="5"/>
  <c r="AJ74" i="5"/>
  <c r="AK74" i="5"/>
  <c r="AM74" i="5"/>
  <c r="AN74" i="5"/>
  <c r="AD75" i="5"/>
  <c r="AE75" i="5"/>
  <c r="AG75" i="5"/>
  <c r="AH75" i="5"/>
  <c r="AJ75" i="5"/>
  <c r="AK75" i="5"/>
  <c r="AM75" i="5"/>
  <c r="AN75" i="5"/>
  <c r="AD76" i="5"/>
  <c r="AE76" i="5"/>
  <c r="AG76" i="5"/>
  <c r="AH76" i="5"/>
  <c r="AJ76" i="5"/>
  <c r="AK76" i="5"/>
  <c r="AM76" i="5"/>
  <c r="AN76" i="5"/>
  <c r="AD77" i="5"/>
  <c r="AE77" i="5"/>
  <c r="AG77" i="5"/>
  <c r="AH77" i="5"/>
  <c r="AJ77" i="5"/>
  <c r="AK77" i="5"/>
  <c r="AM77" i="5"/>
  <c r="AN77" i="5"/>
  <c r="AD78" i="5"/>
  <c r="AE78" i="5"/>
  <c r="AG78" i="5"/>
  <c r="AH78" i="5"/>
  <c r="AJ78" i="5"/>
  <c r="AK78" i="5"/>
  <c r="AM78" i="5"/>
  <c r="AN78" i="5"/>
  <c r="AD79" i="5"/>
  <c r="AE79" i="5"/>
  <c r="AG79" i="5"/>
  <c r="AH79" i="5"/>
  <c r="AJ79" i="5"/>
  <c r="AK79" i="5"/>
  <c r="AM79" i="5"/>
  <c r="AN79" i="5"/>
  <c r="AD80" i="5"/>
  <c r="AE80" i="5"/>
  <c r="AG80" i="5"/>
  <c r="AH80" i="5"/>
  <c r="AJ80" i="5"/>
  <c r="AK80" i="5"/>
  <c r="AM80" i="5"/>
  <c r="AN80" i="5"/>
  <c r="AD81" i="5"/>
  <c r="AE81" i="5"/>
  <c r="AG81" i="5"/>
  <c r="AH81" i="5"/>
  <c r="AJ81" i="5"/>
  <c r="AK81" i="5"/>
  <c r="AM81" i="5"/>
  <c r="AN81" i="5"/>
  <c r="AD82" i="5"/>
  <c r="AE82" i="5"/>
  <c r="AG82" i="5"/>
  <c r="AH82" i="5"/>
  <c r="AJ82" i="5"/>
  <c r="AK82" i="5"/>
  <c r="AM82" i="5"/>
  <c r="AN82" i="5"/>
  <c r="AD83" i="5"/>
  <c r="AE83" i="5"/>
  <c r="AG83" i="5"/>
  <c r="AH83" i="5"/>
  <c r="AJ83" i="5"/>
  <c r="AK83" i="5"/>
  <c r="AM83" i="5"/>
  <c r="AN83" i="5"/>
  <c r="AD84" i="5"/>
  <c r="AE84" i="5"/>
  <c r="AG84" i="5"/>
  <c r="AH84" i="5"/>
  <c r="AJ84" i="5"/>
  <c r="AK84" i="5"/>
  <c r="AM84" i="5"/>
  <c r="AN84" i="5"/>
  <c r="AD85" i="5"/>
  <c r="AE85" i="5"/>
  <c r="AG85" i="5"/>
  <c r="AH85" i="5"/>
  <c r="AJ85" i="5"/>
  <c r="AK85" i="5"/>
  <c r="AM85" i="5"/>
  <c r="AN85" i="5"/>
  <c r="AD86" i="5"/>
  <c r="AE86" i="5"/>
  <c r="AG86" i="5"/>
  <c r="AH86" i="5"/>
  <c r="AJ86" i="5"/>
  <c r="AK86" i="5"/>
  <c r="AM86" i="5"/>
  <c r="AN86" i="5"/>
  <c r="AD87" i="5"/>
  <c r="AE87" i="5"/>
  <c r="AG87" i="5"/>
  <c r="AH87" i="5"/>
  <c r="AJ87" i="5"/>
  <c r="AK87" i="5"/>
  <c r="AM87" i="5"/>
  <c r="AN87" i="5"/>
  <c r="AD88" i="5"/>
  <c r="AE88" i="5"/>
  <c r="AG88" i="5"/>
  <c r="AH88" i="5"/>
  <c r="AJ88" i="5"/>
  <c r="AK88" i="5"/>
  <c r="AM88" i="5"/>
  <c r="AN88" i="5"/>
  <c r="AD89" i="5"/>
  <c r="AE89" i="5"/>
  <c r="AG89" i="5"/>
  <c r="AH89" i="5"/>
  <c r="AJ89" i="5"/>
  <c r="AK89" i="5"/>
  <c r="AM89" i="5"/>
  <c r="AN89" i="5"/>
  <c r="AD90" i="5"/>
  <c r="AE90" i="5"/>
  <c r="AG90" i="5"/>
  <c r="AH90" i="5"/>
  <c r="AJ90" i="5"/>
  <c r="AK90" i="5"/>
  <c r="AM90" i="5"/>
  <c r="AN90" i="5"/>
  <c r="AD91" i="5"/>
  <c r="AE91" i="5"/>
  <c r="AG91" i="5"/>
  <c r="AH91" i="5"/>
  <c r="AJ91" i="5"/>
  <c r="AK91" i="5"/>
  <c r="AM91" i="5"/>
  <c r="AN91" i="5"/>
  <c r="AD92" i="5"/>
  <c r="AE92" i="5"/>
  <c r="AG92" i="5"/>
  <c r="AH92" i="5"/>
  <c r="AJ92" i="5"/>
  <c r="AK92" i="5"/>
  <c r="AM92" i="5"/>
  <c r="AN92" i="5"/>
  <c r="AD93" i="5"/>
  <c r="AE93" i="5"/>
  <c r="AG93" i="5"/>
  <c r="AH93" i="5"/>
  <c r="AJ93" i="5"/>
  <c r="AK93" i="5"/>
  <c r="AM93" i="5"/>
  <c r="AN93" i="5"/>
  <c r="AD94" i="5"/>
  <c r="AE94" i="5"/>
  <c r="AG94" i="5"/>
  <c r="AH94" i="5"/>
  <c r="AJ94" i="5"/>
  <c r="AK94" i="5"/>
  <c r="AM94" i="5"/>
  <c r="AN94" i="5"/>
  <c r="AD95" i="5"/>
  <c r="AE95" i="5"/>
  <c r="AG95" i="5"/>
  <c r="AH95" i="5"/>
  <c r="AJ95" i="5"/>
  <c r="AK95" i="5"/>
  <c r="AM95" i="5"/>
  <c r="AN95" i="5"/>
  <c r="AD96" i="5"/>
  <c r="AE96" i="5"/>
  <c r="AG96" i="5"/>
  <c r="AH96" i="5"/>
  <c r="AJ96" i="5"/>
  <c r="AK96" i="5"/>
  <c r="AM96" i="5"/>
  <c r="AN96" i="5"/>
  <c r="AN5" i="5"/>
  <c r="AM5" i="5"/>
  <c r="AE5" i="5"/>
  <c r="AG5" i="5"/>
  <c r="AH5" i="5"/>
  <c r="AJ5" i="5"/>
  <c r="AK5" i="5"/>
  <c r="AD5" i="5"/>
  <c r="M96" i="7"/>
  <c r="N96" i="7" s="1"/>
  <c r="J96" i="7"/>
  <c r="G96" i="7"/>
  <c r="D96" i="7"/>
  <c r="M95" i="7"/>
  <c r="J95" i="7"/>
  <c r="G95" i="7"/>
  <c r="D95" i="7"/>
  <c r="M94" i="7"/>
  <c r="J94" i="7"/>
  <c r="G94" i="7"/>
  <c r="D94" i="7"/>
  <c r="M93" i="7"/>
  <c r="N93" i="7" s="1"/>
  <c r="J93" i="7"/>
  <c r="G93" i="7"/>
  <c r="D93" i="7"/>
  <c r="M92" i="7"/>
  <c r="J92" i="7"/>
  <c r="G92" i="7"/>
  <c r="D92" i="7"/>
  <c r="M91" i="7"/>
  <c r="J91" i="7"/>
  <c r="G91" i="7"/>
  <c r="D91" i="7"/>
  <c r="M90" i="7"/>
  <c r="N90" i="7" s="1"/>
  <c r="J90" i="7"/>
  <c r="G90" i="7"/>
  <c r="D90" i="7"/>
  <c r="M89" i="7"/>
  <c r="J89" i="7"/>
  <c r="G89" i="7"/>
  <c r="D89" i="7"/>
  <c r="M88" i="7"/>
  <c r="J88" i="7"/>
  <c r="G88" i="7"/>
  <c r="D88" i="7"/>
  <c r="M87" i="7"/>
  <c r="N87" i="7" s="1"/>
  <c r="J87" i="7"/>
  <c r="G87" i="7"/>
  <c r="D87" i="7"/>
  <c r="M86" i="7"/>
  <c r="J86" i="7"/>
  <c r="G86" i="7"/>
  <c r="D86" i="7"/>
  <c r="M85" i="7"/>
  <c r="J85" i="7"/>
  <c r="G85" i="7"/>
  <c r="D85" i="7"/>
  <c r="M84" i="7"/>
  <c r="J84" i="7"/>
  <c r="G84" i="7"/>
  <c r="D84" i="7"/>
  <c r="M83" i="7"/>
  <c r="J83" i="7"/>
  <c r="G83" i="7"/>
  <c r="D83" i="7"/>
  <c r="M82" i="7"/>
  <c r="J82" i="7"/>
  <c r="G82" i="7"/>
  <c r="D82" i="7"/>
  <c r="M81" i="7"/>
  <c r="N81" i="7" s="1"/>
  <c r="J81" i="7"/>
  <c r="G81" i="7"/>
  <c r="D81" i="7"/>
  <c r="M80" i="7"/>
  <c r="J80" i="7"/>
  <c r="G80" i="7"/>
  <c r="D80" i="7"/>
  <c r="M79" i="7"/>
  <c r="J79" i="7"/>
  <c r="G79" i="7"/>
  <c r="D79" i="7"/>
  <c r="M78" i="7"/>
  <c r="N78" i="7" s="1"/>
  <c r="J78" i="7"/>
  <c r="G78" i="7"/>
  <c r="D78" i="7"/>
  <c r="M77" i="7"/>
  <c r="J77" i="7"/>
  <c r="G77" i="7"/>
  <c r="D77" i="7"/>
  <c r="M76" i="7"/>
  <c r="J76" i="7"/>
  <c r="G76" i="7"/>
  <c r="D76" i="7"/>
  <c r="M75" i="7"/>
  <c r="N75" i="7" s="1"/>
  <c r="J75" i="7"/>
  <c r="G75" i="7"/>
  <c r="D75" i="7"/>
  <c r="M74" i="7"/>
  <c r="J74" i="7"/>
  <c r="G74" i="7"/>
  <c r="D74" i="7"/>
  <c r="M73" i="7"/>
  <c r="J73" i="7"/>
  <c r="G73" i="7"/>
  <c r="D73" i="7"/>
  <c r="M72" i="7"/>
  <c r="N72" i="7" s="1"/>
  <c r="J72" i="7"/>
  <c r="G72" i="7"/>
  <c r="D72" i="7"/>
  <c r="M71" i="7"/>
  <c r="J71" i="7"/>
  <c r="G71" i="7"/>
  <c r="D71" i="7"/>
  <c r="M70" i="7"/>
  <c r="J70" i="7"/>
  <c r="G70" i="7"/>
  <c r="D70" i="7"/>
  <c r="M69" i="7"/>
  <c r="N69" i="7" s="1"/>
  <c r="J69" i="7"/>
  <c r="G69" i="7"/>
  <c r="D69" i="7"/>
  <c r="M68" i="7"/>
  <c r="J68" i="7"/>
  <c r="G68" i="7"/>
  <c r="D68" i="7"/>
  <c r="M67" i="7"/>
  <c r="J67" i="7"/>
  <c r="G67" i="7"/>
  <c r="D67" i="7"/>
  <c r="M66" i="7"/>
  <c r="N66" i="7" s="1"/>
  <c r="J66" i="7"/>
  <c r="G66" i="7"/>
  <c r="D66" i="7"/>
  <c r="M65" i="7"/>
  <c r="J65" i="7"/>
  <c r="G65" i="7"/>
  <c r="D65" i="7"/>
  <c r="M64" i="7"/>
  <c r="J64" i="7"/>
  <c r="G64" i="7"/>
  <c r="D64" i="7"/>
  <c r="M63" i="7"/>
  <c r="N63" i="7" s="1"/>
  <c r="J63" i="7"/>
  <c r="G63" i="7"/>
  <c r="D63" i="7"/>
  <c r="M62" i="7"/>
  <c r="J62" i="7"/>
  <c r="G62" i="7"/>
  <c r="D62" i="7"/>
  <c r="M61" i="7"/>
  <c r="J61" i="7"/>
  <c r="G61" i="7"/>
  <c r="D61" i="7"/>
  <c r="M60" i="7"/>
  <c r="N60" i="7" s="1"/>
  <c r="J60" i="7"/>
  <c r="G60" i="7"/>
  <c r="D60" i="7"/>
  <c r="M59" i="7"/>
  <c r="J59" i="7"/>
  <c r="G59" i="7"/>
  <c r="D59" i="7"/>
  <c r="M58" i="7"/>
  <c r="J58" i="7"/>
  <c r="G58" i="7"/>
  <c r="D58" i="7"/>
  <c r="M57" i="7"/>
  <c r="N57" i="7" s="1"/>
  <c r="J57" i="7"/>
  <c r="G57" i="7"/>
  <c r="D57" i="7"/>
  <c r="M56" i="7"/>
  <c r="J56" i="7"/>
  <c r="G56" i="7"/>
  <c r="D56" i="7"/>
  <c r="M55" i="7"/>
  <c r="J55" i="7"/>
  <c r="G55" i="7"/>
  <c r="D55" i="7"/>
  <c r="M54" i="7"/>
  <c r="N54" i="7" s="1"/>
  <c r="J54" i="7"/>
  <c r="G54" i="7"/>
  <c r="D54" i="7"/>
  <c r="M53" i="7"/>
  <c r="J53" i="7"/>
  <c r="G53" i="7"/>
  <c r="D53" i="7"/>
  <c r="M52" i="7"/>
  <c r="J52" i="7"/>
  <c r="BA52" i="7" s="1"/>
  <c r="G52" i="7"/>
  <c r="D52" i="7"/>
  <c r="M51" i="7"/>
  <c r="N51" i="7" s="1"/>
  <c r="J51" i="7"/>
  <c r="G51" i="7"/>
  <c r="D51" i="7"/>
  <c r="M50" i="7"/>
  <c r="J50" i="7"/>
  <c r="G50" i="7"/>
  <c r="D50" i="7"/>
  <c r="M49" i="7"/>
  <c r="J49" i="7"/>
  <c r="AL49" i="7" s="1"/>
  <c r="G49" i="7"/>
  <c r="D49" i="7"/>
  <c r="M48" i="7"/>
  <c r="N48" i="7" s="1"/>
  <c r="J48" i="7"/>
  <c r="G48" i="7"/>
  <c r="D48" i="7"/>
  <c r="M47" i="7"/>
  <c r="J47" i="7"/>
  <c r="G47" i="7"/>
  <c r="D47" i="7"/>
  <c r="M46" i="7"/>
  <c r="J46" i="7"/>
  <c r="BA50" i="7" s="1"/>
  <c r="G46" i="7"/>
  <c r="D46" i="7"/>
  <c r="M45" i="7"/>
  <c r="N45" i="7" s="1"/>
  <c r="J45" i="7"/>
  <c r="G45" i="7"/>
  <c r="D45" i="7"/>
  <c r="M44" i="7"/>
  <c r="J44" i="7"/>
  <c r="G44" i="7"/>
  <c r="D44" i="7"/>
  <c r="M43" i="7"/>
  <c r="J43" i="7"/>
  <c r="AL43" i="7" s="1"/>
  <c r="G43" i="7"/>
  <c r="D43" i="7"/>
  <c r="M42" i="7"/>
  <c r="N42" i="7" s="1"/>
  <c r="J42" i="7"/>
  <c r="G42" i="7"/>
  <c r="D42" i="7"/>
  <c r="M41" i="7"/>
  <c r="J41" i="7"/>
  <c r="G41" i="7"/>
  <c r="D41" i="7"/>
  <c r="M40" i="7"/>
  <c r="J40" i="7"/>
  <c r="G40" i="7"/>
  <c r="D40" i="7"/>
  <c r="M39" i="7"/>
  <c r="N39" i="7" s="1"/>
  <c r="J39" i="7"/>
  <c r="G39" i="7"/>
  <c r="D39" i="7"/>
  <c r="M38" i="7"/>
  <c r="J38" i="7"/>
  <c r="G38" i="7"/>
  <c r="D38" i="7"/>
  <c r="M37" i="7"/>
  <c r="J37" i="7"/>
  <c r="AL37" i="7" s="1"/>
  <c r="G37" i="7"/>
  <c r="D37" i="7"/>
  <c r="M36" i="7"/>
  <c r="N36" i="7" s="1"/>
  <c r="J36" i="7"/>
  <c r="G36" i="7"/>
  <c r="D36" i="7"/>
  <c r="M35" i="7"/>
  <c r="J35" i="7"/>
  <c r="G35" i="7"/>
  <c r="D35" i="7"/>
  <c r="M34" i="7"/>
  <c r="J34" i="7"/>
  <c r="AL34" i="7" s="1"/>
  <c r="G34" i="7"/>
  <c r="D34" i="7"/>
  <c r="M33" i="7"/>
  <c r="N33" i="7" s="1"/>
  <c r="J33" i="7"/>
  <c r="G33" i="7"/>
  <c r="D33" i="7"/>
  <c r="M32" i="7"/>
  <c r="J32" i="7"/>
  <c r="G32" i="7"/>
  <c r="D32" i="7"/>
  <c r="M31" i="7"/>
  <c r="J31" i="7"/>
  <c r="G31" i="7"/>
  <c r="D31" i="7"/>
  <c r="M30" i="7"/>
  <c r="N30" i="7" s="1"/>
  <c r="J30" i="7"/>
  <c r="G30" i="7"/>
  <c r="D30" i="7"/>
  <c r="M29" i="7"/>
  <c r="J29" i="7"/>
  <c r="G29" i="7"/>
  <c r="D29" i="7"/>
  <c r="M28" i="7"/>
  <c r="J28" i="7"/>
  <c r="G28" i="7"/>
  <c r="D28" i="7"/>
  <c r="M27" i="7"/>
  <c r="N27" i="7" s="1"/>
  <c r="J27" i="7"/>
  <c r="G27" i="7"/>
  <c r="D27" i="7"/>
  <c r="M26" i="7"/>
  <c r="J26" i="7"/>
  <c r="G26" i="7"/>
  <c r="D26" i="7"/>
  <c r="M25" i="7"/>
  <c r="J25" i="7"/>
  <c r="G25" i="7"/>
  <c r="D25" i="7"/>
  <c r="M24" i="7"/>
  <c r="N24" i="7" s="1"/>
  <c r="J24" i="7"/>
  <c r="G24" i="7"/>
  <c r="D24" i="7"/>
  <c r="M23" i="7"/>
  <c r="J23" i="7"/>
  <c r="G23" i="7"/>
  <c r="D23" i="7"/>
  <c r="M22" i="7"/>
  <c r="J22" i="7"/>
  <c r="G22" i="7"/>
  <c r="D22" i="7"/>
  <c r="M21" i="7"/>
  <c r="N21" i="7" s="1"/>
  <c r="J21" i="7"/>
  <c r="G21" i="7"/>
  <c r="D21" i="7"/>
  <c r="M20" i="7"/>
  <c r="J20" i="7"/>
  <c r="G20" i="7"/>
  <c r="D20" i="7"/>
  <c r="M19" i="7"/>
  <c r="J19" i="7"/>
  <c r="G19" i="7"/>
  <c r="D19" i="7"/>
  <c r="M18" i="7"/>
  <c r="N18" i="7" s="1"/>
  <c r="J18" i="7"/>
  <c r="G18" i="7"/>
  <c r="D18" i="7"/>
  <c r="M17" i="7"/>
  <c r="J17" i="7"/>
  <c r="G17" i="7"/>
  <c r="D17" i="7"/>
  <c r="M16" i="7"/>
  <c r="J16" i="7"/>
  <c r="BA16" i="7" s="1"/>
  <c r="G16" i="7"/>
  <c r="D16" i="7"/>
  <c r="M15" i="7"/>
  <c r="N15" i="7" s="1"/>
  <c r="J15" i="7"/>
  <c r="G15" i="7"/>
  <c r="D15" i="7"/>
  <c r="M14" i="7"/>
  <c r="J14" i="7"/>
  <c r="G14" i="7"/>
  <c r="AI14" i="7" s="1"/>
  <c r="D14" i="7"/>
  <c r="M13" i="7"/>
  <c r="J13" i="7"/>
  <c r="G13" i="7"/>
  <c r="D13" i="7"/>
  <c r="M12" i="7"/>
  <c r="N12" i="7" s="1"/>
  <c r="T12" i="7" s="1"/>
  <c r="J12" i="7"/>
  <c r="S12" i="7" s="1"/>
  <c r="G12" i="7"/>
  <c r="R12" i="7" s="1"/>
  <c r="D12" i="7"/>
  <c r="Q12" i="7" s="1"/>
  <c r="M11" i="7"/>
  <c r="J11" i="7"/>
  <c r="G11" i="7"/>
  <c r="D11" i="7"/>
  <c r="M10" i="7"/>
  <c r="J10" i="7"/>
  <c r="G10" i="7"/>
  <c r="D10" i="7"/>
  <c r="M9" i="7"/>
  <c r="J9" i="7"/>
  <c r="G9" i="7"/>
  <c r="D9" i="7"/>
  <c r="M8" i="7"/>
  <c r="J8" i="7"/>
  <c r="G8" i="7"/>
  <c r="D8" i="7"/>
  <c r="M7" i="7"/>
  <c r="J7" i="7"/>
  <c r="G7" i="7"/>
  <c r="D7" i="7"/>
  <c r="M6" i="7"/>
  <c r="J6" i="7"/>
  <c r="G6" i="7"/>
  <c r="D6" i="7"/>
  <c r="M5" i="7"/>
  <c r="J5" i="7"/>
  <c r="G5" i="7"/>
  <c r="D5" i="7"/>
  <c r="M4" i="7"/>
  <c r="J4" i="7"/>
  <c r="G4" i="7"/>
  <c r="D4" i="7"/>
  <c r="M96" i="5"/>
  <c r="J96" i="5"/>
  <c r="G96" i="5"/>
  <c r="AH111" i="5" s="1"/>
  <c r="D96" i="5"/>
  <c r="M95" i="5"/>
  <c r="J95" i="5"/>
  <c r="G95" i="5"/>
  <c r="AI95" i="5" s="1"/>
  <c r="D95" i="5"/>
  <c r="M94" i="5"/>
  <c r="J94" i="5"/>
  <c r="G94" i="5"/>
  <c r="Y94" i="5" s="1"/>
  <c r="D94" i="5"/>
  <c r="M93" i="5"/>
  <c r="J93" i="5"/>
  <c r="G93" i="5"/>
  <c r="D93" i="5"/>
  <c r="M92" i="5"/>
  <c r="J92" i="5"/>
  <c r="AL92" i="5" s="1"/>
  <c r="G92" i="5"/>
  <c r="D92" i="5"/>
  <c r="M91" i="5"/>
  <c r="J91" i="5"/>
  <c r="G91" i="5"/>
  <c r="D91" i="5"/>
  <c r="M90" i="5"/>
  <c r="J90" i="5"/>
  <c r="G90" i="5"/>
  <c r="D90" i="5"/>
  <c r="M89" i="5"/>
  <c r="J89" i="5"/>
  <c r="G89" i="5"/>
  <c r="D89" i="5"/>
  <c r="M88" i="5"/>
  <c r="J88" i="5"/>
  <c r="G88" i="5"/>
  <c r="D88" i="5"/>
  <c r="M87" i="5"/>
  <c r="J87" i="5"/>
  <c r="G87" i="5"/>
  <c r="D87" i="5"/>
  <c r="M86" i="5"/>
  <c r="J86" i="5"/>
  <c r="G86" i="5"/>
  <c r="AI86" i="5" s="1"/>
  <c r="D86" i="5"/>
  <c r="M85" i="5"/>
  <c r="J85" i="5"/>
  <c r="G85" i="5"/>
  <c r="D85" i="5"/>
  <c r="M84" i="5"/>
  <c r="J84" i="5"/>
  <c r="G84" i="5"/>
  <c r="D84" i="5"/>
  <c r="M83" i="5"/>
  <c r="J83" i="5"/>
  <c r="G83" i="5"/>
  <c r="D83" i="5"/>
  <c r="M82" i="5"/>
  <c r="J82" i="5"/>
  <c r="G82" i="5"/>
  <c r="D82" i="5"/>
  <c r="M81" i="5"/>
  <c r="J81" i="5"/>
  <c r="G81" i="5"/>
  <c r="D81" i="5"/>
  <c r="M80" i="5"/>
  <c r="J80" i="5"/>
  <c r="Z80" i="5" s="1"/>
  <c r="G80" i="5"/>
  <c r="AI80" i="5" s="1"/>
  <c r="D80" i="5"/>
  <c r="M79" i="5"/>
  <c r="J79" i="5"/>
  <c r="G79" i="5"/>
  <c r="D79" i="5"/>
  <c r="M78" i="5"/>
  <c r="J78" i="5"/>
  <c r="G78" i="5"/>
  <c r="D78" i="5"/>
  <c r="M77" i="5"/>
  <c r="J77" i="5"/>
  <c r="AL77" i="5" s="1"/>
  <c r="G77" i="5"/>
  <c r="D77" i="5"/>
  <c r="M76" i="5"/>
  <c r="J76" i="5"/>
  <c r="G76" i="5"/>
  <c r="D76" i="5"/>
  <c r="M75" i="5"/>
  <c r="J75" i="5"/>
  <c r="G75" i="5"/>
  <c r="AI75" i="5" s="1"/>
  <c r="D75" i="5"/>
  <c r="M74" i="5"/>
  <c r="J74" i="5"/>
  <c r="G74" i="5"/>
  <c r="D74" i="5"/>
  <c r="M73" i="5"/>
  <c r="J73" i="5"/>
  <c r="G73" i="5"/>
  <c r="D73" i="5"/>
  <c r="M72" i="5"/>
  <c r="J72" i="5"/>
  <c r="G72" i="5"/>
  <c r="D72" i="5"/>
  <c r="M71" i="5"/>
  <c r="J71" i="5"/>
  <c r="AL71" i="5" s="1"/>
  <c r="G71" i="5"/>
  <c r="D71" i="5"/>
  <c r="M70" i="5"/>
  <c r="J70" i="5"/>
  <c r="G70" i="5"/>
  <c r="D70" i="5"/>
  <c r="M69" i="5"/>
  <c r="J69" i="5"/>
  <c r="G69" i="5"/>
  <c r="AI69" i="5" s="1"/>
  <c r="D69" i="5"/>
  <c r="M68" i="5"/>
  <c r="J68" i="5"/>
  <c r="G68" i="5"/>
  <c r="D68" i="5"/>
  <c r="M67" i="5"/>
  <c r="J67" i="5"/>
  <c r="G67" i="5"/>
  <c r="D67" i="5"/>
  <c r="M66" i="5"/>
  <c r="J66" i="5"/>
  <c r="G66" i="5"/>
  <c r="AI66" i="5" s="1"/>
  <c r="D66" i="5"/>
  <c r="M65" i="5"/>
  <c r="J65" i="5"/>
  <c r="G65" i="5"/>
  <c r="D65" i="5"/>
  <c r="M64" i="5"/>
  <c r="J64" i="5"/>
  <c r="G64" i="5"/>
  <c r="D64" i="5"/>
  <c r="M63" i="5"/>
  <c r="J63" i="5"/>
  <c r="G63" i="5"/>
  <c r="D63" i="5"/>
  <c r="M62" i="5"/>
  <c r="J62" i="5"/>
  <c r="G62" i="5"/>
  <c r="D62" i="5"/>
  <c r="M61" i="5"/>
  <c r="J61" i="5"/>
  <c r="G61" i="5"/>
  <c r="D61" i="5"/>
  <c r="M60" i="5"/>
  <c r="J60" i="5"/>
  <c r="G60" i="5"/>
  <c r="D60" i="5"/>
  <c r="M59" i="5"/>
  <c r="J59" i="5"/>
  <c r="G59" i="5"/>
  <c r="D59" i="5"/>
  <c r="M58" i="5"/>
  <c r="J58" i="5"/>
  <c r="G58" i="5"/>
  <c r="AI58" i="5" s="1"/>
  <c r="D58" i="5"/>
  <c r="M57" i="5"/>
  <c r="J57" i="5"/>
  <c r="AL57" i="5" s="1"/>
  <c r="G57" i="5"/>
  <c r="AI57" i="5" s="1"/>
  <c r="D57" i="5"/>
  <c r="M56" i="5"/>
  <c r="J56" i="5"/>
  <c r="G56" i="5"/>
  <c r="D56" i="5"/>
  <c r="M55" i="5"/>
  <c r="J55" i="5"/>
  <c r="G55" i="5"/>
  <c r="AI56" i="5" s="1"/>
  <c r="D55" i="5"/>
  <c r="M54" i="5"/>
  <c r="J54" i="5"/>
  <c r="G54" i="5"/>
  <c r="D54" i="5"/>
  <c r="M53" i="5"/>
  <c r="J53" i="5"/>
  <c r="G53" i="5"/>
  <c r="D53" i="5"/>
  <c r="M52" i="5"/>
  <c r="J52" i="5"/>
  <c r="G52" i="5"/>
  <c r="D52" i="5"/>
  <c r="M51" i="5"/>
  <c r="J51" i="5"/>
  <c r="Z51" i="5" s="1"/>
  <c r="G51" i="5"/>
  <c r="D51" i="5"/>
  <c r="M50" i="5"/>
  <c r="J50" i="5"/>
  <c r="G50" i="5"/>
  <c r="D50" i="5"/>
  <c r="M49" i="5"/>
  <c r="J49" i="5"/>
  <c r="G49" i="5"/>
  <c r="D49" i="5"/>
  <c r="M48" i="5"/>
  <c r="J48" i="5"/>
  <c r="G48" i="5"/>
  <c r="AI48" i="5" s="1"/>
  <c r="D48" i="5"/>
  <c r="M47" i="5"/>
  <c r="J47" i="5"/>
  <c r="G47" i="5"/>
  <c r="Y47" i="5" s="1"/>
  <c r="D47" i="5"/>
  <c r="M46" i="5"/>
  <c r="J46" i="5"/>
  <c r="G46" i="5"/>
  <c r="D46" i="5"/>
  <c r="M45" i="5"/>
  <c r="J45" i="5"/>
  <c r="G45" i="5"/>
  <c r="D45" i="5"/>
  <c r="M44" i="5"/>
  <c r="J44" i="5"/>
  <c r="G44" i="5"/>
  <c r="D44" i="5"/>
  <c r="M43" i="5"/>
  <c r="J43" i="5"/>
  <c r="G43" i="5"/>
  <c r="D43" i="5"/>
  <c r="M42" i="5"/>
  <c r="J42" i="5"/>
  <c r="G42" i="5"/>
  <c r="D42" i="5"/>
  <c r="M41" i="5"/>
  <c r="J41" i="5"/>
  <c r="G41" i="5"/>
  <c r="D41" i="5"/>
  <c r="M40" i="5"/>
  <c r="J40" i="5"/>
  <c r="G40" i="5"/>
  <c r="D40" i="5"/>
  <c r="M39" i="5"/>
  <c r="J39" i="5"/>
  <c r="G39" i="5"/>
  <c r="AI40" i="5" s="1"/>
  <c r="D39" i="5"/>
  <c r="M38" i="5"/>
  <c r="J38" i="5"/>
  <c r="G38" i="5"/>
  <c r="D38" i="5"/>
  <c r="M37" i="5"/>
  <c r="J37" i="5"/>
  <c r="G37" i="5"/>
  <c r="D37" i="5"/>
  <c r="M36" i="5"/>
  <c r="J36" i="5"/>
  <c r="G36" i="5"/>
  <c r="AX36" i="5" s="1"/>
  <c r="D36" i="5"/>
  <c r="M35" i="5"/>
  <c r="J35" i="5"/>
  <c r="G35" i="5"/>
  <c r="D35" i="5"/>
  <c r="M34" i="5"/>
  <c r="J34" i="5"/>
  <c r="G34" i="5"/>
  <c r="D34" i="5"/>
  <c r="M33" i="5"/>
  <c r="J33" i="5"/>
  <c r="G33" i="5"/>
  <c r="D33" i="5"/>
  <c r="M32" i="5"/>
  <c r="J32" i="5"/>
  <c r="G32" i="5"/>
  <c r="AI32" i="5" s="1"/>
  <c r="D32" i="5"/>
  <c r="M31" i="5"/>
  <c r="J31" i="5"/>
  <c r="G31" i="5"/>
  <c r="D31" i="5"/>
  <c r="M30" i="5"/>
  <c r="J30" i="5"/>
  <c r="G30" i="5"/>
  <c r="D30" i="5"/>
  <c r="M29" i="5"/>
  <c r="J29" i="5"/>
  <c r="G29" i="5"/>
  <c r="AI29" i="5" s="1"/>
  <c r="D29" i="5"/>
  <c r="M28" i="5"/>
  <c r="J28" i="5"/>
  <c r="G28" i="5"/>
  <c r="AI28" i="5" s="1"/>
  <c r="D28" i="5"/>
  <c r="M27" i="5"/>
  <c r="J27" i="5"/>
  <c r="G27" i="5"/>
  <c r="D27" i="5"/>
  <c r="M26" i="5"/>
  <c r="J26" i="5"/>
  <c r="G26" i="5"/>
  <c r="D26" i="5"/>
  <c r="M25" i="5"/>
  <c r="J25" i="5"/>
  <c r="G25" i="5"/>
  <c r="D25" i="5"/>
  <c r="M24" i="5"/>
  <c r="J24" i="5"/>
  <c r="G24" i="5"/>
  <c r="Y24" i="5" s="1"/>
  <c r="D24" i="5"/>
  <c r="M23" i="5"/>
  <c r="J23" i="5"/>
  <c r="G23" i="5"/>
  <c r="D23" i="5"/>
  <c r="M22" i="5"/>
  <c r="J22" i="5"/>
  <c r="G22" i="5"/>
  <c r="D22" i="5"/>
  <c r="M21" i="5"/>
  <c r="J21" i="5"/>
  <c r="G21" i="5"/>
  <c r="D21" i="5"/>
  <c r="M20" i="5"/>
  <c r="J20" i="5"/>
  <c r="G20" i="5"/>
  <c r="AI20" i="5" s="1"/>
  <c r="D20" i="5"/>
  <c r="M19" i="5"/>
  <c r="J19" i="5"/>
  <c r="G19" i="5"/>
  <c r="D19" i="5"/>
  <c r="M18" i="5"/>
  <c r="J18" i="5"/>
  <c r="G18" i="5"/>
  <c r="D18" i="5"/>
  <c r="M17" i="5"/>
  <c r="J17" i="5"/>
  <c r="G17" i="5"/>
  <c r="AX17" i="5" s="1"/>
  <c r="D17" i="5"/>
  <c r="M16" i="5"/>
  <c r="J16" i="5"/>
  <c r="G16" i="5"/>
  <c r="D16" i="5"/>
  <c r="M15" i="5"/>
  <c r="J15" i="5"/>
  <c r="G15" i="5"/>
  <c r="D15" i="5"/>
  <c r="M14" i="5"/>
  <c r="J14" i="5"/>
  <c r="G14" i="5"/>
  <c r="AX14" i="5" s="1"/>
  <c r="D14" i="5"/>
  <c r="M13" i="5"/>
  <c r="J13" i="5"/>
  <c r="G13" i="5"/>
  <c r="D13" i="5"/>
  <c r="M12" i="5"/>
  <c r="J12" i="5"/>
  <c r="G12" i="5"/>
  <c r="AI12" i="5" s="1"/>
  <c r="D12" i="5"/>
  <c r="M11" i="5"/>
  <c r="J11" i="5"/>
  <c r="G11" i="5"/>
  <c r="D11" i="5"/>
  <c r="M10" i="5"/>
  <c r="J10" i="5"/>
  <c r="G10" i="5"/>
  <c r="D10" i="5"/>
  <c r="M9" i="5"/>
  <c r="J9" i="5"/>
  <c r="G9" i="5"/>
  <c r="D9" i="5"/>
  <c r="M8" i="5"/>
  <c r="J8" i="5"/>
  <c r="G8" i="5"/>
  <c r="AI8" i="5" s="1"/>
  <c r="D8" i="5"/>
  <c r="M7" i="5"/>
  <c r="J7" i="5"/>
  <c r="G7" i="5"/>
  <c r="Y7" i="5" s="1"/>
  <c r="D7" i="5"/>
  <c r="M6" i="5"/>
  <c r="J6" i="5"/>
  <c r="G6" i="5"/>
  <c r="D6" i="5"/>
  <c r="M5" i="5"/>
  <c r="J5" i="5"/>
  <c r="G5" i="5"/>
  <c r="D5" i="5"/>
  <c r="M4" i="5"/>
  <c r="J4" i="5"/>
  <c r="G4" i="5"/>
  <c r="D4" i="5"/>
  <c r="H48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J132" i="3" s="1"/>
  <c r="N132" i="3" s="1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D5" i="3"/>
  <c r="H5" i="3" s="1"/>
  <c r="D6" i="3"/>
  <c r="H6" i="3" s="1"/>
  <c r="D7" i="3"/>
  <c r="H7" i="3" s="1"/>
  <c r="D8" i="3"/>
  <c r="H8" i="3" s="1"/>
  <c r="D9" i="3"/>
  <c r="H9" i="3" s="1"/>
  <c r="D10" i="3"/>
  <c r="H10" i="3" s="1"/>
  <c r="D11" i="3"/>
  <c r="H11" i="3" s="1"/>
  <c r="D12" i="3"/>
  <c r="H12" i="3" s="1"/>
  <c r="D13" i="3"/>
  <c r="H13" i="3" s="1"/>
  <c r="D14" i="3"/>
  <c r="H14" i="3" s="1"/>
  <c r="D15" i="3"/>
  <c r="H15" i="3" s="1"/>
  <c r="D16" i="3"/>
  <c r="H16" i="3" s="1"/>
  <c r="D17" i="3"/>
  <c r="H17" i="3" s="1"/>
  <c r="D18" i="3"/>
  <c r="H18" i="3" s="1"/>
  <c r="D19" i="3"/>
  <c r="H19" i="3" s="1"/>
  <c r="D20" i="3"/>
  <c r="H20" i="3" s="1"/>
  <c r="D21" i="3"/>
  <c r="H21" i="3" s="1"/>
  <c r="D22" i="3"/>
  <c r="H22" i="3" s="1"/>
  <c r="D23" i="3"/>
  <c r="H23" i="3" s="1"/>
  <c r="D24" i="3"/>
  <c r="H24" i="3" s="1"/>
  <c r="D25" i="3"/>
  <c r="H25" i="3" s="1"/>
  <c r="D26" i="3"/>
  <c r="H26" i="3" s="1"/>
  <c r="D27" i="3"/>
  <c r="H27" i="3" s="1"/>
  <c r="D28" i="3"/>
  <c r="H28" i="3" s="1"/>
  <c r="D29" i="3"/>
  <c r="H29" i="3" s="1"/>
  <c r="D30" i="3"/>
  <c r="H30" i="3" s="1"/>
  <c r="D31" i="3"/>
  <c r="H31" i="3" s="1"/>
  <c r="D32" i="3"/>
  <c r="H32" i="3" s="1"/>
  <c r="D33" i="3"/>
  <c r="H33" i="3" s="1"/>
  <c r="D34" i="3"/>
  <c r="H34" i="3" s="1"/>
  <c r="D35" i="3"/>
  <c r="H35" i="3" s="1"/>
  <c r="D36" i="3"/>
  <c r="H36" i="3" s="1"/>
  <c r="D37" i="3"/>
  <c r="H37" i="3" s="1"/>
  <c r="D38" i="3"/>
  <c r="H38" i="3" s="1"/>
  <c r="D39" i="3"/>
  <c r="H39" i="3" s="1"/>
  <c r="D40" i="3"/>
  <c r="H40" i="3" s="1"/>
  <c r="D41" i="3"/>
  <c r="H41" i="3" s="1"/>
  <c r="D42" i="3"/>
  <c r="H42" i="3" s="1"/>
  <c r="D43" i="3"/>
  <c r="H43" i="3" s="1"/>
  <c r="D44" i="3"/>
  <c r="H44" i="3" s="1"/>
  <c r="D45" i="3"/>
  <c r="H45" i="3" s="1"/>
  <c r="D46" i="3"/>
  <c r="H46" i="3" s="1"/>
  <c r="D47" i="3"/>
  <c r="H47" i="3" s="1"/>
  <c r="D48" i="3"/>
  <c r="D49" i="3"/>
  <c r="H49" i="3" s="1"/>
  <c r="D50" i="3"/>
  <c r="H50" i="3" s="1"/>
  <c r="D51" i="3"/>
  <c r="H51" i="3" s="1"/>
  <c r="D52" i="3"/>
  <c r="H52" i="3" s="1"/>
  <c r="D53" i="3"/>
  <c r="H53" i="3" s="1"/>
  <c r="D54" i="3"/>
  <c r="H54" i="3" s="1"/>
  <c r="D55" i="3"/>
  <c r="H55" i="3" s="1"/>
  <c r="D56" i="3"/>
  <c r="H56" i="3" s="1"/>
  <c r="D57" i="3"/>
  <c r="H57" i="3" s="1"/>
  <c r="D58" i="3"/>
  <c r="H58" i="3" s="1"/>
  <c r="D59" i="3"/>
  <c r="H59" i="3" s="1"/>
  <c r="D60" i="3"/>
  <c r="H60" i="3" s="1"/>
  <c r="D61" i="3"/>
  <c r="H61" i="3" s="1"/>
  <c r="D62" i="3"/>
  <c r="H62" i="3" s="1"/>
  <c r="D63" i="3"/>
  <c r="H63" i="3" s="1"/>
  <c r="D64" i="3"/>
  <c r="H64" i="3" s="1"/>
  <c r="D65" i="3"/>
  <c r="H65" i="3" s="1"/>
  <c r="D66" i="3"/>
  <c r="H66" i="3" s="1"/>
  <c r="D67" i="3"/>
  <c r="H67" i="3" s="1"/>
  <c r="D68" i="3"/>
  <c r="H68" i="3" s="1"/>
  <c r="D69" i="3"/>
  <c r="H69" i="3" s="1"/>
  <c r="D70" i="3"/>
  <c r="H70" i="3" s="1"/>
  <c r="D71" i="3"/>
  <c r="H71" i="3" s="1"/>
  <c r="D72" i="3"/>
  <c r="H72" i="3" s="1"/>
  <c r="D73" i="3"/>
  <c r="H73" i="3" s="1"/>
  <c r="D74" i="3"/>
  <c r="H74" i="3" s="1"/>
  <c r="D75" i="3"/>
  <c r="H75" i="3" s="1"/>
  <c r="D76" i="3"/>
  <c r="H76" i="3" s="1"/>
  <c r="D77" i="3"/>
  <c r="H77" i="3" s="1"/>
  <c r="D78" i="3"/>
  <c r="H78" i="3" s="1"/>
  <c r="D79" i="3"/>
  <c r="H79" i="3" s="1"/>
  <c r="D80" i="3"/>
  <c r="H80" i="3" s="1"/>
  <c r="D81" i="3"/>
  <c r="H81" i="3" s="1"/>
  <c r="D82" i="3"/>
  <c r="H82" i="3" s="1"/>
  <c r="D83" i="3"/>
  <c r="H83" i="3" s="1"/>
  <c r="D84" i="3"/>
  <c r="H84" i="3" s="1"/>
  <c r="D85" i="3"/>
  <c r="H85" i="3" s="1"/>
  <c r="D86" i="3"/>
  <c r="H86" i="3" s="1"/>
  <c r="D87" i="3"/>
  <c r="H87" i="3" s="1"/>
  <c r="D88" i="3"/>
  <c r="H88" i="3" s="1"/>
  <c r="D89" i="3"/>
  <c r="H89" i="3" s="1"/>
  <c r="D90" i="3"/>
  <c r="H90" i="3" s="1"/>
  <c r="D91" i="3"/>
  <c r="H91" i="3" s="1"/>
  <c r="D92" i="3"/>
  <c r="H92" i="3" s="1"/>
  <c r="D93" i="3"/>
  <c r="H93" i="3" s="1"/>
  <c r="D94" i="3"/>
  <c r="H94" i="3" s="1"/>
  <c r="D95" i="3"/>
  <c r="H95" i="3" s="1"/>
  <c r="D96" i="3"/>
  <c r="H96" i="3" s="1"/>
  <c r="D97" i="3"/>
  <c r="H97" i="3" s="1"/>
  <c r="D98" i="3"/>
  <c r="H98" i="3" s="1"/>
  <c r="D99" i="3"/>
  <c r="H99" i="3" s="1"/>
  <c r="D100" i="3"/>
  <c r="H100" i="3" s="1"/>
  <c r="D101" i="3"/>
  <c r="H101" i="3" s="1"/>
  <c r="D102" i="3"/>
  <c r="H102" i="3" s="1"/>
  <c r="D103" i="3"/>
  <c r="H103" i="3" s="1"/>
  <c r="D104" i="3"/>
  <c r="H104" i="3" s="1"/>
  <c r="D105" i="3"/>
  <c r="H105" i="3" s="1"/>
  <c r="D106" i="3"/>
  <c r="H106" i="3" s="1"/>
  <c r="D107" i="3"/>
  <c r="H107" i="3" s="1"/>
  <c r="D108" i="3"/>
  <c r="H108" i="3" s="1"/>
  <c r="D109" i="3"/>
  <c r="H109" i="3" s="1"/>
  <c r="D110" i="3"/>
  <c r="H110" i="3" s="1"/>
  <c r="D111" i="3"/>
  <c r="H111" i="3" s="1"/>
  <c r="D112" i="3"/>
  <c r="H112" i="3" s="1"/>
  <c r="D113" i="3"/>
  <c r="H113" i="3" s="1"/>
  <c r="D114" i="3"/>
  <c r="H114" i="3" s="1"/>
  <c r="D115" i="3"/>
  <c r="H115" i="3" s="1"/>
  <c r="D116" i="3"/>
  <c r="H116" i="3" s="1"/>
  <c r="D117" i="3"/>
  <c r="H117" i="3" s="1"/>
  <c r="D118" i="3"/>
  <c r="H118" i="3" s="1"/>
  <c r="D119" i="3"/>
  <c r="H119" i="3" s="1"/>
  <c r="D120" i="3"/>
  <c r="H120" i="3" s="1"/>
  <c r="D121" i="3"/>
  <c r="H121" i="3" s="1"/>
  <c r="D122" i="3"/>
  <c r="H122" i="3" s="1"/>
  <c r="D123" i="3"/>
  <c r="I132" i="3" s="1"/>
  <c r="M132" i="3" s="1"/>
  <c r="D124" i="3"/>
  <c r="H124" i="3" s="1"/>
  <c r="D125" i="3"/>
  <c r="H125" i="3" s="1"/>
  <c r="D126" i="3"/>
  <c r="H126" i="3" s="1"/>
  <c r="D127" i="3"/>
  <c r="H127" i="3" s="1"/>
  <c r="D128" i="3"/>
  <c r="H128" i="3" s="1"/>
  <c r="D129" i="3"/>
  <c r="H129" i="3" s="1"/>
  <c r="D130" i="3"/>
  <c r="H130" i="3" s="1"/>
  <c r="D131" i="3"/>
  <c r="H131" i="3" s="1"/>
  <c r="D132" i="3"/>
  <c r="H132" i="3" s="1"/>
  <c r="D133" i="3"/>
  <c r="H133" i="3" s="1"/>
  <c r="D134" i="3"/>
  <c r="H134" i="3" s="1"/>
  <c r="D135" i="3"/>
  <c r="H135" i="3" s="1"/>
  <c r="D4" i="3"/>
  <c r="H4" i="3" s="1"/>
  <c r="AA96" i="5" l="1"/>
  <c r="Z145" i="10"/>
  <c r="T145" i="10"/>
  <c r="V145" i="10"/>
  <c r="W142" i="9"/>
  <c r="H123" i="3"/>
  <c r="AO13" i="7"/>
  <c r="N13" i="7"/>
  <c r="N16" i="7"/>
  <c r="N19" i="7"/>
  <c r="N22" i="7"/>
  <c r="N25" i="7"/>
  <c r="N28" i="7"/>
  <c r="N31" i="7"/>
  <c r="N34" i="7"/>
  <c r="N37" i="7"/>
  <c r="N40" i="7"/>
  <c r="N43" i="7"/>
  <c r="N46" i="7"/>
  <c r="N49" i="7"/>
  <c r="N52" i="7"/>
  <c r="N55" i="7"/>
  <c r="N58" i="7"/>
  <c r="N61" i="7"/>
  <c r="N64" i="7"/>
  <c r="N67" i="7"/>
  <c r="N70" i="7"/>
  <c r="N73" i="7"/>
  <c r="N76" i="7"/>
  <c r="N79" i="7"/>
  <c r="N82" i="7"/>
  <c r="N85" i="7"/>
  <c r="N88" i="7"/>
  <c r="N91" i="7"/>
  <c r="N94" i="7"/>
  <c r="AX59" i="7"/>
  <c r="N83" i="7"/>
  <c r="N86" i="7"/>
  <c r="N89" i="7"/>
  <c r="N92" i="7"/>
  <c r="N95" i="7"/>
  <c r="N17" i="7"/>
  <c r="N35" i="7"/>
  <c r="N53" i="7"/>
  <c r="N77" i="7"/>
  <c r="AL44" i="7"/>
  <c r="N26" i="7"/>
  <c r="N38" i="7"/>
  <c r="N50" i="7"/>
  <c r="N62" i="7"/>
  <c r="N74" i="7"/>
  <c r="Y87" i="7"/>
  <c r="N23" i="7"/>
  <c r="N41" i="7"/>
  <c r="N59" i="7"/>
  <c r="N80" i="7"/>
  <c r="Z33" i="7"/>
  <c r="N14" i="7"/>
  <c r="N29" i="7"/>
  <c r="N44" i="7"/>
  <c r="N68" i="7"/>
  <c r="N84" i="7"/>
  <c r="N20" i="7"/>
  <c r="N32" i="7"/>
  <c r="N47" i="7"/>
  <c r="N56" i="7"/>
  <c r="N71" i="7"/>
  <c r="Y65" i="7"/>
  <c r="N65" i="7"/>
  <c r="X77" i="7"/>
  <c r="AL53" i="7"/>
  <c r="X27" i="7"/>
  <c r="AL21" i="7"/>
  <c r="AL24" i="7"/>
  <c r="AL30" i="7"/>
  <c r="Z28" i="7"/>
  <c r="Z31" i="7"/>
  <c r="BA44" i="7"/>
  <c r="Z85" i="7"/>
  <c r="BA20" i="7"/>
  <c r="AL47" i="7"/>
  <c r="BC100" i="7"/>
  <c r="Z36" i="7"/>
  <c r="AI57" i="7"/>
  <c r="BA22" i="7"/>
  <c r="AF14" i="7"/>
  <c r="Y12" i="7"/>
  <c r="AZ100" i="7"/>
  <c r="Z18" i="7"/>
  <c r="Z27" i="7"/>
  <c r="AI63" i="7"/>
  <c r="BA24" i="7"/>
  <c r="AL39" i="7"/>
  <c r="AL42" i="7"/>
  <c r="AL45" i="7"/>
  <c r="AL48" i="7"/>
  <c r="BA51" i="7"/>
  <c r="AL54" i="7"/>
  <c r="X63" i="7"/>
  <c r="AN100" i="7"/>
  <c r="BA30" i="7"/>
  <c r="BA36" i="7"/>
  <c r="Z13" i="7"/>
  <c r="AL16" i="7"/>
  <c r="AL19" i="7"/>
  <c r="AL22" i="7"/>
  <c r="BA25" i="7"/>
  <c r="AI55" i="7"/>
  <c r="AL13" i="7"/>
  <c r="BA42" i="7"/>
  <c r="AL52" i="7"/>
  <c r="AE100" i="7"/>
  <c r="BA48" i="7"/>
  <c r="Z14" i="7"/>
  <c r="AL17" i="7"/>
  <c r="Z20" i="7"/>
  <c r="Z23" i="7"/>
  <c r="AL26" i="7"/>
  <c r="AI65" i="7"/>
  <c r="AJ100" i="7"/>
  <c r="AT100" i="7"/>
  <c r="AY100" i="7"/>
  <c r="AO14" i="7"/>
  <c r="AL29" i="7"/>
  <c r="Z32" i="7"/>
  <c r="AL35" i="7"/>
  <c r="Z50" i="7"/>
  <c r="AK100" i="7"/>
  <c r="BA26" i="7"/>
  <c r="BD25" i="7"/>
  <c r="AO25" i="7"/>
  <c r="Y31" i="7"/>
  <c r="AX31" i="7"/>
  <c r="AI31" i="7"/>
  <c r="AX37" i="7"/>
  <c r="AI37" i="7"/>
  <c r="AU46" i="7"/>
  <c r="AF46" i="7"/>
  <c r="BD51" i="7"/>
  <c r="AO51" i="7"/>
  <c r="Z63" i="7"/>
  <c r="BA63" i="7"/>
  <c r="AL63" i="7"/>
  <c r="X69" i="7"/>
  <c r="AU69" i="7"/>
  <c r="AF69" i="7"/>
  <c r="X75" i="7"/>
  <c r="AU75" i="7"/>
  <c r="AF75" i="7"/>
  <c r="BD28" i="7"/>
  <c r="AO28" i="7"/>
  <c r="Y51" i="7"/>
  <c r="X60" i="7"/>
  <c r="BD60" i="7"/>
  <c r="AO60" i="7"/>
  <c r="Y72" i="7"/>
  <c r="AX72" i="7"/>
  <c r="AI72" i="7"/>
  <c r="X81" i="7"/>
  <c r="AU81" i="7"/>
  <c r="AF81" i="7"/>
  <c r="BA95" i="7"/>
  <c r="AL95" i="7"/>
  <c r="Y23" i="7"/>
  <c r="AX23" i="7"/>
  <c r="AI23" i="7"/>
  <c r="Z72" i="7"/>
  <c r="BA72" i="7"/>
  <c r="AL72" i="7"/>
  <c r="BA38" i="7"/>
  <c r="AF12" i="7"/>
  <c r="X12" i="7"/>
  <c r="AX29" i="7"/>
  <c r="AI29" i="7"/>
  <c r="AU32" i="7"/>
  <c r="AF32" i="7"/>
  <c r="X35" i="7"/>
  <c r="AU35" i="7"/>
  <c r="AF35" i="7"/>
  <c r="X38" i="7"/>
  <c r="AU38" i="7"/>
  <c r="AF38" i="7"/>
  <c r="AU41" i="7"/>
  <c r="AF41" i="7"/>
  <c r="BD43" i="7"/>
  <c r="AO43" i="7"/>
  <c r="BD46" i="7"/>
  <c r="AO46" i="7"/>
  <c r="BD49" i="7"/>
  <c r="AO49" i="7"/>
  <c r="AX52" i="7"/>
  <c r="AI52" i="7"/>
  <c r="AI58" i="7"/>
  <c r="AX58" i="7"/>
  <c r="Y61" i="7"/>
  <c r="AI61" i="7"/>
  <c r="X64" i="7"/>
  <c r="AU64" i="7"/>
  <c r="AF64" i="7"/>
  <c r="BD66" i="7"/>
  <c r="AO66" i="7"/>
  <c r="BD69" i="7"/>
  <c r="AO69" i="7"/>
  <c r="BD72" i="7"/>
  <c r="AO72" i="7"/>
  <c r="Z75" i="7"/>
  <c r="BD75" i="7"/>
  <c r="AO75" i="7"/>
  <c r="BA78" i="7"/>
  <c r="AL78" i="7"/>
  <c r="AM100" i="7"/>
  <c r="BB100" i="7"/>
  <c r="AV100" i="7"/>
  <c r="AX57" i="7"/>
  <c r="AX65" i="7"/>
  <c r="BD19" i="7"/>
  <c r="AO19" i="7"/>
  <c r="AU72" i="7"/>
  <c r="AF72" i="7"/>
  <c r="X23" i="7"/>
  <c r="AU23" i="7"/>
  <c r="AF23" i="7"/>
  <c r="BD54" i="7"/>
  <c r="AO54" i="7"/>
  <c r="Y69" i="7"/>
  <c r="AX69" i="7"/>
  <c r="AI69" i="7"/>
  <c r="BD86" i="7"/>
  <c r="AO86" i="7"/>
  <c r="BA34" i="7"/>
  <c r="X15" i="7"/>
  <c r="AF15" i="7"/>
  <c r="BD17" i="7"/>
  <c r="AO17" i="7"/>
  <c r="Y20" i="7"/>
  <c r="BD20" i="7"/>
  <c r="AO20" i="7"/>
  <c r="BD23" i="7"/>
  <c r="AO23" i="7"/>
  <c r="BD26" i="7"/>
  <c r="AO26" i="7"/>
  <c r="Y32" i="7"/>
  <c r="AX32" i="7"/>
  <c r="AI32" i="7"/>
  <c r="Y35" i="7"/>
  <c r="AX35" i="7"/>
  <c r="AI35" i="7"/>
  <c r="Y38" i="7"/>
  <c r="AX38" i="7"/>
  <c r="AI38" i="7"/>
  <c r="Y41" i="7"/>
  <c r="AX41" i="7"/>
  <c r="AI41" i="7"/>
  <c r="X44" i="7"/>
  <c r="AU44" i="7"/>
  <c r="AF44" i="7"/>
  <c r="X47" i="7"/>
  <c r="AU47" i="7"/>
  <c r="AF47" i="7"/>
  <c r="Z49" i="7"/>
  <c r="BA55" i="7"/>
  <c r="AL55" i="7"/>
  <c r="BA58" i="7"/>
  <c r="AL58" i="7"/>
  <c r="Z61" i="7"/>
  <c r="BA61" i="7"/>
  <c r="AL61" i="7"/>
  <c r="Y64" i="7"/>
  <c r="AI64" i="7"/>
  <c r="AX64" i="7"/>
  <c r="X67" i="7"/>
  <c r="AU67" i="7"/>
  <c r="AF67" i="7"/>
  <c r="AU70" i="7"/>
  <c r="AF70" i="7"/>
  <c r="X73" i="7"/>
  <c r="AU73" i="7"/>
  <c r="AF73" i="7"/>
  <c r="X76" i="7"/>
  <c r="AU76" i="7"/>
  <c r="AF76" i="7"/>
  <c r="BD78" i="7"/>
  <c r="AO78" i="7"/>
  <c r="BD81" i="7"/>
  <c r="AO81" i="7"/>
  <c r="BD84" i="7"/>
  <c r="AO84" i="7"/>
  <c r="Z87" i="7"/>
  <c r="BA87" i="7"/>
  <c r="AL87" i="7"/>
  <c r="Y90" i="7"/>
  <c r="AX90" i="7"/>
  <c r="AI90" i="7"/>
  <c r="AX93" i="7"/>
  <c r="AI93" i="7"/>
  <c r="AH111" i="7"/>
  <c r="AX96" i="7"/>
  <c r="AI96" i="7"/>
  <c r="AX20" i="7"/>
  <c r="AI20" i="7"/>
  <c r="X29" i="7"/>
  <c r="AU29" i="7"/>
  <c r="AF29" i="7"/>
  <c r="BD40" i="7"/>
  <c r="AO40" i="7"/>
  <c r="X52" i="7"/>
  <c r="AU52" i="7"/>
  <c r="AF52" i="7"/>
  <c r="X61" i="7"/>
  <c r="AU61" i="7"/>
  <c r="AF61" i="7"/>
  <c r="Z69" i="7"/>
  <c r="BA69" i="7"/>
  <c r="AL69" i="7"/>
  <c r="AX78" i="7"/>
  <c r="AI78" i="7"/>
  <c r="BA28" i="7"/>
  <c r="BA32" i="7"/>
  <c r="BA46" i="7"/>
  <c r="AL12" i="7"/>
  <c r="AI15" i="7"/>
  <c r="X18" i="7"/>
  <c r="AU18" i="7"/>
  <c r="AF18" i="7"/>
  <c r="AU21" i="7"/>
  <c r="AF21" i="7"/>
  <c r="AU24" i="7"/>
  <c r="AF24" i="7"/>
  <c r="AU27" i="7"/>
  <c r="AF27" i="7"/>
  <c r="BD29" i="7"/>
  <c r="AO29" i="7"/>
  <c r="Z38" i="7"/>
  <c r="Z41" i="7"/>
  <c r="Y44" i="7"/>
  <c r="AX44" i="7"/>
  <c r="AI44" i="7"/>
  <c r="AX47" i="7"/>
  <c r="AI47" i="7"/>
  <c r="AU50" i="7"/>
  <c r="AF50" i="7"/>
  <c r="BD52" i="7"/>
  <c r="AO52" i="7"/>
  <c r="BD55" i="7"/>
  <c r="AO55" i="7"/>
  <c r="BD58" i="7"/>
  <c r="AO58" i="7"/>
  <c r="BD61" i="7"/>
  <c r="AO61" i="7"/>
  <c r="Z64" i="7"/>
  <c r="BA64" i="7"/>
  <c r="AL64" i="7"/>
  <c r="Y67" i="7"/>
  <c r="AX67" i="7"/>
  <c r="AI67" i="7"/>
  <c r="AX70" i="7"/>
  <c r="AI70" i="7"/>
  <c r="AX73" i="7"/>
  <c r="AI73" i="7"/>
  <c r="Y76" i="7"/>
  <c r="AX76" i="7"/>
  <c r="AI76" i="7"/>
  <c r="AU79" i="7"/>
  <c r="AF79" i="7"/>
  <c r="AU82" i="7"/>
  <c r="AF82" i="7"/>
  <c r="AI12" i="7"/>
  <c r="AL18" i="7"/>
  <c r="AL20" i="7"/>
  <c r="AL28" i="7"/>
  <c r="AL32" i="7"/>
  <c r="AL36" i="7"/>
  <c r="AL38" i="7"/>
  <c r="AL40" i="7"/>
  <c r="AL46" i="7"/>
  <c r="AL50" i="7"/>
  <c r="AX55" i="7"/>
  <c r="BD16" i="7"/>
  <c r="AO16" i="7"/>
  <c r="Z54" i="7"/>
  <c r="BA54" i="7"/>
  <c r="AU26" i="7"/>
  <c r="AF26" i="7"/>
  <c r="AU84" i="7"/>
  <c r="AF84" i="7"/>
  <c r="AX26" i="7"/>
  <c r="AI26" i="7"/>
  <c r="Z37" i="7"/>
  <c r="BD37" i="7"/>
  <c r="AO37" i="7"/>
  <c r="AU58" i="7"/>
  <c r="AF58" i="7"/>
  <c r="BA66" i="7"/>
  <c r="AL66" i="7"/>
  <c r="BA75" i="7"/>
  <c r="AL75" i="7"/>
  <c r="BA18" i="7"/>
  <c r="BA40" i="7"/>
  <c r="Z15" i="7"/>
  <c r="AX18" i="7"/>
  <c r="AI18" i="7"/>
  <c r="AX21" i="7"/>
  <c r="AI21" i="7"/>
  <c r="AX24" i="7"/>
  <c r="AI24" i="7"/>
  <c r="AX27" i="7"/>
  <c r="AI27" i="7"/>
  <c r="Y29" i="7"/>
  <c r="BD32" i="7"/>
  <c r="AO32" i="7"/>
  <c r="BD35" i="7"/>
  <c r="AO35" i="7"/>
  <c r="BD38" i="7"/>
  <c r="AO38" i="7"/>
  <c r="BD41" i="7"/>
  <c r="AO41" i="7"/>
  <c r="Z44" i="7"/>
  <c r="AX50" i="7"/>
  <c r="AI50" i="7"/>
  <c r="X53" i="7"/>
  <c r="AU53" i="7"/>
  <c r="AF53" i="7"/>
  <c r="AU56" i="7"/>
  <c r="AF56" i="7"/>
  <c r="X59" i="7"/>
  <c r="AU59" i="7"/>
  <c r="AF59" i="7"/>
  <c r="AU62" i="7"/>
  <c r="AF62" i="7"/>
  <c r="BD64" i="7"/>
  <c r="AO64" i="7"/>
  <c r="Z67" i="7"/>
  <c r="BA67" i="7"/>
  <c r="AL67" i="7"/>
  <c r="BA70" i="7"/>
  <c r="AL70" i="7"/>
  <c r="BA73" i="7"/>
  <c r="AL73" i="7"/>
  <c r="BA76" i="7"/>
  <c r="AL76" i="7"/>
  <c r="AX79" i="7"/>
  <c r="AI79" i="7"/>
  <c r="AX82" i="7"/>
  <c r="AI82" i="7"/>
  <c r="Y85" i="7"/>
  <c r="AX85" i="7"/>
  <c r="AI85" i="7"/>
  <c r="AX63" i="7"/>
  <c r="X13" i="7"/>
  <c r="AF13" i="7"/>
  <c r="AO15" i="7"/>
  <c r="AU30" i="7"/>
  <c r="AF30" i="7"/>
  <c r="X33" i="7"/>
  <c r="AU33" i="7"/>
  <c r="AF33" i="7"/>
  <c r="AU36" i="7"/>
  <c r="AF36" i="7"/>
  <c r="X39" i="7"/>
  <c r="AU39" i="7"/>
  <c r="AF39" i="7"/>
  <c r="X41" i="7"/>
  <c r="BD44" i="7"/>
  <c r="AO44" i="7"/>
  <c r="BD47" i="7"/>
  <c r="AO47" i="7"/>
  <c r="Y53" i="7"/>
  <c r="AX53" i="7"/>
  <c r="AI53" i="7"/>
  <c r="Y56" i="7"/>
  <c r="AI56" i="7"/>
  <c r="AX56" i="7"/>
  <c r="Y59" i="7"/>
  <c r="AI59" i="7"/>
  <c r="AI62" i="7"/>
  <c r="AX62" i="7"/>
  <c r="X65" i="7"/>
  <c r="AU65" i="7"/>
  <c r="AF65" i="7"/>
  <c r="BD67" i="7"/>
  <c r="AO67" i="7"/>
  <c r="Y70" i="7"/>
  <c r="BD70" i="7"/>
  <c r="AO70" i="7"/>
  <c r="Z73" i="7"/>
  <c r="BD73" i="7"/>
  <c r="AO73" i="7"/>
  <c r="BD76" i="7"/>
  <c r="AO76" i="7"/>
  <c r="AX34" i="7"/>
  <c r="AI34" i="7"/>
  <c r="AU43" i="7"/>
  <c r="AF43" i="7"/>
  <c r="X49" i="7"/>
  <c r="AU49" i="7"/>
  <c r="AF49" i="7"/>
  <c r="BA57" i="7"/>
  <c r="AL57" i="7"/>
  <c r="AU66" i="7"/>
  <c r="AF66" i="7"/>
  <c r="AU20" i="7"/>
  <c r="AF20" i="7"/>
  <c r="Y49" i="7"/>
  <c r="AX49" i="7"/>
  <c r="AI49" i="7"/>
  <c r="BD57" i="7"/>
  <c r="AO57" i="7"/>
  <c r="AX66" i="7"/>
  <c r="AI66" i="7"/>
  <c r="AU78" i="7"/>
  <c r="AF78" i="7"/>
  <c r="BA89" i="7"/>
  <c r="AL89" i="7"/>
  <c r="Y17" i="7"/>
  <c r="AX17" i="7"/>
  <c r="AI17" i="7"/>
  <c r="BD31" i="7"/>
  <c r="AO31" i="7"/>
  <c r="AU55" i="7"/>
  <c r="AF55" i="7"/>
  <c r="Y81" i="7"/>
  <c r="AX81" i="7"/>
  <c r="AI81" i="7"/>
  <c r="AG100" i="7"/>
  <c r="Y13" i="7"/>
  <c r="AI13" i="7"/>
  <c r="Y15" i="7"/>
  <c r="BD18" i="7"/>
  <c r="AO18" i="7"/>
  <c r="BD21" i="7"/>
  <c r="AO21" i="7"/>
  <c r="X24" i="7"/>
  <c r="BD24" i="7"/>
  <c r="AO24" i="7"/>
  <c r="Y27" i="7"/>
  <c r="BD27" i="7"/>
  <c r="AO27" i="7"/>
  <c r="AX30" i="7"/>
  <c r="AI30" i="7"/>
  <c r="Y33" i="7"/>
  <c r="AX33" i="7"/>
  <c r="AI33" i="7"/>
  <c r="Y36" i="7"/>
  <c r="AX36" i="7"/>
  <c r="AI36" i="7"/>
  <c r="Y39" i="7"/>
  <c r="AX39" i="7"/>
  <c r="AI39" i="7"/>
  <c r="AU42" i="7"/>
  <c r="AF42" i="7"/>
  <c r="X45" i="7"/>
  <c r="AU45" i="7"/>
  <c r="AF45" i="7"/>
  <c r="AU48" i="7"/>
  <c r="AF48" i="7"/>
  <c r="BD50" i="7"/>
  <c r="AO50" i="7"/>
  <c r="Z56" i="7"/>
  <c r="BA56" i="7"/>
  <c r="AL56" i="7"/>
  <c r="Z59" i="7"/>
  <c r="BA59" i="7"/>
  <c r="AL59" i="7"/>
  <c r="BA62" i="7"/>
  <c r="AL62" i="7"/>
  <c r="AU68" i="7"/>
  <c r="AF68" i="7"/>
  <c r="X71" i="7"/>
  <c r="AU71" i="7"/>
  <c r="AF71" i="7"/>
  <c r="X74" i="7"/>
  <c r="AU74" i="7"/>
  <c r="AF74" i="7"/>
  <c r="AU77" i="7"/>
  <c r="AF77" i="7"/>
  <c r="BD79" i="7"/>
  <c r="AO79" i="7"/>
  <c r="BD82" i="7"/>
  <c r="AO82" i="7"/>
  <c r="BD85" i="7"/>
  <c r="AO85" i="7"/>
  <c r="AX88" i="7"/>
  <c r="AI88" i="7"/>
  <c r="AX91" i="7"/>
  <c r="AI91" i="7"/>
  <c r="Y94" i="7"/>
  <c r="AX94" i="7"/>
  <c r="AI94" i="7"/>
  <c r="AL15" i="7"/>
  <c r="AS100" i="7"/>
  <c r="BA17" i="7"/>
  <c r="BA19" i="7"/>
  <c r="BA21" i="7"/>
  <c r="BA23" i="7"/>
  <c r="BA27" i="7"/>
  <c r="BA29" i="7"/>
  <c r="BA31" i="7"/>
  <c r="BA33" i="7"/>
  <c r="BA35" i="7"/>
  <c r="BA37" i="7"/>
  <c r="BA39" i="7"/>
  <c r="BA41" i="7"/>
  <c r="BA43" i="7"/>
  <c r="BA45" i="7"/>
  <c r="BA47" i="7"/>
  <c r="BA49" i="7"/>
  <c r="BA53" i="7"/>
  <c r="Y40" i="7"/>
  <c r="AX40" i="7"/>
  <c r="AI40" i="7"/>
  <c r="BD80" i="7"/>
  <c r="AO80" i="7"/>
  <c r="X17" i="7"/>
  <c r="AU17" i="7"/>
  <c r="AF17" i="7"/>
  <c r="AX43" i="7"/>
  <c r="AI43" i="7"/>
  <c r="Y75" i="7"/>
  <c r="AX75" i="7"/>
  <c r="AI75" i="7"/>
  <c r="Y34" i="7"/>
  <c r="BD34" i="7"/>
  <c r="AO34" i="7"/>
  <c r="X16" i="7"/>
  <c r="AU16" i="7"/>
  <c r="AF16" i="7"/>
  <c r="AU19" i="7"/>
  <c r="AF19" i="7"/>
  <c r="AU22" i="7"/>
  <c r="AF22" i="7"/>
  <c r="X25" i="7"/>
  <c r="AU25" i="7"/>
  <c r="AF25" i="7"/>
  <c r="AX42" i="7"/>
  <c r="AI42" i="7"/>
  <c r="Y45" i="7"/>
  <c r="AX45" i="7"/>
  <c r="AI45" i="7"/>
  <c r="Y48" i="7"/>
  <c r="AX48" i="7"/>
  <c r="AI48" i="7"/>
  <c r="X51" i="7"/>
  <c r="AU51" i="7"/>
  <c r="AF51" i="7"/>
  <c r="BD53" i="7"/>
  <c r="AO53" i="7"/>
  <c r="BD56" i="7"/>
  <c r="AO56" i="7"/>
  <c r="BD59" i="7"/>
  <c r="AO59" i="7"/>
  <c r="BD62" i="7"/>
  <c r="AO62" i="7"/>
  <c r="BA65" i="7"/>
  <c r="AL65" i="7"/>
  <c r="Y68" i="7"/>
  <c r="AX68" i="7"/>
  <c r="AI68" i="7"/>
  <c r="Y71" i="7"/>
  <c r="AX71" i="7"/>
  <c r="AI71" i="7"/>
  <c r="Y74" i="7"/>
  <c r="AX74" i="7"/>
  <c r="AI74" i="7"/>
  <c r="Y77" i="7"/>
  <c r="AX77" i="7"/>
  <c r="AI77" i="7"/>
  <c r="X80" i="7"/>
  <c r="AU80" i="7"/>
  <c r="AF80" i="7"/>
  <c r="X83" i="7"/>
  <c r="AU83" i="7"/>
  <c r="AF83" i="7"/>
  <c r="BA88" i="7"/>
  <c r="AL88" i="7"/>
  <c r="BA91" i="7"/>
  <c r="AL91" i="7"/>
  <c r="BA94" i="7"/>
  <c r="AL94" i="7"/>
  <c r="AX61" i="7"/>
  <c r="BD22" i="7"/>
  <c r="AO22" i="7"/>
  <c r="AX46" i="7"/>
  <c r="AI46" i="7"/>
  <c r="Y63" i="7"/>
  <c r="BD63" i="7"/>
  <c r="AO63" i="7"/>
  <c r="BA92" i="7"/>
  <c r="AL92" i="7"/>
  <c r="AX16" i="7"/>
  <c r="AI16" i="7"/>
  <c r="AX19" i="7"/>
  <c r="AI19" i="7"/>
  <c r="AX22" i="7"/>
  <c r="AI22" i="7"/>
  <c r="Y25" i="7"/>
  <c r="AX25" i="7"/>
  <c r="AI25" i="7"/>
  <c r="X28" i="7"/>
  <c r="AU28" i="7"/>
  <c r="AF28" i="7"/>
  <c r="BD30" i="7"/>
  <c r="AO30" i="7"/>
  <c r="BD33" i="7"/>
  <c r="AO33" i="7"/>
  <c r="BD36" i="7"/>
  <c r="AO36" i="7"/>
  <c r="Z39" i="7"/>
  <c r="BD39" i="7"/>
  <c r="AO39" i="7"/>
  <c r="AX51" i="7"/>
  <c r="AI51" i="7"/>
  <c r="X54" i="7"/>
  <c r="AU54" i="7"/>
  <c r="AF54" i="7"/>
  <c r="AU57" i="7"/>
  <c r="AF57" i="7"/>
  <c r="AU60" i="7"/>
  <c r="AF60" i="7"/>
  <c r="AU63" i="7"/>
  <c r="AF63" i="7"/>
  <c r="BD65" i="7"/>
  <c r="AO65" i="7"/>
  <c r="Z68" i="7"/>
  <c r="BA68" i="7"/>
  <c r="AL68" i="7"/>
  <c r="BA71" i="7"/>
  <c r="AL71" i="7"/>
  <c r="Z74" i="7"/>
  <c r="BA74" i="7"/>
  <c r="AL74" i="7"/>
  <c r="Z77" i="7"/>
  <c r="BA77" i="7"/>
  <c r="AL77" i="7"/>
  <c r="Y80" i="7"/>
  <c r="AX80" i="7"/>
  <c r="AI80" i="7"/>
  <c r="AX83" i="7"/>
  <c r="AI83" i="7"/>
  <c r="AU86" i="7"/>
  <c r="AF86" i="7"/>
  <c r="BD88" i="7"/>
  <c r="AO88" i="7"/>
  <c r="BD91" i="7"/>
  <c r="AO91" i="7"/>
  <c r="Z94" i="7"/>
  <c r="BD94" i="7"/>
  <c r="AO94" i="7"/>
  <c r="BA60" i="7"/>
  <c r="AL60" i="7"/>
  <c r="Z25" i="7"/>
  <c r="Y28" i="7"/>
  <c r="AX28" i="7"/>
  <c r="AI28" i="7"/>
  <c r="X31" i="7"/>
  <c r="AU31" i="7"/>
  <c r="AF31" i="7"/>
  <c r="AU34" i="7"/>
  <c r="AF34" i="7"/>
  <c r="X37" i="7"/>
  <c r="AU37" i="7"/>
  <c r="AF37" i="7"/>
  <c r="X40" i="7"/>
  <c r="AU40" i="7"/>
  <c r="AF40" i="7"/>
  <c r="BD42" i="7"/>
  <c r="AO42" i="7"/>
  <c r="BD45" i="7"/>
  <c r="AO45" i="7"/>
  <c r="BD48" i="7"/>
  <c r="AO48" i="7"/>
  <c r="Z51" i="7"/>
  <c r="Y54" i="7"/>
  <c r="AI54" i="7"/>
  <c r="AX54" i="7"/>
  <c r="AI60" i="7"/>
  <c r="AX60" i="7"/>
  <c r="BD68" i="7"/>
  <c r="AO68" i="7"/>
  <c r="BD71" i="7"/>
  <c r="AO71" i="7"/>
  <c r="BD74" i="7"/>
  <c r="AO74" i="7"/>
  <c r="BD77" i="7"/>
  <c r="AO77" i="7"/>
  <c r="Z80" i="7"/>
  <c r="BA80" i="7"/>
  <c r="AL80" i="7"/>
  <c r="AH100" i="7"/>
  <c r="AL14" i="7"/>
  <c r="AW100" i="7"/>
  <c r="AL23" i="7"/>
  <c r="AL25" i="7"/>
  <c r="AL27" i="7"/>
  <c r="AL31" i="7"/>
  <c r="AL33" i="7"/>
  <c r="AL41" i="7"/>
  <c r="AL51" i="7"/>
  <c r="BA83" i="7"/>
  <c r="AL83" i="7"/>
  <c r="AX86" i="7"/>
  <c r="AI86" i="7"/>
  <c r="X89" i="7"/>
  <c r="AU89" i="7"/>
  <c r="AF89" i="7"/>
  <c r="X103" i="7"/>
  <c r="AU92" i="7"/>
  <c r="AF92" i="7"/>
  <c r="AU95" i="7"/>
  <c r="AF95" i="7"/>
  <c r="BD83" i="7"/>
  <c r="AO83" i="7"/>
  <c r="Z86" i="7"/>
  <c r="BA86" i="7"/>
  <c r="AL86" i="7"/>
  <c r="Y89" i="7"/>
  <c r="AX89" i="7"/>
  <c r="AI89" i="7"/>
  <c r="Y92" i="7"/>
  <c r="Y103" i="7"/>
  <c r="AH110" i="7" s="1"/>
  <c r="AX92" i="7"/>
  <c r="AI92" i="7"/>
  <c r="AX95" i="7"/>
  <c r="AI95" i="7"/>
  <c r="Y84" i="7"/>
  <c r="AX84" i="7"/>
  <c r="AI84" i="7"/>
  <c r="X87" i="7"/>
  <c r="AU87" i="7"/>
  <c r="AF87" i="7"/>
  <c r="BD89" i="7"/>
  <c r="AO89" i="7"/>
  <c r="BD92" i="7"/>
  <c r="AO92" i="7"/>
  <c r="BD95" i="7"/>
  <c r="AO95" i="7"/>
  <c r="BA81" i="7"/>
  <c r="AL81" i="7"/>
  <c r="BA84" i="7"/>
  <c r="AL84" i="7"/>
  <c r="AX87" i="7"/>
  <c r="AI87" i="7"/>
  <c r="X90" i="7"/>
  <c r="AU90" i="7"/>
  <c r="AF90" i="7"/>
  <c r="AU93" i="7"/>
  <c r="AF93" i="7"/>
  <c r="AG111" i="7"/>
  <c r="AU96" i="7"/>
  <c r="AF96" i="7"/>
  <c r="AD100" i="7"/>
  <c r="X85" i="7"/>
  <c r="AU85" i="7"/>
  <c r="AF85" i="7"/>
  <c r="BD87" i="7"/>
  <c r="AO87" i="7"/>
  <c r="Z90" i="7"/>
  <c r="BA90" i="7"/>
  <c r="AL90" i="7"/>
  <c r="BA93" i="7"/>
  <c r="AL93" i="7"/>
  <c r="AI111" i="7"/>
  <c r="BA96" i="7"/>
  <c r="AL96" i="7"/>
  <c r="BD90" i="7"/>
  <c r="AO90" i="7"/>
  <c r="BD93" i="7"/>
  <c r="AO93" i="7"/>
  <c r="AD111" i="7"/>
  <c r="BD96" i="7"/>
  <c r="AO96" i="7"/>
  <c r="BA79" i="7"/>
  <c r="AL79" i="7"/>
  <c r="BA82" i="7"/>
  <c r="AL82" i="7"/>
  <c r="BA85" i="7"/>
  <c r="AL85" i="7"/>
  <c r="X88" i="7"/>
  <c r="AU88" i="7"/>
  <c r="AF88" i="7"/>
  <c r="AU91" i="7"/>
  <c r="AF91" i="7"/>
  <c r="AU94" i="7"/>
  <c r="AF94" i="7"/>
  <c r="AO5" i="5"/>
  <c r="Z53" i="5"/>
  <c r="AI68" i="5"/>
  <c r="Z42" i="5"/>
  <c r="BD89" i="5"/>
  <c r="BD92" i="5"/>
  <c r="AI16" i="5"/>
  <c r="AL63" i="5"/>
  <c r="AL70" i="5"/>
  <c r="AL72" i="5"/>
  <c r="AL76" i="5"/>
  <c r="BA78" i="5"/>
  <c r="AI81" i="5"/>
  <c r="AX87" i="5"/>
  <c r="AI90" i="5"/>
  <c r="AX93" i="5"/>
  <c r="AX49" i="5"/>
  <c r="X58" i="5"/>
  <c r="X60" i="5"/>
  <c r="AL81" i="5"/>
  <c r="AL87" i="5"/>
  <c r="AL90" i="5"/>
  <c r="AL93" i="5"/>
  <c r="AL96" i="5"/>
  <c r="AX52" i="5"/>
  <c r="X43" i="5"/>
  <c r="AL58" i="5"/>
  <c r="AI61" i="5"/>
  <c r="AI67" i="5"/>
  <c r="AX73" i="5"/>
  <c r="AX76" i="5"/>
  <c r="AI79" i="5"/>
  <c r="AF88" i="5"/>
  <c r="AF91" i="5"/>
  <c r="AF94" i="5"/>
  <c r="AI24" i="5"/>
  <c r="Z56" i="5"/>
  <c r="X7" i="5"/>
  <c r="Z5" i="5"/>
  <c r="AX44" i="5"/>
  <c r="AL82" i="5"/>
  <c r="AL85" i="5"/>
  <c r="AL88" i="5"/>
  <c r="AL91" i="5"/>
  <c r="AL95" i="5"/>
  <c r="AI44" i="5"/>
  <c r="AI9" i="5"/>
  <c r="AI21" i="5"/>
  <c r="AX24" i="5"/>
  <c r="AI87" i="5"/>
  <c r="X4" i="5"/>
  <c r="X45" i="5"/>
  <c r="AI53" i="5"/>
  <c r="BA67" i="5"/>
  <c r="AI82" i="5"/>
  <c r="AI85" i="5"/>
  <c r="AI88" i="5"/>
  <c r="BA64" i="5"/>
  <c r="AX45" i="5"/>
  <c r="BA88" i="5"/>
  <c r="AK100" i="5"/>
  <c r="AL89" i="5"/>
  <c r="AX22" i="5"/>
  <c r="AX51" i="5"/>
  <c r="AL59" i="5"/>
  <c r="AX62" i="5"/>
  <c r="AJ100" i="5"/>
  <c r="BA61" i="5"/>
  <c r="AX25" i="5"/>
  <c r="AX31" i="5"/>
  <c r="AX34" i="5"/>
  <c r="AX37" i="5"/>
  <c r="BA62" i="5"/>
  <c r="AL65" i="5"/>
  <c r="AX68" i="5"/>
  <c r="AI71" i="5"/>
  <c r="AX74" i="5"/>
  <c r="AI77" i="5"/>
  <c r="AU92" i="5"/>
  <c r="AI62" i="5"/>
  <c r="AI52" i="5"/>
  <c r="AI36" i="5"/>
  <c r="AI74" i="5"/>
  <c r="BA80" i="5"/>
  <c r="AL94" i="5"/>
  <c r="Y5" i="5"/>
  <c r="Y51" i="5"/>
  <c r="AX54" i="5"/>
  <c r="Z65" i="5"/>
  <c r="AL83" i="5"/>
  <c r="BA89" i="5"/>
  <c r="BA95" i="5"/>
  <c r="BB100" i="5"/>
  <c r="Y35" i="5"/>
  <c r="AN100" i="5"/>
  <c r="AY100" i="5"/>
  <c r="Y13" i="5"/>
  <c r="BD13" i="5"/>
  <c r="AO13" i="5"/>
  <c r="Z41" i="5"/>
  <c r="BA41" i="5"/>
  <c r="AL41" i="5"/>
  <c r="Y59" i="5"/>
  <c r="AX59" i="5"/>
  <c r="X84" i="5"/>
  <c r="AU84" i="5"/>
  <c r="AF84" i="5"/>
  <c r="Z7" i="5"/>
  <c r="AL7" i="5"/>
  <c r="AX10" i="5"/>
  <c r="AX13" i="5"/>
  <c r="Y16" i="5"/>
  <c r="AX16" i="5"/>
  <c r="AU19" i="5"/>
  <c r="AF19" i="5"/>
  <c r="BD21" i="5"/>
  <c r="AO21" i="5"/>
  <c r="Z24" i="5"/>
  <c r="BA24" i="5"/>
  <c r="AL24" i="5"/>
  <c r="Y27" i="5"/>
  <c r="AX27" i="5"/>
  <c r="X30" i="5"/>
  <c r="AU30" i="5"/>
  <c r="AF30" i="5"/>
  <c r="X33" i="5"/>
  <c r="AU33" i="5"/>
  <c r="AF33" i="5"/>
  <c r="BD35" i="5"/>
  <c r="AO35" i="5"/>
  <c r="AX38" i="5"/>
  <c r="X41" i="5"/>
  <c r="AU41" i="5"/>
  <c r="AF41" i="5"/>
  <c r="Z43" i="5"/>
  <c r="BA43" i="5"/>
  <c r="AL43" i="5"/>
  <c r="Z48" i="5"/>
  <c r="BA48" i="5"/>
  <c r="AL48" i="5"/>
  <c r="BA51" i="5"/>
  <c r="AL51" i="5"/>
  <c r="AX56" i="5"/>
  <c r="X64" i="5"/>
  <c r="AU64" i="5"/>
  <c r="AF64" i="5"/>
  <c r="Z66" i="5"/>
  <c r="BA66" i="5"/>
  <c r="Y69" i="5"/>
  <c r="AX69" i="5"/>
  <c r="X72" i="5"/>
  <c r="AU72" i="5"/>
  <c r="AF72" i="5"/>
  <c r="X75" i="5"/>
  <c r="AU75" i="5"/>
  <c r="AF75" i="5"/>
  <c r="AU78" i="5"/>
  <c r="AF78" i="5"/>
  <c r="X83" i="5"/>
  <c r="AU83" i="5"/>
  <c r="AF83" i="5"/>
  <c r="AU86" i="5"/>
  <c r="AF86" i="5"/>
  <c r="Z88" i="5"/>
  <c r="BD88" i="5"/>
  <c r="BA91" i="5"/>
  <c r="Z94" i="5"/>
  <c r="BA94" i="5"/>
  <c r="AL5" i="5"/>
  <c r="AI73" i="5"/>
  <c r="AX95" i="5"/>
  <c r="BD69" i="5"/>
  <c r="AO69" i="5"/>
  <c r="X95" i="5"/>
  <c r="AU95" i="5"/>
  <c r="BD19" i="5"/>
  <c r="AO19" i="5"/>
  <c r="X57" i="5"/>
  <c r="AU57" i="5"/>
  <c r="AF57" i="5"/>
  <c r="Z9" i="5"/>
  <c r="BA9" i="5"/>
  <c r="AL9" i="5"/>
  <c r="X5" i="5"/>
  <c r="AO7" i="5"/>
  <c r="Z10" i="5"/>
  <c r="BA10" i="5"/>
  <c r="AL10" i="5"/>
  <c r="BA13" i="5"/>
  <c r="AL13" i="5"/>
  <c r="BA16" i="5"/>
  <c r="AL16" i="5"/>
  <c r="Y19" i="5"/>
  <c r="AX19" i="5"/>
  <c r="X22" i="5"/>
  <c r="AU22" i="5"/>
  <c r="AF22" i="5"/>
  <c r="BD24" i="5"/>
  <c r="AO24" i="5"/>
  <c r="Z27" i="5"/>
  <c r="BA27" i="5"/>
  <c r="AL27" i="5"/>
  <c r="AX30" i="5"/>
  <c r="Y33" i="5"/>
  <c r="AX33" i="5"/>
  <c r="Z38" i="5"/>
  <c r="BA38" i="5"/>
  <c r="AL38" i="5"/>
  <c r="AX41" i="5"/>
  <c r="BD43" i="5"/>
  <c r="AO43" i="5"/>
  <c r="X46" i="5"/>
  <c r="AU46" i="5"/>
  <c r="AF46" i="5"/>
  <c r="BD48" i="5"/>
  <c r="AO48" i="5"/>
  <c r="BD51" i="5"/>
  <c r="AO51" i="5"/>
  <c r="X54" i="5"/>
  <c r="AU54" i="5"/>
  <c r="AF54" i="5"/>
  <c r="BA56" i="5"/>
  <c r="X59" i="5"/>
  <c r="AU59" i="5"/>
  <c r="AF59" i="5"/>
  <c r="BD61" i="5"/>
  <c r="AO61" i="5"/>
  <c r="Y64" i="5"/>
  <c r="AX64" i="5"/>
  <c r="BD66" i="5"/>
  <c r="AO66" i="5"/>
  <c r="Z69" i="5"/>
  <c r="BA69" i="5"/>
  <c r="Y72" i="5"/>
  <c r="AX72" i="5"/>
  <c r="AX75" i="5"/>
  <c r="Y78" i="5"/>
  <c r="AX78" i="5"/>
  <c r="BD80" i="5"/>
  <c r="AO80" i="5"/>
  <c r="Y83" i="5"/>
  <c r="AX83" i="5"/>
  <c r="AX86" i="5"/>
  <c r="X89" i="5"/>
  <c r="AU89" i="5"/>
  <c r="Z91" i="5"/>
  <c r="BD91" i="5"/>
  <c r="X94" i="5"/>
  <c r="BD94" i="5"/>
  <c r="AL75" i="5"/>
  <c r="AL69" i="5"/>
  <c r="BD27" i="5"/>
  <c r="AO27" i="5"/>
  <c r="BA30" i="5"/>
  <c r="AL30" i="5"/>
  <c r="Y46" i="5"/>
  <c r="AX46" i="5"/>
  <c r="X67" i="5"/>
  <c r="AU67" i="5"/>
  <c r="AF67" i="5"/>
  <c r="Y89" i="5"/>
  <c r="AX89" i="5"/>
  <c r="AU8" i="5"/>
  <c r="AF8" i="5"/>
  <c r="AU11" i="5"/>
  <c r="AF11" i="5"/>
  <c r="X14" i="5"/>
  <c r="AU14" i="5"/>
  <c r="AF14" i="5"/>
  <c r="X17" i="5"/>
  <c r="AU17" i="5"/>
  <c r="AF17" i="5"/>
  <c r="Z22" i="5"/>
  <c r="BA22" i="5"/>
  <c r="AL22" i="5"/>
  <c r="AU25" i="5"/>
  <c r="AF25" i="5"/>
  <c r="X28" i="5"/>
  <c r="AU28" i="5"/>
  <c r="AF28" i="5"/>
  <c r="Z30" i="5"/>
  <c r="BD30" i="5"/>
  <c r="AO30" i="5"/>
  <c r="BD33" i="5"/>
  <c r="AO33" i="5"/>
  <c r="AU44" i="5"/>
  <c r="AF44" i="5"/>
  <c r="BA54" i="5"/>
  <c r="AL54" i="5"/>
  <c r="BD64" i="5"/>
  <c r="AO64" i="5"/>
  <c r="Y67" i="5"/>
  <c r="AX67" i="5"/>
  <c r="X69" i="5"/>
  <c r="BD72" i="5"/>
  <c r="AO72" i="5"/>
  <c r="Y75" i="5"/>
  <c r="BD75" i="5"/>
  <c r="AO75" i="5"/>
  <c r="BD78" i="5"/>
  <c r="AO78" i="5"/>
  <c r="X81" i="5"/>
  <c r="AU81" i="5"/>
  <c r="AF81" i="5"/>
  <c r="BD83" i="5"/>
  <c r="AO83" i="5"/>
  <c r="BD86" i="5"/>
  <c r="AO86" i="5"/>
  <c r="V110" i="5"/>
  <c r="AX92" i="5"/>
  <c r="AI5" i="5"/>
  <c r="AL64" i="5"/>
  <c r="AX96" i="5"/>
  <c r="X49" i="5"/>
  <c r="AU49" i="5"/>
  <c r="AF49" i="5"/>
  <c r="Z75" i="5"/>
  <c r="BA75" i="5"/>
  <c r="X39" i="5"/>
  <c r="AU39" i="5"/>
  <c r="AF39" i="5"/>
  <c r="X19" i="5"/>
  <c r="Z36" i="5"/>
  <c r="BA36" i="5"/>
  <c r="AL36" i="5"/>
  <c r="BD46" i="5"/>
  <c r="AO46" i="5"/>
  <c r="BD59" i="5"/>
  <c r="AO59" i="5"/>
  <c r="AU65" i="5"/>
  <c r="AF65" i="5"/>
  <c r="AU76" i="5"/>
  <c r="AF76" i="5"/>
  <c r="BA8" i="5"/>
  <c r="AL8" i="5"/>
  <c r="Z11" i="5"/>
  <c r="BA11" i="5"/>
  <c r="AL11" i="5"/>
  <c r="Z14" i="5"/>
  <c r="BA14" i="5"/>
  <c r="AL14" i="5"/>
  <c r="Z17" i="5"/>
  <c r="BA17" i="5"/>
  <c r="AL17" i="5"/>
  <c r="AU20" i="5"/>
  <c r="AF20" i="5"/>
  <c r="Y22" i="5"/>
  <c r="BA25" i="5"/>
  <c r="AL25" i="5"/>
  <c r="BA28" i="5"/>
  <c r="AL28" i="5"/>
  <c r="BD36" i="5"/>
  <c r="AO36" i="5"/>
  <c r="BA39" i="5"/>
  <c r="AL39" i="5"/>
  <c r="X42" i="5"/>
  <c r="AU42" i="5"/>
  <c r="AF42" i="5"/>
  <c r="BA44" i="5"/>
  <c r="AL44" i="5"/>
  <c r="X47" i="5"/>
  <c r="AU47" i="5"/>
  <c r="AF47" i="5"/>
  <c r="BD49" i="5"/>
  <c r="AO49" i="5"/>
  <c r="Z54" i="5"/>
  <c r="AX57" i="5"/>
  <c r="AU60" i="5"/>
  <c r="AF60" i="5"/>
  <c r="Y62" i="5"/>
  <c r="BD62" i="5"/>
  <c r="AO62" i="5"/>
  <c r="Y65" i="5"/>
  <c r="AX65" i="5"/>
  <c r="BD67" i="5"/>
  <c r="AO67" i="5"/>
  <c r="Y70" i="5"/>
  <c r="AX70" i="5"/>
  <c r="Z78" i="5"/>
  <c r="Z81" i="5"/>
  <c r="BA81" i="5"/>
  <c r="Y84" i="5"/>
  <c r="AX84" i="5"/>
  <c r="Z89" i="5"/>
  <c r="Y95" i="5"/>
  <c r="BD95" i="5"/>
  <c r="AG100" i="5"/>
  <c r="AI96" i="5"/>
  <c r="AI94" i="5"/>
  <c r="AI93" i="5"/>
  <c r="AI92" i="5"/>
  <c r="AI91" i="5"/>
  <c r="AI89" i="5"/>
  <c r="AI49" i="5"/>
  <c r="AI45" i="5"/>
  <c r="AI41" i="5"/>
  <c r="AI37" i="5"/>
  <c r="AI33" i="5"/>
  <c r="AI25" i="5"/>
  <c r="AI17" i="5"/>
  <c r="AI13" i="5"/>
  <c r="Z19" i="5"/>
  <c r="BA19" i="5"/>
  <c r="AL19" i="5"/>
  <c r="AU62" i="5"/>
  <c r="AF62" i="5"/>
  <c r="Z83" i="5"/>
  <c r="BA83" i="5"/>
  <c r="BD41" i="5"/>
  <c r="AO41" i="5"/>
  <c r="Y28" i="5"/>
  <c r="AX28" i="5"/>
  <c r="Y41" i="5"/>
  <c r="X70" i="5"/>
  <c r="AU70" i="5"/>
  <c r="AF70" i="5"/>
  <c r="X78" i="5"/>
  <c r="AI63" i="5"/>
  <c r="X6" i="5"/>
  <c r="AF6" i="5"/>
  <c r="BD8" i="5"/>
  <c r="AO8" i="5"/>
  <c r="BD11" i="5"/>
  <c r="AO11" i="5"/>
  <c r="Y14" i="5"/>
  <c r="BD14" i="5"/>
  <c r="AO14" i="5"/>
  <c r="Y17" i="5"/>
  <c r="BD17" i="5"/>
  <c r="AO17" i="5"/>
  <c r="AX20" i="5"/>
  <c r="X23" i="5"/>
  <c r="AU23" i="5"/>
  <c r="AF23" i="5"/>
  <c r="BD25" i="5"/>
  <c r="AO25" i="5"/>
  <c r="BD28" i="5"/>
  <c r="AO28" i="5"/>
  <c r="Z31" i="5"/>
  <c r="BA31" i="5"/>
  <c r="AL31" i="5"/>
  <c r="Z34" i="5"/>
  <c r="BA34" i="5"/>
  <c r="AL34" i="5"/>
  <c r="Y36" i="5"/>
  <c r="BD39" i="5"/>
  <c r="AO39" i="5"/>
  <c r="Y42" i="5"/>
  <c r="AX42" i="5"/>
  <c r="BD44" i="5"/>
  <c r="AO44" i="5"/>
  <c r="AX47" i="5"/>
  <c r="X50" i="5"/>
  <c r="AU50" i="5"/>
  <c r="AF50" i="5"/>
  <c r="BA52" i="5"/>
  <c r="AL52" i="5"/>
  <c r="X55" i="5"/>
  <c r="AU55" i="5"/>
  <c r="AF55" i="5"/>
  <c r="Z57" i="5"/>
  <c r="BA57" i="5"/>
  <c r="Y60" i="5"/>
  <c r="AX60" i="5"/>
  <c r="X63" i="5"/>
  <c r="AU63" i="5"/>
  <c r="AF63" i="5"/>
  <c r="BA65" i="5"/>
  <c r="Z67" i="5"/>
  <c r="Z70" i="5"/>
  <c r="BA70" i="5"/>
  <c r="Z73" i="5"/>
  <c r="BA73" i="5"/>
  <c r="BA76" i="5"/>
  <c r="X79" i="5"/>
  <c r="AU79" i="5"/>
  <c r="AF79" i="5"/>
  <c r="BD81" i="5"/>
  <c r="AO81" i="5"/>
  <c r="BA84" i="5"/>
  <c r="Z87" i="5"/>
  <c r="BA87" i="5"/>
  <c r="X90" i="5"/>
  <c r="AU90" i="5"/>
  <c r="X93" i="5"/>
  <c r="AU93" i="5"/>
  <c r="AG111" i="5"/>
  <c r="AU96" i="5"/>
  <c r="AF5" i="5"/>
  <c r="AI76" i="5"/>
  <c r="AI70" i="5"/>
  <c r="AI64" i="5"/>
  <c r="AZ100" i="5"/>
  <c r="Y8" i="5"/>
  <c r="AX8" i="5"/>
  <c r="AU31" i="5"/>
  <c r="AF31" i="5"/>
  <c r="BD54" i="5"/>
  <c r="AO54" i="5"/>
  <c r="W110" i="5"/>
  <c r="AI110" i="5" s="1"/>
  <c r="BA92" i="5"/>
  <c r="AH100" i="5"/>
  <c r="Y6" i="5"/>
  <c r="X9" i="5"/>
  <c r="AU9" i="5"/>
  <c r="AF9" i="5"/>
  <c r="X12" i="5"/>
  <c r="AU12" i="5"/>
  <c r="AF12" i="5"/>
  <c r="X15" i="5"/>
  <c r="AU15" i="5"/>
  <c r="AF15" i="5"/>
  <c r="X18" i="5"/>
  <c r="AU18" i="5"/>
  <c r="AF18" i="5"/>
  <c r="Z20" i="5"/>
  <c r="BA20" i="5"/>
  <c r="AL20" i="5"/>
  <c r="Y23" i="5"/>
  <c r="AX23" i="5"/>
  <c r="X26" i="5"/>
  <c r="AU26" i="5"/>
  <c r="AF26" i="5"/>
  <c r="X29" i="5"/>
  <c r="AU29" i="5"/>
  <c r="AF29" i="5"/>
  <c r="X31" i="5"/>
  <c r="BD31" i="5"/>
  <c r="AO31" i="5"/>
  <c r="BD34" i="5"/>
  <c r="AO34" i="5"/>
  <c r="X37" i="5"/>
  <c r="AU37" i="5"/>
  <c r="AF37" i="5"/>
  <c r="Z39" i="5"/>
  <c r="BA42" i="5"/>
  <c r="AL42" i="5"/>
  <c r="Z44" i="5"/>
  <c r="Z47" i="5"/>
  <c r="BA47" i="5"/>
  <c r="AL47" i="5"/>
  <c r="AX50" i="5"/>
  <c r="Z52" i="5"/>
  <c r="BD52" i="5"/>
  <c r="AO52" i="5"/>
  <c r="Y55" i="5"/>
  <c r="AX55" i="5"/>
  <c r="BD57" i="5"/>
  <c r="AO57" i="5"/>
  <c r="Z60" i="5"/>
  <c r="BA60" i="5"/>
  <c r="AX63" i="5"/>
  <c r="BD65" i="5"/>
  <c r="AO65" i="5"/>
  <c r="AU68" i="5"/>
  <c r="AF68" i="5"/>
  <c r="BD70" i="5"/>
  <c r="AO70" i="5"/>
  <c r="Y73" i="5"/>
  <c r="BD73" i="5"/>
  <c r="AO73" i="5"/>
  <c r="Z76" i="5"/>
  <c r="BD76" i="5"/>
  <c r="AO76" i="5"/>
  <c r="Y79" i="5"/>
  <c r="AX79" i="5"/>
  <c r="X82" i="5"/>
  <c r="AU82" i="5"/>
  <c r="AF82" i="5"/>
  <c r="BD84" i="5"/>
  <c r="AO84" i="5"/>
  <c r="BD87" i="5"/>
  <c r="AO87" i="5"/>
  <c r="Y90" i="5"/>
  <c r="AX90" i="5"/>
  <c r="AE100" i="5"/>
  <c r="AL84" i="5"/>
  <c r="AL78" i="5"/>
  <c r="AL66" i="5"/>
  <c r="AL60" i="5"/>
  <c r="BD38" i="5"/>
  <c r="AO38" i="5"/>
  <c r="Z46" i="5"/>
  <c r="BA46" i="5"/>
  <c r="AL46" i="5"/>
  <c r="Y11" i="5"/>
  <c r="AX11" i="5"/>
  <c r="BD22" i="5"/>
  <c r="AO22" i="5"/>
  <c r="Y39" i="5"/>
  <c r="AX39" i="5"/>
  <c r="AU52" i="5"/>
  <c r="AF52" i="5"/>
  <c r="AU73" i="5"/>
  <c r="AF73" i="5"/>
  <c r="X87" i="5"/>
  <c r="AU87" i="5"/>
  <c r="AF87" i="5"/>
  <c r="AL6" i="5"/>
  <c r="AX9" i="5"/>
  <c r="AX12" i="5"/>
  <c r="Y15" i="5"/>
  <c r="AX15" i="5"/>
  <c r="AX18" i="5"/>
  <c r="X20" i="5"/>
  <c r="BD20" i="5"/>
  <c r="AO20" i="5"/>
  <c r="BA23" i="5"/>
  <c r="AL23" i="5"/>
  <c r="AX26" i="5"/>
  <c r="AX29" i="5"/>
  <c r="AU32" i="5"/>
  <c r="AF32" i="5"/>
  <c r="Y34" i="5"/>
  <c r="AU40" i="5"/>
  <c r="AF40" i="5"/>
  <c r="BD42" i="5"/>
  <c r="AO42" i="5"/>
  <c r="AU45" i="5"/>
  <c r="AF45" i="5"/>
  <c r="BD47" i="5"/>
  <c r="AO47" i="5"/>
  <c r="Z50" i="5"/>
  <c r="BA50" i="5"/>
  <c r="AL50" i="5"/>
  <c r="X53" i="5"/>
  <c r="AU53" i="5"/>
  <c r="AF53" i="5"/>
  <c r="BA55" i="5"/>
  <c r="AL55" i="5"/>
  <c r="AU58" i="5"/>
  <c r="AF58" i="5"/>
  <c r="BD60" i="5"/>
  <c r="AO60" i="5"/>
  <c r="BA63" i="5"/>
  <c r="X65" i="5"/>
  <c r="X71" i="5"/>
  <c r="AU71" i="5"/>
  <c r="AF71" i="5"/>
  <c r="AU74" i="5"/>
  <c r="AF74" i="5"/>
  <c r="X77" i="5"/>
  <c r="AU77" i="5"/>
  <c r="AF77" i="5"/>
  <c r="BA79" i="5"/>
  <c r="Y82" i="5"/>
  <c r="AX82" i="5"/>
  <c r="AU85" i="5"/>
  <c r="AF85" i="5"/>
  <c r="Y87" i="5"/>
  <c r="Z90" i="5"/>
  <c r="BA90" i="5"/>
  <c r="BA93" i="5"/>
  <c r="AI111" i="5"/>
  <c r="BA96" i="5"/>
  <c r="AM100" i="5"/>
  <c r="AF96" i="5"/>
  <c r="AF95" i="5"/>
  <c r="AF93" i="5"/>
  <c r="AF92" i="5"/>
  <c r="AF90" i="5"/>
  <c r="AF89" i="5"/>
  <c r="AI83" i="5"/>
  <c r="AI65" i="5"/>
  <c r="AI59" i="5"/>
  <c r="AI54" i="5"/>
  <c r="AI50" i="5"/>
  <c r="AI46" i="5"/>
  <c r="AI42" i="5"/>
  <c r="AI38" i="5"/>
  <c r="AI34" i="5"/>
  <c r="AI30" i="5"/>
  <c r="AI26" i="5"/>
  <c r="AI22" i="5"/>
  <c r="AI18" i="5"/>
  <c r="AI14" i="5"/>
  <c r="AI10" i="5"/>
  <c r="AI6" i="5"/>
  <c r="AW100" i="5"/>
  <c r="Y10" i="5"/>
  <c r="BD10" i="5"/>
  <c r="AO10" i="5"/>
  <c r="Z33" i="5"/>
  <c r="BA33" i="5"/>
  <c r="AL33" i="5"/>
  <c r="BD56" i="5"/>
  <c r="AO56" i="5"/>
  <c r="BA15" i="5"/>
  <c r="AL15" i="5"/>
  <c r="BA18" i="5"/>
  <c r="AL18" i="5"/>
  <c r="X21" i="5"/>
  <c r="AU21" i="5"/>
  <c r="AF21" i="5"/>
  <c r="BD23" i="5"/>
  <c r="AO23" i="5"/>
  <c r="Z26" i="5"/>
  <c r="BA26" i="5"/>
  <c r="AL26" i="5"/>
  <c r="Z29" i="5"/>
  <c r="BA29" i="5"/>
  <c r="AL29" i="5"/>
  <c r="AX32" i="5"/>
  <c r="X35" i="5"/>
  <c r="AU35" i="5"/>
  <c r="AF35" i="5"/>
  <c r="BA37" i="5"/>
  <c r="AL37" i="5"/>
  <c r="AX40" i="5"/>
  <c r="BD50" i="5"/>
  <c r="AO50" i="5"/>
  <c r="Y53" i="5"/>
  <c r="AX53" i="5"/>
  <c r="BD55" i="5"/>
  <c r="AO55" i="5"/>
  <c r="Y58" i="5"/>
  <c r="AX58" i="5"/>
  <c r="BD63" i="5"/>
  <c r="AO63" i="5"/>
  <c r="Z68" i="5"/>
  <c r="BA68" i="5"/>
  <c r="Z79" i="5"/>
  <c r="BD79" i="5"/>
  <c r="AO79" i="5"/>
  <c r="BA82" i="5"/>
  <c r="AX85" i="5"/>
  <c r="X88" i="5"/>
  <c r="AU88" i="5"/>
  <c r="BD90" i="5"/>
  <c r="BD93" i="5"/>
  <c r="AD111" i="5"/>
  <c r="BD96" i="5"/>
  <c r="AL79" i="5"/>
  <c r="AL73" i="5"/>
  <c r="AL67" i="5"/>
  <c r="AL61" i="5"/>
  <c r="AX94" i="5"/>
  <c r="BD16" i="5"/>
  <c r="AO16" i="5"/>
  <c r="Z72" i="5"/>
  <c r="BA72" i="5"/>
  <c r="X34" i="5"/>
  <c r="AU34" i="5"/>
  <c r="AF34" i="5"/>
  <c r="Z6" i="5"/>
  <c r="AO6" i="5"/>
  <c r="Y77" i="5"/>
  <c r="AX77" i="5"/>
  <c r="AF7" i="5"/>
  <c r="BD9" i="5"/>
  <c r="AO9" i="5"/>
  <c r="Y12" i="5"/>
  <c r="BD12" i="5"/>
  <c r="AO12" i="5"/>
  <c r="Z15" i="5"/>
  <c r="BD15" i="5"/>
  <c r="AO15" i="5"/>
  <c r="BD18" i="5"/>
  <c r="AO18" i="5"/>
  <c r="AX21" i="5"/>
  <c r="X24" i="5"/>
  <c r="AU24" i="5"/>
  <c r="AF24" i="5"/>
  <c r="Y26" i="5"/>
  <c r="BD26" i="5"/>
  <c r="AO26" i="5"/>
  <c r="BD29" i="5"/>
  <c r="AO29" i="5"/>
  <c r="Z32" i="5"/>
  <c r="BA32" i="5"/>
  <c r="AL32" i="5"/>
  <c r="AX35" i="5"/>
  <c r="BD37" i="5"/>
  <c r="AO37" i="5"/>
  <c r="BA40" i="5"/>
  <c r="AL40" i="5"/>
  <c r="AU43" i="5"/>
  <c r="AF43" i="5"/>
  <c r="Z45" i="5"/>
  <c r="BA45" i="5"/>
  <c r="AL45" i="5"/>
  <c r="X48" i="5"/>
  <c r="AU48" i="5"/>
  <c r="AF48" i="5"/>
  <c r="X51" i="5"/>
  <c r="AU51" i="5"/>
  <c r="AF51" i="5"/>
  <c r="BA53" i="5"/>
  <c r="AL53" i="5"/>
  <c r="Z55" i="5"/>
  <c r="Z58" i="5"/>
  <c r="BA58" i="5"/>
  <c r="X61" i="5"/>
  <c r="AU61" i="5"/>
  <c r="AF61" i="5"/>
  <c r="Y63" i="5"/>
  <c r="X66" i="5"/>
  <c r="AU66" i="5"/>
  <c r="AF66" i="5"/>
  <c r="BD68" i="5"/>
  <c r="AO68" i="5"/>
  <c r="Z71" i="5"/>
  <c r="BA71" i="5"/>
  <c r="BA74" i="5"/>
  <c r="Z77" i="5"/>
  <c r="BA77" i="5"/>
  <c r="AU80" i="5"/>
  <c r="AF80" i="5"/>
  <c r="BD82" i="5"/>
  <c r="AO82" i="5"/>
  <c r="Z85" i="5"/>
  <c r="BA85" i="5"/>
  <c r="Y88" i="5"/>
  <c r="AX88" i="5"/>
  <c r="X91" i="5"/>
  <c r="AU91" i="5"/>
  <c r="AU94" i="5"/>
  <c r="AI84" i="5"/>
  <c r="AI78" i="5"/>
  <c r="AI72" i="5"/>
  <c r="AI60" i="5"/>
  <c r="X36" i="5"/>
  <c r="AU36" i="5"/>
  <c r="AF36" i="5"/>
  <c r="Z86" i="5"/>
  <c r="BA86" i="5"/>
  <c r="Z59" i="5"/>
  <c r="BA59" i="5"/>
  <c r="BA49" i="5"/>
  <c r="AL49" i="5"/>
  <c r="Y81" i="5"/>
  <c r="AX81" i="5"/>
  <c r="Z12" i="5"/>
  <c r="BA12" i="5"/>
  <c r="AL12" i="5"/>
  <c r="Y71" i="5"/>
  <c r="AX71" i="5"/>
  <c r="X10" i="5"/>
  <c r="AU10" i="5"/>
  <c r="AF10" i="5"/>
  <c r="AU13" i="5"/>
  <c r="AF13" i="5"/>
  <c r="X16" i="5"/>
  <c r="AU16" i="5"/>
  <c r="AF16" i="5"/>
  <c r="Z18" i="5"/>
  <c r="Z21" i="5"/>
  <c r="BA21" i="5"/>
  <c r="AL21" i="5"/>
  <c r="AU27" i="5"/>
  <c r="AF27" i="5"/>
  <c r="Y29" i="5"/>
  <c r="BD32" i="5"/>
  <c r="AO32" i="5"/>
  <c r="Z35" i="5"/>
  <c r="BA35" i="5"/>
  <c r="AL35" i="5"/>
  <c r="AU38" i="5"/>
  <c r="AF38" i="5"/>
  <c r="Z40" i="5"/>
  <c r="BD40" i="5"/>
  <c r="AO40" i="5"/>
  <c r="AX43" i="5"/>
  <c r="BD45" i="5"/>
  <c r="AO45" i="5"/>
  <c r="Y48" i="5"/>
  <c r="AX48" i="5"/>
  <c r="BD53" i="5"/>
  <c r="AO53" i="5"/>
  <c r="AU56" i="5"/>
  <c r="AF56" i="5"/>
  <c r="BD58" i="5"/>
  <c r="AO58" i="5"/>
  <c r="AX61" i="5"/>
  <c r="Z63" i="5"/>
  <c r="AX66" i="5"/>
  <c r="AU69" i="5"/>
  <c r="AF69" i="5"/>
  <c r="BD71" i="5"/>
  <c r="AO71" i="5"/>
  <c r="Y74" i="5"/>
  <c r="BD74" i="5"/>
  <c r="AO74" i="5"/>
  <c r="BD77" i="5"/>
  <c r="AO77" i="5"/>
  <c r="Y80" i="5"/>
  <c r="AX80" i="5"/>
  <c r="Z82" i="5"/>
  <c r="Y85" i="5"/>
  <c r="BD85" i="5"/>
  <c r="AO85" i="5"/>
  <c r="AX91" i="5"/>
  <c r="AD100" i="5"/>
  <c r="AO96" i="5"/>
  <c r="AO95" i="5"/>
  <c r="AO94" i="5"/>
  <c r="AO93" i="5"/>
  <c r="AO92" i="5"/>
  <c r="AO91" i="5"/>
  <c r="AO90" i="5"/>
  <c r="AO89" i="5"/>
  <c r="AO88" i="5"/>
  <c r="AL86" i="5"/>
  <c r="AL80" i="5"/>
  <c r="AL74" i="5"/>
  <c r="AL68" i="5"/>
  <c r="AL62" i="5"/>
  <c r="AL56" i="5"/>
  <c r="AI55" i="5"/>
  <c r="AI51" i="5"/>
  <c r="AI47" i="5"/>
  <c r="AI43" i="5"/>
  <c r="AI39" i="5"/>
  <c r="AI35" i="5"/>
  <c r="AI31" i="5"/>
  <c r="AI27" i="5"/>
  <c r="AI23" i="5"/>
  <c r="AI19" i="5"/>
  <c r="AI15" i="5"/>
  <c r="AI11" i="5"/>
  <c r="AI7" i="5"/>
  <c r="AV100" i="5"/>
  <c r="AT100" i="5"/>
  <c r="AS100" i="5"/>
  <c r="BC100" i="5"/>
  <c r="Z12" i="7"/>
  <c r="Z17" i="7"/>
  <c r="X20" i="7"/>
  <c r="X30" i="7"/>
  <c r="Z35" i="7"/>
  <c r="Z40" i="7"/>
  <c r="X43" i="7"/>
  <c r="Z45" i="7"/>
  <c r="Z48" i="7"/>
  <c r="Z53" i="7"/>
  <c r="X56" i="7"/>
  <c r="X66" i="7"/>
  <c r="Z71" i="7"/>
  <c r="Z76" i="7"/>
  <c r="X79" i="7"/>
  <c r="Z81" i="7"/>
  <c r="Z84" i="7"/>
  <c r="Z89" i="7"/>
  <c r="X92" i="7"/>
  <c r="Y22" i="7"/>
  <c r="Y30" i="7"/>
  <c r="Y43" i="7"/>
  <c r="X48" i="7"/>
  <c r="Y58" i="7"/>
  <c r="Y66" i="7"/>
  <c r="Y79" i="7"/>
  <c r="X84" i="7"/>
  <c r="Z30" i="7"/>
  <c r="Z43" i="7"/>
  <c r="Z66" i="7"/>
  <c r="Z79" i="7"/>
  <c r="Z103" i="7"/>
  <c r="AI110" i="7" s="1"/>
  <c r="X26" i="7"/>
  <c r="X62" i="7"/>
  <c r="AA103" i="7"/>
  <c r="AD110" i="7" s="1"/>
  <c r="X95" i="7"/>
  <c r="Y26" i="7"/>
  <c r="Y62" i="7"/>
  <c r="Y18" i="7"/>
  <c r="Z26" i="7"/>
  <c r="X36" i="7"/>
  <c r="Y46" i="7"/>
  <c r="Z62" i="7"/>
  <c r="X72" i="7"/>
  <c r="Z82" i="7"/>
  <c r="Z92" i="7"/>
  <c r="Z95" i="7"/>
  <c r="X21" i="7"/>
  <c r="X57" i="7"/>
  <c r="X93" i="7"/>
  <c r="X14" i="7"/>
  <c r="Y16" i="7"/>
  <c r="Y21" i="7"/>
  <c r="Y24" i="7"/>
  <c r="Y37" i="7"/>
  <c r="Y47" i="7"/>
  <c r="X50" i="7"/>
  <c r="Y52" i="7"/>
  <c r="Y57" i="7"/>
  <c r="Y60" i="7"/>
  <c r="Y73" i="7"/>
  <c r="Y83" i="7"/>
  <c r="X86" i="7"/>
  <c r="Y88" i="7"/>
  <c r="Y14" i="7"/>
  <c r="Z16" i="7"/>
  <c r="X19" i="7"/>
  <c r="Z21" i="7"/>
  <c r="Z24" i="7"/>
  <c r="Z29" i="7"/>
  <c r="X32" i="7"/>
  <c r="X42" i="7"/>
  <c r="Z47" i="7"/>
  <c r="Y50" i="7"/>
  <c r="Z52" i="7"/>
  <c r="X55" i="7"/>
  <c r="Z57" i="7"/>
  <c r="Z60" i="7"/>
  <c r="Z65" i="7"/>
  <c r="X68" i="7"/>
  <c r="X78" i="7"/>
  <c r="Z83" i="7"/>
  <c r="Y86" i="7"/>
  <c r="Z88" i="7"/>
  <c r="X91" i="7"/>
  <c r="Z93" i="7"/>
  <c r="Y19" i="7"/>
  <c r="Y42" i="7"/>
  <c r="Y55" i="7"/>
  <c r="Y78" i="7"/>
  <c r="Y91" i="7"/>
  <c r="Z19" i="7"/>
  <c r="Z42" i="7"/>
  <c r="Z55" i="7"/>
  <c r="Z78" i="7"/>
  <c r="Z91" i="7"/>
  <c r="X22" i="7"/>
  <c r="X34" i="7"/>
  <c r="X46" i="7"/>
  <c r="X58" i="7"/>
  <c r="X70" i="7"/>
  <c r="X82" i="7"/>
  <c r="X94" i="7"/>
  <c r="Y82" i="7"/>
  <c r="Z22" i="7"/>
  <c r="Z34" i="7"/>
  <c r="Z46" i="7"/>
  <c r="Z58" i="7"/>
  <c r="Z70" i="7"/>
  <c r="AA111" i="7"/>
  <c r="AB111" i="7"/>
  <c r="Y93" i="7"/>
  <c r="AC111" i="7"/>
  <c r="X11" i="5"/>
  <c r="X27" i="5"/>
  <c r="Y31" i="5"/>
  <c r="Y37" i="5"/>
  <c r="Y40" i="5"/>
  <c r="Z64" i="5"/>
  <c r="X73" i="5"/>
  <c r="Y86" i="5"/>
  <c r="Y93" i="5"/>
  <c r="Y9" i="5"/>
  <c r="Z13" i="5"/>
  <c r="Y18" i="5"/>
  <c r="Y20" i="5"/>
  <c r="X38" i="5"/>
  <c r="X44" i="5"/>
  <c r="Z62" i="5"/>
  <c r="Z84" i="5"/>
  <c r="Y91" i="5"/>
  <c r="Z93" i="5"/>
  <c r="Z95" i="5"/>
  <c r="X76" i="5"/>
  <c r="Y76" i="5"/>
  <c r="Z16" i="5"/>
  <c r="X25" i="5"/>
  <c r="Y38" i="5"/>
  <c r="Y45" i="5"/>
  <c r="Z49" i="5"/>
  <c r="X52" i="5"/>
  <c r="Y54" i="5"/>
  <c r="Y56" i="5"/>
  <c r="X74" i="5"/>
  <c r="X80" i="5"/>
  <c r="Y43" i="5"/>
  <c r="Y49" i="5"/>
  <c r="Y52" i="5"/>
  <c r="X85" i="5"/>
  <c r="Y21" i="5"/>
  <c r="Z25" i="5"/>
  <c r="Y30" i="5"/>
  <c r="Y32" i="5"/>
  <c r="X56" i="5"/>
  <c r="Z74" i="5"/>
  <c r="Z23" i="5"/>
  <c r="Y25" i="5"/>
  <c r="X32" i="5"/>
  <c r="Y4" i="5"/>
  <c r="Z28" i="5"/>
  <c r="Y50" i="5"/>
  <c r="Y57" i="5"/>
  <c r="Z61" i="5"/>
  <c r="Y66" i="5"/>
  <c r="Y68" i="5"/>
  <c r="X86" i="5"/>
  <c r="X92" i="5"/>
  <c r="X8" i="5"/>
  <c r="Y61" i="5"/>
  <c r="Z92" i="5"/>
  <c r="AB111" i="5"/>
  <c r="Z4" i="5"/>
  <c r="Z8" i="5"/>
  <c r="X13" i="5"/>
  <c r="X40" i="5"/>
  <c r="X62" i="5"/>
  <c r="X68" i="5"/>
  <c r="Z37" i="5"/>
  <c r="Y44" i="5"/>
  <c r="Y92" i="5"/>
  <c r="AA111" i="5"/>
  <c r="U110" i="5"/>
  <c r="AC111" i="5"/>
  <c r="X110" i="5"/>
  <c r="AD110" i="5" s="1"/>
  <c r="AB110" i="7" l="1"/>
  <c r="AO100" i="7"/>
  <c r="AX100" i="7"/>
  <c r="BA100" i="7"/>
  <c r="AL100" i="7"/>
  <c r="AF100" i="7"/>
  <c r="AU100" i="7"/>
  <c r="BD100" i="7"/>
  <c r="AI100" i="7"/>
  <c r="AB110" i="5"/>
  <c r="AO100" i="5"/>
  <c r="AH110" i="5"/>
  <c r="BA100" i="5"/>
  <c r="AI100" i="5"/>
  <c r="AF100" i="5"/>
  <c r="AX100" i="5"/>
  <c r="AU100" i="5"/>
  <c r="BD100" i="5"/>
  <c r="AL100" i="5"/>
  <c r="AC110" i="7"/>
  <c r="AA110" i="7"/>
  <c r="AG110" i="7"/>
  <c r="AA110" i="5"/>
  <c r="AG110" i="5"/>
  <c r="AC110" i="5"/>
</calcChain>
</file>

<file path=xl/sharedStrings.xml><?xml version="1.0" encoding="utf-8"?>
<sst xmlns="http://schemas.openxmlformats.org/spreadsheetml/2006/main" count="3124" uniqueCount="327">
  <si>
    <t>Q1-100 *Q Disaggregate_All</t>
  </si>
  <si>
    <t>sa(M156Z0@USTRADE)</t>
  </si>
  <si>
    <t>sa(x156Z0@USTRADE)</t>
  </si>
  <si>
    <t>sa(M924Z0@USTRADE)</t>
  </si>
  <si>
    <t>sa(x924Z0@USTRADE)</t>
  </si>
  <si>
    <t>sa(M273Z0@USTRADE)</t>
  </si>
  <si>
    <t>sa(x273Z0@USTRADE)</t>
  </si>
  <si>
    <t>sa(M001Z0@USTRADE)</t>
  </si>
  <si>
    <t>sa(x001Z0@USTRADE)</t>
  </si>
  <si>
    <t>.DESC</t>
  </si>
  <si>
    <t>Imports: Canada: Customs Value (NSA, Mil.$)  - Seasonal Adjustment, All</t>
  </si>
  <si>
    <t>Exports: Canada: f.a.s. Value (NSA, Mil.$)  - Seasonal Adjustment, All</t>
  </si>
  <si>
    <t>Imports: China [Mainland]: Customs Value (NSA, Mil.$)  - Seasonal Adjustment, All</t>
  </si>
  <si>
    <t>Exports: China [Mainland]: f.a.s. Value (NSA, Mil.$)  - Seasonal Adjustment, All</t>
  </si>
  <si>
    <t>Imports: Mexico: Customs Value (NSA, Mil.$)  - Seasonal Adjustment, All</t>
  </si>
  <si>
    <t>Exports: Mexico: f.a.s. Value (NSA, Mil.$)  - Seasonal Adjustment, All</t>
  </si>
  <si>
    <t>Imports, Customs Value: Goods (NSA, Mil.$)  - Seasonal Adjustment, All</t>
  </si>
  <si>
    <t>Exports, f.a.s.: Goods (NSA, Mil.$)  - Seasonal Adjustment, All</t>
  </si>
  <si>
    <t>.FRQ</t>
  </si>
  <si>
    <t>Quarterly &lt;- Monthly</t>
  </si>
  <si>
    <t>total canada</t>
  </si>
  <si>
    <t>total china</t>
  </si>
  <si>
    <t>total mexico</t>
  </si>
  <si>
    <t>total u.s.</t>
  </si>
  <si>
    <t>Rest of the World</t>
  </si>
  <si>
    <t>Canada</t>
  </si>
  <si>
    <t xml:space="preserve">China </t>
  </si>
  <si>
    <t>Mexico</t>
  </si>
  <si>
    <t>China</t>
  </si>
  <si>
    <t>U.S.</t>
  </si>
  <si>
    <t>Q1-00</t>
  </si>
  <si>
    <t>Imports</t>
  </si>
  <si>
    <t>Exports</t>
  </si>
  <si>
    <t>Total</t>
  </si>
  <si>
    <t>Q2-00</t>
  </si>
  <si>
    <t>Q3-00</t>
  </si>
  <si>
    <t>Q4-00</t>
  </si>
  <si>
    <t>Q1-01</t>
  </si>
  <si>
    <t>Q2-01</t>
  </si>
  <si>
    <t>Q3-01</t>
  </si>
  <si>
    <t>Q4-01</t>
  </si>
  <si>
    <t>Q1-02</t>
  </si>
  <si>
    <t>Q2-02</t>
  </si>
  <si>
    <t>Q3-02</t>
  </si>
  <si>
    <t>Q4-02</t>
  </si>
  <si>
    <t>Q1-03</t>
  </si>
  <si>
    <t>Q2-03</t>
  </si>
  <si>
    <t>Q3-03</t>
  </si>
  <si>
    <t>Q4-03</t>
  </si>
  <si>
    <t>Q1-04</t>
  </si>
  <si>
    <t>Q2-04</t>
  </si>
  <si>
    <t>Q3-04</t>
  </si>
  <si>
    <t>Q4-04</t>
  </si>
  <si>
    <t>Q1-05</t>
  </si>
  <si>
    <t>Q2-05</t>
  </si>
  <si>
    <t>Q3-05</t>
  </si>
  <si>
    <t>Q4-05</t>
  </si>
  <si>
    <t>Q1-06</t>
  </si>
  <si>
    <t>Q2-06</t>
  </si>
  <si>
    <t>Q3-06</t>
  </si>
  <si>
    <t>Q4-06</t>
  </si>
  <si>
    <t>Q1-07</t>
  </si>
  <si>
    <t>Q2-07</t>
  </si>
  <si>
    <t>Q3-07</t>
  </si>
  <si>
    <t>Q4-07</t>
  </si>
  <si>
    <t>Q1-08</t>
  </si>
  <si>
    <t>Q2-08</t>
  </si>
  <si>
    <t>Q3-08</t>
  </si>
  <si>
    <t>Q4-08</t>
  </si>
  <si>
    <t>Q1-09</t>
  </si>
  <si>
    <t>Q2-09</t>
  </si>
  <si>
    <t>Q3-09</t>
  </si>
  <si>
    <t>Q4-09</t>
  </si>
  <si>
    <t>Q1-10</t>
  </si>
  <si>
    <t>Q2-10</t>
  </si>
  <si>
    <t>Q3-10</t>
  </si>
  <si>
    <t>Q4-10</t>
  </si>
  <si>
    <t>Q1-11</t>
  </si>
  <si>
    <t>Q2-11</t>
  </si>
  <si>
    <t>Q3-11</t>
  </si>
  <si>
    <t>Q4-11</t>
  </si>
  <si>
    <t>Q1-12</t>
  </si>
  <si>
    <t>Q2-12</t>
  </si>
  <si>
    <t>Q3-12</t>
  </si>
  <si>
    <t>Q4-12</t>
  </si>
  <si>
    <t>Q1-13</t>
  </si>
  <si>
    <t>Q2-13</t>
  </si>
  <si>
    <t>Q3-13</t>
  </si>
  <si>
    <t>Q4-13</t>
  </si>
  <si>
    <t>Q1-14</t>
  </si>
  <si>
    <t>Q2-14</t>
  </si>
  <si>
    <t>Q3-14</t>
  </si>
  <si>
    <t>Q4-14</t>
  </si>
  <si>
    <t>Q1-15</t>
  </si>
  <si>
    <t>Q2-15</t>
  </si>
  <si>
    <t>Q3-15</t>
  </si>
  <si>
    <t>Q4-15</t>
  </si>
  <si>
    <t>Q1-16</t>
  </si>
  <si>
    <t>Q2-16</t>
  </si>
  <si>
    <t>Q3-16</t>
  </si>
  <si>
    <t>Q4-16</t>
  </si>
  <si>
    <t>Q1-17</t>
  </si>
  <si>
    <t>Q2-17</t>
  </si>
  <si>
    <t>Q3-17</t>
  </si>
  <si>
    <t>Q4-17</t>
  </si>
  <si>
    <t>Q1-18</t>
  </si>
  <si>
    <t>Q2-18</t>
  </si>
  <si>
    <t>Q3-18</t>
  </si>
  <si>
    <t>Q4-18</t>
  </si>
  <si>
    <t>Q1-19</t>
  </si>
  <si>
    <t>Q2-19</t>
  </si>
  <si>
    <t>Q3-19</t>
  </si>
  <si>
    <t>Q4-19</t>
  </si>
  <si>
    <t>Q1-20</t>
  </si>
  <si>
    <t>Q2-20</t>
  </si>
  <si>
    <t>Q3-20</t>
  </si>
  <si>
    <t>Q4-20</t>
  </si>
  <si>
    <t>Q1-21</t>
  </si>
  <si>
    <t>Q2-21</t>
  </si>
  <si>
    <t>Q3-21</t>
  </si>
  <si>
    <t>Q4-21</t>
  </si>
  <si>
    <t>Q1-22</t>
  </si>
  <si>
    <t>Q2-22</t>
  </si>
  <si>
    <t>Q3-22</t>
  </si>
  <si>
    <t>Q4-22</t>
  </si>
  <si>
    <t>Q1-23</t>
  </si>
  <si>
    <t/>
  </si>
  <si>
    <t>sa(NM156E0@USTRADE)</t>
  </si>
  <si>
    <t>sa(Nx156E0@USTRADE)</t>
  </si>
  <si>
    <t>sa(NM924E0@USTRADE)</t>
  </si>
  <si>
    <t>sa(Nx924E0@USTRADE)</t>
  </si>
  <si>
    <t>sa(NM273E0@USTRADE)</t>
  </si>
  <si>
    <t>sa(Nx273E0@USTRADE)</t>
  </si>
  <si>
    <t>sa(NM001E0@USTRADE)</t>
  </si>
  <si>
    <t>sa(Nx001E0@USTRADE)</t>
  </si>
  <si>
    <t>Imports from Canada: Customs Value: NAICS 31 Manufacturing (NSA, Thous.$)  - Seasonal Adjustment, All</t>
  </si>
  <si>
    <t>Exports to Canada: f.a.s. Value: NAICS 31 Manufacturing (NSA, Thous.$)  - Seasonal Adjustment, All</t>
  </si>
  <si>
    <t>Imports from China [Mainland]: Customs Val: NAICS 31 Manufacturing(NSA, Thous.$)  - Seasonal Adjustment, All</t>
  </si>
  <si>
    <t>Exports to China [Mainland]: f.a.s. Value: NAICS 31 Manufacturing (NSA, Thous.$)  - Seasonal Adjustment, All</t>
  </si>
  <si>
    <t>Imports from Mexico: Customs Value: NAICS 31 Manufacturing (NSA, Thous.$)  - Seasonal Adjustment, All</t>
  </si>
  <si>
    <t>Exports to Mexico: f.a.s. Value: NAICS 31 Manufacturing (NSA, Thous.$)  - Seasonal Adjustment, All</t>
  </si>
  <si>
    <t>Imports, Customs Value: Goods: NAICS 31, 32, and 33 Manufacturing(NSA, Thous.$)  - Seasonal Adjustment, All</t>
  </si>
  <si>
    <t>Exports, f.a.s. Value: Goods: NAICS 31, 32, and 33 Manufacturing (NSA, Thous.$)  - Seasonal Adjustment, All</t>
  </si>
  <si>
    <t>Jan-112 *M Disaggregate_All</t>
  </si>
  <si>
    <t>Monthly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</si>
  <si>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</si>
  <si>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</si>
  <si>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</si>
  <si>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</si>
  <si>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</si>
  <si>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</si>
  <si>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</si>
  <si>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</si>
  <si>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</si>
  <si>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</si>
  <si>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</si>
  <si>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</si>
  <si>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</si>
  <si>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</si>
  <si>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</si>
  <si>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</si>
  <si>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</si>
  <si>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</si>
  <si>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</si>
  <si>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</si>
  <si>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</si>
  <si>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</si>
  <si>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</si>
  <si>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</si>
  <si>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</si>
  <si>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</si>
  <si>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</si>
  <si>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</si>
  <si>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</si>
  <si>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</si>
  <si>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</si>
  <si>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</si>
  <si>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</si>
  <si>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</si>
  <si>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</si>
  <si>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</si>
  <si>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</si>
  <si>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</si>
  <si>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</si>
  <si>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</si>
  <si>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</si>
  <si>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</si>
  <si>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</si>
  <si>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</si>
  <si>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</si>
  <si>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</si>
  <si>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</si>
  <si>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</si>
  <si>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</si>
  <si>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</si>
  <si>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</si>
  <si>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</si>
  <si>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</si>
  <si>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</si>
  <si>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</si>
  <si>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</si>
  <si>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</si>
  <si>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</si>
  <si>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</si>
  <si>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</si>
  <si>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</si>
  <si>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</si>
  <si>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</si>
  <si>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</si>
  <si>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</si>
  <si>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</si>
  <si>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</si>
  <si>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</si>
  <si>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</si>
  <si>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</si>
  <si>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</si>
  <si>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</si>
  <si>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</si>
  <si>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</si>
  <si>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</si>
  <si>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</si>
  <si>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</si>
  <si>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</si>
  <si>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</si>
  <si>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</si>
  <si>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</si>
  <si>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</si>
  <si>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</si>
  <si>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</si>
  <si>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</si>
  <si>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</si>
  <si>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</si>
  <si>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</si>
  <si>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</si>
  <si>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</si>
  <si>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</si>
  <si>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</si>
  <si>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</si>
  <si>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</si>
  <si>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</si>
  <si>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</si>
  <si>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</si>
  <si>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</si>
  <si>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</si>
  <si>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</si>
  <si>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</si>
  <si>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</si>
  <si>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</si>
  <si>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</si>
  <si>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</si>
  <si>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</si>
  <si>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</si>
  <si>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</si>
  <si>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</si>
  <si>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</si>
  <si>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</si>
  <si>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</si>
  <si>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</si>
  <si>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</si>
  <si>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</si>
  <si>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</si>
  <si>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</si>
  <si>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</si>
  <si>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</si>
  <si>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</si>
  <si>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</si>
  <si>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</si>
  <si>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</si>
  <si>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</si>
  <si>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</si>
  <si>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</si>
  <si>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</si>
  <si>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</si>
  <si>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</si>
  <si>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</si>
  <si>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</si>
  <si>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</si>
  <si>
    <t>Jan-23</t>
  </si>
  <si>
    <t>Feb-23</t>
  </si>
  <si>
    <t>Mar-23</t>
  </si>
  <si>
    <t>Apr-23</t>
  </si>
  <si>
    <t>May-23</t>
  </si>
  <si>
    <t>Apr-112 *M Disaggregate_All</t>
  </si>
  <si>
    <t>NX001E0@USTRADE</t>
  </si>
  <si>
    <t>NM001E0@USTRADE</t>
  </si>
  <si>
    <t>X001Z0@USTRADE</t>
  </si>
  <si>
    <t>M001Z0@USTRADE</t>
  </si>
  <si>
    <t>Exports, f.a.s. Value: Goods: NAICS 31, 32, and 33 Manufacturing (NSA, Thous.$)</t>
  </si>
  <si>
    <t>Imports, Customs Value: Goods: NAICS 31, 32, and 33 Manufacturing(NSA, Thous.$)</t>
  </si>
  <si>
    <t>Exports, f.a.s.: Goods (NSA, Mil.$)</t>
  </si>
  <si>
    <t>Imports, Customs Value: Goods (NSA, Mil.$)</t>
  </si>
  <si>
    <t>NM156E0@USTRADE</t>
  </si>
  <si>
    <t>Nx156E0@USTRADE</t>
  </si>
  <si>
    <t>NM924E0@USTRADE</t>
  </si>
  <si>
    <t>Nx924E0@USTRADE</t>
  </si>
  <si>
    <t>NM273E0@USTRADE</t>
  </si>
  <si>
    <t>Nx273E0@USTRADE</t>
  </si>
  <si>
    <t>Nx001E0@USTRADE</t>
  </si>
  <si>
    <t>Imports from Canada: Customs Value: NAICS 31 Manufacturing (NSA, Thous.$)</t>
  </si>
  <si>
    <t>Exports to Canada: f.a.s. Value: NAICS 31 Manufacturing (NSA, Thous.$)</t>
  </si>
  <si>
    <t>Imports from China [Mainland]: Customs Val: NAICS 31 Manufacturing(NSA, Thous.$)</t>
  </si>
  <si>
    <t>Exports to China [Mainland]: f.a.s. Value: NAICS 31 Manufacturing (NSA, Thous.$)</t>
  </si>
  <si>
    <t>Imports from Mexico: Customs Value: NAICS 31 Manufacturing (NSA, Thous.$)</t>
  </si>
  <si>
    <t>Exports to Mexico: f.a.s. Value: NAICS 31 Manufacturing (NSA, Thous.$)</t>
  </si>
  <si>
    <t>'00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</si>
  <si>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</si>
  <si>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</si>
  <si>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</si>
  <si>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</si>
  <si>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</si>
  <si>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</si>
  <si>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</si>
  <si>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</si>
  <si>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</si>
  <si>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</si>
  <si>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'11</t>
  </si>
  <si>
    <t>'12</t>
  </si>
  <si>
    <t>'13</t>
  </si>
  <si>
    <t>'14</t>
  </si>
  <si>
    <t>'15</t>
  </si>
  <si>
    <t>'16</t>
  </si>
  <si>
    <t>'17</t>
  </si>
  <si>
    <t>'18</t>
  </si>
  <si>
    <t>'19</t>
  </si>
  <si>
    <t>'21</t>
  </si>
  <si>
    <t>'22</t>
  </si>
  <si>
    <t>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</si>
</sst>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 applyAlignment="1">
      <alignment horizontal="left"/>
    </xf>
    <xf numFmtId="164" fontId="0" fillId="0" borderId="0" xfId="0" applyNumberFormat="1"/>
    <xf numFmtId="1" fontId="0" fillId="0" borderId="0" xfId="0" applyNumberFormat="1"/>
    <xf numFmtId="16" fontId="0" fillId="0" borderId="0" xfId="0" quotePrefix="1" applyNumberFormat="1" applyAlignment="1">
      <alignment horizontal="left"/>
    </xf>
    <xf numFmtId="1" fontId="0" fillId="0" borderId="0" xfId="0" quotePrefix="1" applyNumberFormat="1" applyAlignment="1">
      <alignment horizontal="left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B52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rgbClr val="2B52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Chart 1</a:t>
            </a:r>
          </a:p>
          <a:p>
            <a:pPr algn="l">
              <a:defRPr/>
            </a:pPr>
            <a:r>
              <a:rPr lang="en-US" sz="1400" b="1">
                <a:solidFill>
                  <a:srgbClr val="2B52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Mexico becomes top </a:t>
            </a:r>
            <a:r>
              <a:rPr lang="en-US" sz="1400" b="1" baseline="0">
                <a:solidFill>
                  <a:srgbClr val="2B52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 trading partner at start of 2023</a:t>
            </a:r>
            <a:endParaRPr lang="en-US" sz="1400" b="1">
              <a:solidFill>
                <a:srgbClr val="2B528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5386901938462512E-2"/>
          <c:y val="1.705965325762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74807234614433E-2"/>
          <c:y val="0.15667867818843528"/>
          <c:w val="0.91033520472605112"/>
          <c:h val="0.66316370475077724"/>
        </c:manualLayout>
      </c:layout>
      <c:lineChart>
        <c:grouping val="standard"/>
        <c:varyColors val="0"/>
        <c:ser>
          <c:idx val="2"/>
          <c:order val="0"/>
          <c:tx>
            <c:strRef>
              <c:f>'Data 1'!$Z$3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'Data 1'!$W$4:$W$97</c:f>
              <c:strCache>
                <c:ptCount val="91"/>
                <c:pt idx="2">
                  <c:v>'00</c:v>
                </c:pt>
                <c:pt idx="6">
                  <c:v>'01</c:v>
                </c:pt>
                <c:pt idx="10">
                  <c:v>'02</c:v>
                </c:pt>
                <c:pt idx="14">
                  <c:v>'03</c:v>
                </c:pt>
                <c:pt idx="18">
                  <c:v>'04</c:v>
                </c:pt>
                <c:pt idx="22">
                  <c:v>'05</c:v>
                </c:pt>
                <c:pt idx="26">
                  <c:v>'06</c:v>
                </c:pt>
                <c:pt idx="30">
                  <c:v>'07</c:v>
                </c:pt>
                <c:pt idx="34">
                  <c:v>'08</c:v>
                </c:pt>
                <c:pt idx="38">
                  <c:v>'09</c:v>
                </c:pt>
                <c:pt idx="42">
                  <c:v>'10</c:v>
                </c:pt>
                <c:pt idx="46">
                  <c:v>'11</c:v>
                </c:pt>
                <c:pt idx="50">
                  <c:v>'12</c:v>
                </c:pt>
                <c:pt idx="54">
                  <c:v>'13</c:v>
                </c:pt>
                <c:pt idx="58">
                  <c:v>'14</c:v>
                </c:pt>
                <c:pt idx="62">
                  <c:v>'15</c:v>
                </c:pt>
                <c:pt idx="66">
                  <c:v>'16</c:v>
                </c:pt>
                <c:pt idx="70">
                  <c:v>'17</c:v>
                </c:pt>
                <c:pt idx="74">
                  <c:v>'18</c:v>
                </c:pt>
                <c:pt idx="78">
                  <c:v>'19</c:v>
                </c:pt>
                <c:pt idx="82">
                  <c:v>'20</c:v>
                </c:pt>
                <c:pt idx="86">
                  <c:v>'21</c:v>
                </c:pt>
                <c:pt idx="90">
                  <c:v>'22</c:v>
                </c:pt>
              </c:strCache>
            </c:strRef>
          </c:cat>
          <c:val>
            <c:numRef>
              <c:f>'Data 1'!$Z$4:$Z$97</c:f>
              <c:numCache>
                <c:formatCode>0.0</c:formatCode>
                <c:ptCount val="94"/>
                <c:pt idx="0">
                  <c:v>12.337774723685191</c:v>
                </c:pt>
                <c:pt idx="1">
                  <c:v>12.419225257905222</c:v>
                </c:pt>
                <c:pt idx="2">
                  <c:v>12.53870116951002</c:v>
                </c:pt>
                <c:pt idx="3">
                  <c:v>12.151764819967493</c:v>
                </c:pt>
                <c:pt idx="4">
                  <c:v>12.213221084648298</c:v>
                </c:pt>
                <c:pt idx="5">
                  <c:v>12.267691910146656</c:v>
                </c:pt>
                <c:pt idx="6">
                  <c:v>12.577588355959254</c:v>
                </c:pt>
                <c:pt idx="7">
                  <c:v>12.743035703678164</c:v>
                </c:pt>
                <c:pt idx="8">
                  <c:v>12.66495485535245</c:v>
                </c:pt>
                <c:pt idx="9">
                  <c:v>12.71383372730242</c:v>
                </c:pt>
                <c:pt idx="10">
                  <c:v>12.446319850666679</c:v>
                </c:pt>
                <c:pt idx="11">
                  <c:v>12.270099876674445</c:v>
                </c:pt>
                <c:pt idx="12">
                  <c:v>11.998187453975467</c:v>
                </c:pt>
                <c:pt idx="13">
                  <c:v>11.798963573123935</c:v>
                </c:pt>
                <c:pt idx="14">
                  <c:v>11.85958552527125</c:v>
                </c:pt>
                <c:pt idx="15">
                  <c:v>11.887224071655385</c:v>
                </c:pt>
                <c:pt idx="16">
                  <c:v>11.828984319912262</c:v>
                </c:pt>
                <c:pt idx="17">
                  <c:v>11.758904739118128</c:v>
                </c:pt>
                <c:pt idx="18">
                  <c:v>11.611798773395746</c:v>
                </c:pt>
                <c:pt idx="19">
                  <c:v>11.530830598867608</c:v>
                </c:pt>
                <c:pt idx="20">
                  <c:v>11.237212420608065</c:v>
                </c:pt>
                <c:pt idx="21">
                  <c:v>11.405087934193874</c:v>
                </c:pt>
                <c:pt idx="22">
                  <c:v>11.151543490119233</c:v>
                </c:pt>
                <c:pt idx="23">
                  <c:v>11.329519522920704</c:v>
                </c:pt>
                <c:pt idx="24">
                  <c:v>11.773175749124809</c:v>
                </c:pt>
                <c:pt idx="25">
                  <c:v>11.658708021149312</c:v>
                </c:pt>
                <c:pt idx="26">
                  <c:v>11.345159398649892</c:v>
                </c:pt>
                <c:pt idx="27">
                  <c:v>11.360294740947891</c:v>
                </c:pt>
                <c:pt idx="28">
                  <c:v>11.157749130904882</c:v>
                </c:pt>
                <c:pt idx="29">
                  <c:v>11.263465243871799</c:v>
                </c:pt>
                <c:pt idx="30">
                  <c:v>11.301289374744099</c:v>
                </c:pt>
                <c:pt idx="31">
                  <c:v>10.94192248670068</c:v>
                </c:pt>
                <c:pt idx="32">
                  <c:v>10.698172896079068</c:v>
                </c:pt>
                <c:pt idx="33">
                  <c:v>10.697957533040542</c:v>
                </c:pt>
                <c:pt idx="34">
                  <c:v>10.714257856933049</c:v>
                </c:pt>
                <c:pt idx="35">
                  <c:v>11.249691318992767</c:v>
                </c:pt>
                <c:pt idx="36">
                  <c:v>11.254100910006473</c:v>
                </c:pt>
                <c:pt idx="37">
                  <c:v>11.516944710593741</c:v>
                </c:pt>
                <c:pt idx="38">
                  <c:v>11.813545006206191</c:v>
                </c:pt>
                <c:pt idx="39">
                  <c:v>12.052872087139134</c:v>
                </c:pt>
                <c:pt idx="40">
                  <c:v>12.345332688853212</c:v>
                </c:pt>
                <c:pt idx="41">
                  <c:v>12.423596017743893</c:v>
                </c:pt>
                <c:pt idx="42">
                  <c:v>12.22774089204295</c:v>
                </c:pt>
                <c:pt idx="43">
                  <c:v>12.349838441712718</c:v>
                </c:pt>
                <c:pt idx="44">
                  <c:v>12.468487325194458</c:v>
                </c:pt>
                <c:pt idx="45">
                  <c:v>12.496995901906628</c:v>
                </c:pt>
                <c:pt idx="46">
                  <c:v>12.483547854405987</c:v>
                </c:pt>
                <c:pt idx="47">
                  <c:v>12.547912133425651</c:v>
                </c:pt>
                <c:pt idx="48">
                  <c:v>12.989625894381302</c:v>
                </c:pt>
                <c:pt idx="49">
                  <c:v>12.746215896473235</c:v>
                </c:pt>
                <c:pt idx="50">
                  <c:v>12.972865798712707</c:v>
                </c:pt>
                <c:pt idx="51">
                  <c:v>12.94661938339198</c:v>
                </c:pt>
                <c:pt idx="52">
                  <c:v>12.99956335069721</c:v>
                </c:pt>
                <c:pt idx="53">
                  <c:v>13.22730594623348</c:v>
                </c:pt>
                <c:pt idx="54">
                  <c:v>13.227728793636452</c:v>
                </c:pt>
                <c:pt idx="55">
                  <c:v>13.2231126091799</c:v>
                </c:pt>
                <c:pt idx="56">
                  <c:v>13.364394658794025</c:v>
                </c:pt>
                <c:pt idx="57">
                  <c:v>13.40521581844245</c:v>
                </c:pt>
                <c:pt idx="58">
                  <c:v>13.578701438864005</c:v>
                </c:pt>
                <c:pt idx="59">
                  <c:v>13.627224983833546</c:v>
                </c:pt>
                <c:pt idx="60">
                  <c:v>13.851981374612249</c:v>
                </c:pt>
                <c:pt idx="61">
                  <c:v>14.09924319275768</c:v>
                </c:pt>
                <c:pt idx="62">
                  <c:v>14.337547800076674</c:v>
                </c:pt>
                <c:pt idx="63">
                  <c:v>14.529281017380926</c:v>
                </c:pt>
                <c:pt idx="64">
                  <c:v>14.486991290851861</c:v>
                </c:pt>
                <c:pt idx="65">
                  <c:v>14.4735174885435</c:v>
                </c:pt>
                <c:pt idx="66">
                  <c:v>14.312631989144212</c:v>
                </c:pt>
                <c:pt idx="67">
                  <c:v>14.323943566173641</c:v>
                </c:pt>
                <c:pt idx="68">
                  <c:v>14.402995177920097</c:v>
                </c:pt>
                <c:pt idx="69">
                  <c:v>14.32703800075085</c:v>
                </c:pt>
                <c:pt idx="70">
                  <c:v>14.304767703354972</c:v>
                </c:pt>
                <c:pt idx="71">
                  <c:v>14.221961596966864</c:v>
                </c:pt>
                <c:pt idx="72">
                  <c:v>14.345355023012591</c:v>
                </c:pt>
                <c:pt idx="73">
                  <c:v>14.487658465760306</c:v>
                </c:pt>
                <c:pt idx="74">
                  <c:v>14.637040731670062</c:v>
                </c:pt>
                <c:pt idx="75">
                  <c:v>14.554246446913316</c:v>
                </c:pt>
                <c:pt idx="76">
                  <c:v>14.77839223432623</c:v>
                </c:pt>
                <c:pt idx="77">
                  <c:v>15.013260938860521</c:v>
                </c:pt>
                <c:pt idx="78">
                  <c:v>14.853081714933586</c:v>
                </c:pt>
                <c:pt idx="79">
                  <c:v>14.584770732285286</c:v>
                </c:pt>
                <c:pt idx="80">
                  <c:v>15.083180605519638</c:v>
                </c:pt>
                <c:pt idx="81">
                  <c:v>11.861389800867729</c:v>
                </c:pt>
                <c:pt idx="82">
                  <c:v>14.840057348869715</c:v>
                </c:pt>
                <c:pt idx="83">
                  <c:v>14.711642985170101</c:v>
                </c:pt>
                <c:pt idx="84">
                  <c:v>14.651608897179594</c:v>
                </c:pt>
                <c:pt idx="85">
                  <c:v>14.618614793966925</c:v>
                </c:pt>
                <c:pt idx="86">
                  <c:v>14.355826823792887</c:v>
                </c:pt>
                <c:pt idx="87">
                  <c:v>14.120682961291187</c:v>
                </c:pt>
                <c:pt idx="88">
                  <c:v>14.295873952042198</c:v>
                </c:pt>
                <c:pt idx="89">
                  <c:v>14.721505623192135</c:v>
                </c:pt>
                <c:pt idx="90">
                  <c:v>14.886468469387925</c:v>
                </c:pt>
                <c:pt idx="91">
                  <c:v>14.769026494481293</c:v>
                </c:pt>
                <c:pt idx="92">
                  <c:v>15.440104467014992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D3-4881-A327-DC8EC86153C3}"/>
            </c:ext>
          </c:extLst>
        </c:ser>
        <c:ser>
          <c:idx val="0"/>
          <c:order val="1"/>
          <c:tx>
            <c:strRef>
              <c:f>'Data 1'!$X$3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1'!$W$4:$W$97</c:f>
              <c:strCache>
                <c:ptCount val="91"/>
                <c:pt idx="2">
                  <c:v>'00</c:v>
                </c:pt>
                <c:pt idx="6">
                  <c:v>'01</c:v>
                </c:pt>
                <c:pt idx="10">
                  <c:v>'02</c:v>
                </c:pt>
                <c:pt idx="14">
                  <c:v>'03</c:v>
                </c:pt>
                <c:pt idx="18">
                  <c:v>'04</c:v>
                </c:pt>
                <c:pt idx="22">
                  <c:v>'05</c:v>
                </c:pt>
                <c:pt idx="26">
                  <c:v>'06</c:v>
                </c:pt>
                <c:pt idx="30">
                  <c:v>'07</c:v>
                </c:pt>
                <c:pt idx="34">
                  <c:v>'08</c:v>
                </c:pt>
                <c:pt idx="38">
                  <c:v>'09</c:v>
                </c:pt>
                <c:pt idx="42">
                  <c:v>'10</c:v>
                </c:pt>
                <c:pt idx="46">
                  <c:v>'11</c:v>
                </c:pt>
                <c:pt idx="50">
                  <c:v>'12</c:v>
                </c:pt>
                <c:pt idx="54">
                  <c:v>'13</c:v>
                </c:pt>
                <c:pt idx="58">
                  <c:v>'14</c:v>
                </c:pt>
                <c:pt idx="62">
                  <c:v>'15</c:v>
                </c:pt>
                <c:pt idx="66">
                  <c:v>'16</c:v>
                </c:pt>
                <c:pt idx="70">
                  <c:v>'17</c:v>
                </c:pt>
                <c:pt idx="74">
                  <c:v>'18</c:v>
                </c:pt>
                <c:pt idx="78">
                  <c:v>'19</c:v>
                </c:pt>
                <c:pt idx="82">
                  <c:v>'20</c:v>
                </c:pt>
                <c:pt idx="86">
                  <c:v>'21</c:v>
                </c:pt>
                <c:pt idx="90">
                  <c:v>'22</c:v>
                </c:pt>
              </c:strCache>
            </c:strRef>
          </c:cat>
          <c:val>
            <c:numRef>
              <c:f>'Data 1'!$X$4:$X$97</c:f>
              <c:numCache>
                <c:formatCode>0.0</c:formatCode>
                <c:ptCount val="94"/>
                <c:pt idx="0">
                  <c:v>21.150120117848441</c:v>
                </c:pt>
                <c:pt idx="1">
                  <c:v>20.540867112992075</c:v>
                </c:pt>
                <c:pt idx="2">
                  <c:v>20.049889391904284</c:v>
                </c:pt>
                <c:pt idx="3">
                  <c:v>20.29174109359786</c:v>
                </c:pt>
                <c:pt idx="4">
                  <c:v>20.043790323048142</c:v>
                </c:pt>
                <c:pt idx="5">
                  <c:v>20.548137962269987</c:v>
                </c:pt>
                <c:pt idx="6">
                  <c:v>20.410619346662006</c:v>
                </c:pt>
                <c:pt idx="7">
                  <c:v>20.100214958692835</c:v>
                </c:pt>
                <c:pt idx="8">
                  <c:v>20.224370784349656</c:v>
                </c:pt>
                <c:pt idx="9">
                  <c:v>20.081423809290243</c:v>
                </c:pt>
                <c:pt idx="10">
                  <c:v>19.830059812448653</c:v>
                </c:pt>
                <c:pt idx="11">
                  <c:v>19.732068382315607</c:v>
                </c:pt>
                <c:pt idx="12">
                  <c:v>19.963379830029194</c:v>
                </c:pt>
                <c:pt idx="13">
                  <c:v>19.871520073867639</c:v>
                </c:pt>
                <c:pt idx="14">
                  <c:v>19.577490656634527</c:v>
                </c:pt>
                <c:pt idx="15">
                  <c:v>19.626895780590569</c:v>
                </c:pt>
                <c:pt idx="16">
                  <c:v>19.534824903096101</c:v>
                </c:pt>
                <c:pt idx="17">
                  <c:v>19.588846903716963</c:v>
                </c:pt>
                <c:pt idx="18">
                  <c:v>19.676675076353661</c:v>
                </c:pt>
                <c:pt idx="19">
                  <c:v>19.38185582287803</c:v>
                </c:pt>
                <c:pt idx="20">
                  <c:v>19.368850230874251</c:v>
                </c:pt>
                <c:pt idx="21">
                  <c:v>19.08903309208927</c:v>
                </c:pt>
                <c:pt idx="22">
                  <c:v>19.52348731069392</c:v>
                </c:pt>
                <c:pt idx="23">
                  <c:v>20.057756059302388</c:v>
                </c:pt>
                <c:pt idx="24">
                  <c:v>19.180318737326669</c:v>
                </c:pt>
                <c:pt idx="25">
                  <c:v>18.620839866356164</c:v>
                </c:pt>
                <c:pt idx="26">
                  <c:v>18.087408938569681</c:v>
                </c:pt>
                <c:pt idx="27">
                  <c:v>18.175938245994931</c:v>
                </c:pt>
                <c:pt idx="28">
                  <c:v>18.24845193740579</c:v>
                </c:pt>
                <c:pt idx="29">
                  <c:v>18.365312842549532</c:v>
                </c:pt>
                <c:pt idx="30">
                  <c:v>18.054206530619645</c:v>
                </c:pt>
                <c:pt idx="31">
                  <c:v>18.257568562862797</c:v>
                </c:pt>
                <c:pt idx="32">
                  <c:v>17.899938713211796</c:v>
                </c:pt>
                <c:pt idx="33">
                  <c:v>17.984938892432652</c:v>
                </c:pt>
                <c:pt idx="34">
                  <c:v>17.780206201491247</c:v>
                </c:pt>
                <c:pt idx="35">
                  <c:v>17.04429872852716</c:v>
                </c:pt>
                <c:pt idx="36">
                  <c:v>16.35571426467509</c:v>
                </c:pt>
                <c:pt idx="37">
                  <c:v>16.14312952517643</c:v>
                </c:pt>
                <c:pt idx="38">
                  <c:v>16.720339525295941</c:v>
                </c:pt>
                <c:pt idx="39">
                  <c:v>16.719551085002777</c:v>
                </c:pt>
                <c:pt idx="40">
                  <c:v>16.894395413276605</c:v>
                </c:pt>
                <c:pt idx="41">
                  <c:v>16.903974521812462</c:v>
                </c:pt>
                <c:pt idx="42">
                  <c:v>16.189949859030609</c:v>
                </c:pt>
                <c:pt idx="43">
                  <c:v>16.122168607885275</c:v>
                </c:pt>
                <c:pt idx="44">
                  <c:v>16.269715006717842</c:v>
                </c:pt>
                <c:pt idx="45">
                  <c:v>16.055731212010478</c:v>
                </c:pt>
                <c:pt idx="46">
                  <c:v>16.238198475478111</c:v>
                </c:pt>
                <c:pt idx="47">
                  <c:v>16.111398690903137</c:v>
                </c:pt>
                <c:pt idx="48">
                  <c:v>16.150032847154964</c:v>
                </c:pt>
                <c:pt idx="49">
                  <c:v>16.109413062924155</c:v>
                </c:pt>
                <c:pt idx="50">
                  <c:v>16.020174029522945</c:v>
                </c:pt>
                <c:pt idx="51">
                  <c:v>16.235809781924466</c:v>
                </c:pt>
                <c:pt idx="52">
                  <c:v>16.490140556115694</c:v>
                </c:pt>
                <c:pt idx="53">
                  <c:v>16.469393897093234</c:v>
                </c:pt>
                <c:pt idx="54">
                  <c:v>16.334003254916524</c:v>
                </c:pt>
                <c:pt idx="55">
                  <c:v>16.535629138481234</c:v>
                </c:pt>
                <c:pt idx="56">
                  <c:v>16.36874208170504</c:v>
                </c:pt>
                <c:pt idx="57">
                  <c:v>16.663048441753979</c:v>
                </c:pt>
                <c:pt idx="58">
                  <c:v>16.925323793302361</c:v>
                </c:pt>
                <c:pt idx="59">
                  <c:v>16.591094220335879</c:v>
                </c:pt>
                <c:pt idx="60">
                  <c:v>15.618671915125089</c:v>
                </c:pt>
                <c:pt idx="61">
                  <c:v>15.352818152766734</c:v>
                </c:pt>
                <c:pt idx="62">
                  <c:v>15.372724786211082</c:v>
                </c:pt>
                <c:pt idx="63">
                  <c:v>15.170188398621148</c:v>
                </c:pt>
                <c:pt idx="64">
                  <c:v>15.098603191853355</c:v>
                </c:pt>
                <c:pt idx="65">
                  <c:v>15.087646195023716</c:v>
                </c:pt>
                <c:pt idx="66">
                  <c:v>14.933930068482699</c:v>
                </c:pt>
                <c:pt idx="67">
                  <c:v>14.761404581772641</c:v>
                </c:pt>
                <c:pt idx="68">
                  <c:v>15.125906319624107</c:v>
                </c:pt>
                <c:pt idx="69">
                  <c:v>15.044769497278686</c:v>
                </c:pt>
                <c:pt idx="70">
                  <c:v>14.879244690404448</c:v>
                </c:pt>
                <c:pt idx="71">
                  <c:v>14.859950461139951</c:v>
                </c:pt>
                <c:pt idx="72">
                  <c:v>14.899922469952051</c:v>
                </c:pt>
                <c:pt idx="73">
                  <c:v>14.89725905795841</c:v>
                </c:pt>
                <c:pt idx="74">
                  <c:v>14.79448619474131</c:v>
                </c:pt>
                <c:pt idx="75">
                  <c:v>14.262254114503436</c:v>
                </c:pt>
                <c:pt idx="76">
                  <c:v>14.375672074986129</c:v>
                </c:pt>
                <c:pt idx="77">
                  <c:v>14.865122568460187</c:v>
                </c:pt>
                <c:pt idx="78">
                  <c:v>14.877919519468866</c:v>
                </c:pt>
                <c:pt idx="79">
                  <c:v>14.964079778808644</c:v>
                </c:pt>
                <c:pt idx="80">
                  <c:v>14.853829526985324</c:v>
                </c:pt>
                <c:pt idx="81">
                  <c:v>12.352328757343011</c:v>
                </c:pt>
                <c:pt idx="82">
                  <c:v>14.608929780162924</c:v>
                </c:pt>
                <c:pt idx="83">
                  <c:v>13.988540993013784</c:v>
                </c:pt>
                <c:pt idx="84">
                  <c:v>14.421690493985908</c:v>
                </c:pt>
                <c:pt idx="85">
                  <c:v>14.317376878641358</c:v>
                </c:pt>
                <c:pt idx="86">
                  <c:v>14.584477600491846</c:v>
                </c:pt>
                <c:pt idx="87">
                  <c:v>14.749086390275506</c:v>
                </c:pt>
                <c:pt idx="88">
                  <c:v>14.616884632393937</c:v>
                </c:pt>
                <c:pt idx="89">
                  <c:v>15.181683959620216</c:v>
                </c:pt>
                <c:pt idx="90">
                  <c:v>15.239776077014858</c:v>
                </c:pt>
                <c:pt idx="91">
                  <c:v>14.683347133128654</c:v>
                </c:pt>
                <c:pt idx="92">
                  <c:v>15.163429593292065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D3-4881-A327-DC8EC86153C3}"/>
            </c:ext>
          </c:extLst>
        </c:ser>
        <c:ser>
          <c:idx val="1"/>
          <c:order val="2"/>
          <c:tx>
            <c:strRef>
              <c:f>'Data 1'!$Y$3</c:f>
              <c:strCache>
                <c:ptCount val="1"/>
                <c:pt idx="0">
                  <c:v>China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1'!$W$4:$W$97</c:f>
              <c:strCache>
                <c:ptCount val="91"/>
                <c:pt idx="2">
                  <c:v>'00</c:v>
                </c:pt>
                <c:pt idx="6">
                  <c:v>'01</c:v>
                </c:pt>
                <c:pt idx="10">
                  <c:v>'02</c:v>
                </c:pt>
                <c:pt idx="14">
                  <c:v>'03</c:v>
                </c:pt>
                <c:pt idx="18">
                  <c:v>'04</c:v>
                </c:pt>
                <c:pt idx="22">
                  <c:v>'05</c:v>
                </c:pt>
                <c:pt idx="26">
                  <c:v>'06</c:v>
                </c:pt>
                <c:pt idx="30">
                  <c:v>'07</c:v>
                </c:pt>
                <c:pt idx="34">
                  <c:v>'08</c:v>
                </c:pt>
                <c:pt idx="38">
                  <c:v>'09</c:v>
                </c:pt>
                <c:pt idx="42">
                  <c:v>'10</c:v>
                </c:pt>
                <c:pt idx="46">
                  <c:v>'11</c:v>
                </c:pt>
                <c:pt idx="50">
                  <c:v>'12</c:v>
                </c:pt>
                <c:pt idx="54">
                  <c:v>'13</c:v>
                </c:pt>
                <c:pt idx="58">
                  <c:v>'14</c:v>
                </c:pt>
                <c:pt idx="62">
                  <c:v>'15</c:v>
                </c:pt>
                <c:pt idx="66">
                  <c:v>'16</c:v>
                </c:pt>
                <c:pt idx="70">
                  <c:v>'17</c:v>
                </c:pt>
                <c:pt idx="74">
                  <c:v>'18</c:v>
                </c:pt>
                <c:pt idx="78">
                  <c:v>'19</c:v>
                </c:pt>
                <c:pt idx="82">
                  <c:v>'20</c:v>
                </c:pt>
                <c:pt idx="86">
                  <c:v>'21</c:v>
                </c:pt>
                <c:pt idx="90">
                  <c:v>'22</c:v>
                </c:pt>
              </c:strCache>
            </c:strRef>
          </c:cat>
          <c:val>
            <c:numRef>
              <c:f>'Data 1'!$Y$4:$Y$97</c:f>
              <c:numCache>
                <c:formatCode>0.0</c:formatCode>
                <c:ptCount val="94"/>
                <c:pt idx="0">
                  <c:v>5.5040261667529409</c:v>
                </c:pt>
                <c:pt idx="1">
                  <c:v>5.7424056809956054</c:v>
                </c:pt>
                <c:pt idx="2">
                  <c:v>5.9160678157098436</c:v>
                </c:pt>
                <c:pt idx="3">
                  <c:v>5.9736104280509714</c:v>
                </c:pt>
                <c:pt idx="4">
                  <c:v>6.0463721592799518</c:v>
                </c:pt>
                <c:pt idx="5">
                  <c:v>6.1683614262173529</c:v>
                </c:pt>
                <c:pt idx="6">
                  <c:v>6.795301130601815</c:v>
                </c:pt>
                <c:pt idx="7">
                  <c:v>7.0381364006855742</c:v>
                </c:pt>
                <c:pt idx="8">
                  <c:v>7.3645033425313766</c:v>
                </c:pt>
                <c:pt idx="9">
                  <c:v>7.7454046936187266</c:v>
                </c:pt>
                <c:pt idx="10">
                  <c:v>8.0858611921407526</c:v>
                </c:pt>
                <c:pt idx="11">
                  <c:v>8.3852981131823636</c:v>
                </c:pt>
                <c:pt idx="12">
                  <c:v>8.7553612074190514</c:v>
                </c:pt>
                <c:pt idx="13">
                  <c:v>8.7965820677560966</c:v>
                </c:pt>
                <c:pt idx="14">
                  <c:v>8.9963664412838007</c:v>
                </c:pt>
                <c:pt idx="15">
                  <c:v>9.8059427555569485</c:v>
                </c:pt>
                <c:pt idx="16">
                  <c:v>9.8367263021417983</c:v>
                </c:pt>
                <c:pt idx="17">
                  <c:v>10.004252817912233</c:v>
                </c:pt>
                <c:pt idx="18">
                  <c:v>10.033085663891546</c:v>
                </c:pt>
                <c:pt idx="19">
                  <c:v>10.454418535373442</c:v>
                </c:pt>
                <c:pt idx="20">
                  <c:v>10.851977806131176</c:v>
                </c:pt>
                <c:pt idx="21">
                  <c:v>11.012006185163461</c:v>
                </c:pt>
                <c:pt idx="22">
                  <c:v>11.18882424169326</c:v>
                </c:pt>
                <c:pt idx="23">
                  <c:v>11.100524903753472</c:v>
                </c:pt>
                <c:pt idx="24">
                  <c:v>11.392520339167902</c:v>
                </c:pt>
                <c:pt idx="25">
                  <c:v>11.588495245335181</c:v>
                </c:pt>
                <c:pt idx="26">
                  <c:v>11.878227336230079</c:v>
                </c:pt>
                <c:pt idx="27">
                  <c:v>12.427647865100274</c:v>
                </c:pt>
                <c:pt idx="28">
                  <c:v>12.685924541936004</c:v>
                </c:pt>
                <c:pt idx="29">
                  <c:v>12.459255349077884</c:v>
                </c:pt>
                <c:pt idx="30">
                  <c:v>12.29057411115898</c:v>
                </c:pt>
                <c:pt idx="31">
                  <c:v>12.101615264416168</c:v>
                </c:pt>
                <c:pt idx="32">
                  <c:v>11.726191122521298</c:v>
                </c:pt>
                <c:pt idx="33">
                  <c:v>11.614158272926147</c:v>
                </c:pt>
                <c:pt idx="34">
                  <c:v>11.920423238975683</c:v>
                </c:pt>
                <c:pt idx="35">
                  <c:v>12.872738121869135</c:v>
                </c:pt>
                <c:pt idx="36">
                  <c:v>14.117081636674492</c:v>
                </c:pt>
                <c:pt idx="37">
                  <c:v>14.388013194760177</c:v>
                </c:pt>
                <c:pt idx="38">
                  <c:v>13.634196447744134</c:v>
                </c:pt>
                <c:pt idx="39">
                  <c:v>13.786552794796325</c:v>
                </c:pt>
                <c:pt idx="40">
                  <c:v>13.771618208238278</c:v>
                </c:pt>
                <c:pt idx="41">
                  <c:v>14.219259931131104</c:v>
                </c:pt>
                <c:pt idx="42">
                  <c:v>14.664092370127484</c:v>
                </c:pt>
                <c:pt idx="43">
                  <c:v>14.323958631265402</c:v>
                </c:pt>
                <c:pt idx="44">
                  <c:v>13.825971228467862</c:v>
                </c:pt>
                <c:pt idx="45">
                  <c:v>13.534629263380074</c:v>
                </c:pt>
                <c:pt idx="46">
                  <c:v>13.613382498050838</c:v>
                </c:pt>
                <c:pt idx="47">
                  <c:v>13.570859723997073</c:v>
                </c:pt>
                <c:pt idx="48">
                  <c:v>13.705342694786408</c:v>
                </c:pt>
                <c:pt idx="49">
                  <c:v>14.054243238052813</c:v>
                </c:pt>
                <c:pt idx="50">
                  <c:v>14.091349201829933</c:v>
                </c:pt>
                <c:pt idx="51">
                  <c:v>14.247671209302789</c:v>
                </c:pt>
                <c:pt idx="52">
                  <c:v>14.377760352144936</c:v>
                </c:pt>
                <c:pt idx="53">
                  <c:v>14.437358275581916</c:v>
                </c:pt>
                <c:pt idx="54">
                  <c:v>14.491218419676194</c:v>
                </c:pt>
                <c:pt idx="55">
                  <c:v>15.034298332776574</c:v>
                </c:pt>
                <c:pt idx="56">
                  <c:v>14.688065429794623</c:v>
                </c:pt>
                <c:pt idx="57">
                  <c:v>14.828029589061433</c:v>
                </c:pt>
                <c:pt idx="58">
                  <c:v>14.664852864473119</c:v>
                </c:pt>
                <c:pt idx="59">
                  <c:v>15.258504837534215</c:v>
                </c:pt>
                <c:pt idx="60">
                  <c:v>16.116904958334256</c:v>
                </c:pt>
                <c:pt idx="61">
                  <c:v>15.881255918159603</c:v>
                </c:pt>
                <c:pt idx="62">
                  <c:v>16.161068238301066</c:v>
                </c:pt>
                <c:pt idx="63">
                  <c:v>15.748070553458735</c:v>
                </c:pt>
                <c:pt idx="64">
                  <c:v>15.863826998814393</c:v>
                </c:pt>
                <c:pt idx="65">
                  <c:v>15.722658430799664</c:v>
                </c:pt>
                <c:pt idx="66">
                  <c:v>15.809368199688048</c:v>
                </c:pt>
                <c:pt idx="67">
                  <c:v>16.037408577127636</c:v>
                </c:pt>
                <c:pt idx="68">
                  <c:v>15.961524476611702</c:v>
                </c:pt>
                <c:pt idx="69">
                  <c:v>16.461263146910699</c:v>
                </c:pt>
                <c:pt idx="70">
                  <c:v>16.371784545771941</c:v>
                </c:pt>
                <c:pt idx="71">
                  <c:v>16.428635947161808</c:v>
                </c:pt>
                <c:pt idx="72">
                  <c:v>16.672055430600949</c:v>
                </c:pt>
                <c:pt idx="73">
                  <c:v>15.736126024370597</c:v>
                </c:pt>
                <c:pt idx="74">
                  <c:v>15.534030352819507</c:v>
                </c:pt>
                <c:pt idx="75">
                  <c:v>14.973660971806476</c:v>
                </c:pt>
                <c:pt idx="76">
                  <c:v>14.024774891033253</c:v>
                </c:pt>
                <c:pt idx="77">
                  <c:v>13.906354154010778</c:v>
                </c:pt>
                <c:pt idx="78">
                  <c:v>13.522833785161186</c:v>
                </c:pt>
                <c:pt idx="79">
                  <c:v>12.452645700511523</c:v>
                </c:pt>
                <c:pt idx="80">
                  <c:v>10.7994849978147</c:v>
                </c:pt>
                <c:pt idx="81">
                  <c:v>17.502617479538891</c:v>
                </c:pt>
                <c:pt idx="82">
                  <c:v>15.250877307520931</c:v>
                </c:pt>
                <c:pt idx="83">
                  <c:v>15.77746967051853</c:v>
                </c:pt>
                <c:pt idx="84">
                  <c:v>15.062783400360324</c:v>
                </c:pt>
                <c:pt idx="85">
                  <c:v>14.248998195693307</c:v>
                </c:pt>
                <c:pt idx="86">
                  <c:v>13.542807421814478</c:v>
                </c:pt>
                <c:pt idx="87">
                  <c:v>14.455132290143782</c:v>
                </c:pt>
                <c:pt idx="88">
                  <c:v>14.557431946460914</c:v>
                </c:pt>
                <c:pt idx="89">
                  <c:v>13.118329939056409</c:v>
                </c:pt>
                <c:pt idx="90">
                  <c:v>12.867364316497381</c:v>
                </c:pt>
                <c:pt idx="91">
                  <c:v>11.713025584940521</c:v>
                </c:pt>
                <c:pt idx="92">
                  <c:v>11.956087040288768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3-4881-A327-DC8EC8615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8658352"/>
        <c:axId val="1298649712"/>
      </c:lineChart>
      <c:catAx>
        <c:axId val="129865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8649712"/>
        <c:crosses val="autoZero"/>
        <c:auto val="1"/>
        <c:lblAlgn val="ctr"/>
        <c:lblOffset val="100"/>
        <c:tickMarkSkip val="4"/>
        <c:noMultiLvlLbl val="0"/>
      </c:catAx>
      <c:valAx>
        <c:axId val="12986497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865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697221902975966"/>
          <c:y val="0.17883833675508159"/>
          <c:w val="0.14997958428168726"/>
          <c:h val="0.179302790749553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Trade with Major Trading Partners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561502222370186E-2"/>
          <c:y val="9.0480633071746544E-2"/>
          <c:w val="0.92209629715947239"/>
          <c:h val="0.81899042297958558"/>
        </c:manualLayout>
      </c:layout>
      <c:lineChart>
        <c:grouping val="standard"/>
        <c:varyColors val="0"/>
        <c:ser>
          <c:idx val="0"/>
          <c:order val="0"/>
          <c:tx>
            <c:strRef>
              <c:f>'Data 1'!$Q$3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1'!$P$4:$P$96</c:f>
              <c:numCache>
                <c:formatCode>General</c:formatCode>
                <c:ptCount val="93"/>
                <c:pt idx="2">
                  <c:v>2000</c:v>
                </c:pt>
                <c:pt idx="6">
                  <c:v>2001</c:v>
                </c:pt>
                <c:pt idx="10">
                  <c:v>2002</c:v>
                </c:pt>
                <c:pt idx="14">
                  <c:v>2003</c:v>
                </c:pt>
                <c:pt idx="18">
                  <c:v>2004</c:v>
                </c:pt>
                <c:pt idx="22">
                  <c:v>2005</c:v>
                </c:pt>
                <c:pt idx="26">
                  <c:v>2006</c:v>
                </c:pt>
                <c:pt idx="30">
                  <c:v>2007</c:v>
                </c:pt>
                <c:pt idx="34">
                  <c:v>2008</c:v>
                </c:pt>
                <c:pt idx="38">
                  <c:v>2009</c:v>
                </c:pt>
                <c:pt idx="42">
                  <c:v>2010</c:v>
                </c:pt>
                <c:pt idx="46">
                  <c:v>2011</c:v>
                </c:pt>
                <c:pt idx="50">
                  <c:v>2012</c:v>
                </c:pt>
                <c:pt idx="54">
                  <c:v>2013</c:v>
                </c:pt>
                <c:pt idx="58">
                  <c:v>2014</c:v>
                </c:pt>
                <c:pt idx="62">
                  <c:v>2015</c:v>
                </c:pt>
                <c:pt idx="66">
                  <c:v>2016</c:v>
                </c:pt>
                <c:pt idx="70">
                  <c:v>2017</c:v>
                </c:pt>
                <c:pt idx="74">
                  <c:v>2018</c:v>
                </c:pt>
                <c:pt idx="78">
                  <c:v>2019</c:v>
                </c:pt>
                <c:pt idx="82">
                  <c:v>2020</c:v>
                </c:pt>
                <c:pt idx="86">
                  <c:v>2021</c:v>
                </c:pt>
                <c:pt idx="90">
                  <c:v>2022</c:v>
                </c:pt>
              </c:numCache>
            </c:numRef>
          </c:cat>
          <c:val>
            <c:numRef>
              <c:f>'Data 1'!$Q$4:$Q$96</c:f>
              <c:numCache>
                <c:formatCode>0</c:formatCode>
                <c:ptCount val="93"/>
                <c:pt idx="0">
                  <c:v>100</c:v>
                </c:pt>
                <c:pt idx="1">
                  <c:v>99.985012806638125</c:v>
                </c:pt>
                <c:pt idx="2">
                  <c:v>101.26184843611099</c:v>
                </c:pt>
                <c:pt idx="3">
                  <c:v>102.14654980007825</c:v>
                </c:pt>
                <c:pt idx="4">
                  <c:v>99.304475691530854</c:v>
                </c:pt>
                <c:pt idx="5">
                  <c:v>96.254874887330672</c:v>
                </c:pt>
                <c:pt idx="6">
                  <c:v>90.702034155445176</c:v>
                </c:pt>
                <c:pt idx="7">
                  <c:v>87.127568817193719</c:v>
                </c:pt>
                <c:pt idx="8">
                  <c:v>86.869852999137422</c:v>
                </c:pt>
                <c:pt idx="9">
                  <c:v>91.951394209633662</c:v>
                </c:pt>
                <c:pt idx="10">
                  <c:v>92.650997376798557</c:v>
                </c:pt>
                <c:pt idx="11">
                  <c:v>92.608980911992077</c:v>
                </c:pt>
                <c:pt idx="12">
                  <c:v>94.878863527230024</c:v>
                </c:pt>
                <c:pt idx="13">
                  <c:v>95.016870653046979</c:v>
                </c:pt>
                <c:pt idx="14">
                  <c:v>95.328356543893364</c:v>
                </c:pt>
                <c:pt idx="15">
                  <c:v>99.926943312223997</c:v>
                </c:pt>
                <c:pt idx="16">
                  <c:v>104.44066870641156</c:v>
                </c:pt>
                <c:pt idx="17">
                  <c:v>108.68670887042551</c:v>
                </c:pt>
                <c:pt idx="18">
                  <c:v>111.62646840387065</c:v>
                </c:pt>
                <c:pt idx="19">
                  <c:v>114.23362716414509</c:v>
                </c:pt>
                <c:pt idx="20">
                  <c:v>117.02753034412882</c:v>
                </c:pt>
                <c:pt idx="21">
                  <c:v>119.31680619950407</c:v>
                </c:pt>
                <c:pt idx="22">
                  <c:v>124.33724542177265</c:v>
                </c:pt>
                <c:pt idx="23">
                  <c:v>133.26106952302078</c:v>
                </c:pt>
                <c:pt idx="24">
                  <c:v>132.2847101252118</c:v>
                </c:pt>
                <c:pt idx="25">
                  <c:v>131.64008940682183</c:v>
                </c:pt>
                <c:pt idx="26">
                  <c:v>130.25747961111281</c:v>
                </c:pt>
                <c:pt idx="27">
                  <c:v>129.88297042128232</c:v>
                </c:pt>
                <c:pt idx="28">
                  <c:v>134.8256188108447</c:v>
                </c:pt>
                <c:pt idx="29">
                  <c:v>137.9336573503289</c:v>
                </c:pt>
                <c:pt idx="30">
                  <c:v>137.91025816119068</c:v>
                </c:pt>
                <c:pt idx="31">
                  <c:v>145.9332769739425</c:v>
                </c:pt>
                <c:pt idx="32">
                  <c:v>150.74329583653676</c:v>
                </c:pt>
                <c:pt idx="33">
                  <c:v>157.16902869095171</c:v>
                </c:pt>
                <c:pt idx="34">
                  <c:v>156.3128548836186</c:v>
                </c:pt>
                <c:pt idx="35">
                  <c:v>126.59807772632318</c:v>
                </c:pt>
                <c:pt idx="36">
                  <c:v>100.73409627731355</c:v>
                </c:pt>
                <c:pt idx="37">
                  <c:v>96.780161830558725</c:v>
                </c:pt>
                <c:pt idx="38">
                  <c:v>108.66425095116156</c:v>
                </c:pt>
                <c:pt idx="39">
                  <c:v>118.26643032117703</c:v>
                </c:pt>
                <c:pt idx="40">
                  <c:v>125.81390128145627</c:v>
                </c:pt>
                <c:pt idx="41">
                  <c:v>130.83387905329579</c:v>
                </c:pt>
                <c:pt idx="42">
                  <c:v>128.58504509791246</c:v>
                </c:pt>
                <c:pt idx="43">
                  <c:v>133.41789772487923</c:v>
                </c:pt>
                <c:pt idx="44">
                  <c:v>143.50508002750669</c:v>
                </c:pt>
                <c:pt idx="45">
                  <c:v>145.83980198534778</c:v>
                </c:pt>
                <c:pt idx="46">
                  <c:v>149.31937517338622</c:v>
                </c:pt>
                <c:pt idx="47">
                  <c:v>148.56964457543481</c:v>
                </c:pt>
                <c:pt idx="48">
                  <c:v>154.34710562718362</c:v>
                </c:pt>
                <c:pt idx="49">
                  <c:v>152.16212407994772</c:v>
                </c:pt>
                <c:pt idx="50">
                  <c:v>148.39185971202383</c:v>
                </c:pt>
                <c:pt idx="51">
                  <c:v>152.03458298044782</c:v>
                </c:pt>
                <c:pt idx="52">
                  <c:v>155.16897899143686</c:v>
                </c:pt>
                <c:pt idx="53">
                  <c:v>155.06680171444066</c:v>
                </c:pt>
                <c:pt idx="54">
                  <c:v>154.50572057180068</c:v>
                </c:pt>
                <c:pt idx="55">
                  <c:v>158.1415733964385</c:v>
                </c:pt>
                <c:pt idx="56">
                  <c:v>157.99569482472765</c:v>
                </c:pt>
                <c:pt idx="57">
                  <c:v>163.74682151842188</c:v>
                </c:pt>
                <c:pt idx="58">
                  <c:v>166.78283077662078</c:v>
                </c:pt>
                <c:pt idx="59">
                  <c:v>162.63599378070649</c:v>
                </c:pt>
                <c:pt idx="60">
                  <c:v>146.24993472940858</c:v>
                </c:pt>
                <c:pt idx="61">
                  <c:v>143.6509228211913</c:v>
                </c:pt>
                <c:pt idx="62">
                  <c:v>100</c:v>
                </c:pt>
                <c:pt idx="63">
                  <c:v>95.868282033117083</c:v>
                </c:pt>
                <c:pt idx="64">
                  <c:v>93.460296012589566</c:v>
                </c:pt>
                <c:pt idx="65">
                  <c:v>94.215152832249942</c:v>
                </c:pt>
                <c:pt idx="66">
                  <c:v>94.921331747257724</c:v>
                </c:pt>
                <c:pt idx="67">
                  <c:v>94.742366760644643</c:v>
                </c:pt>
                <c:pt idx="68">
                  <c:v>100.33914473298302</c:v>
                </c:pt>
                <c:pt idx="69">
                  <c:v>100.38082467553713</c:v>
                </c:pt>
                <c:pt idx="70">
                  <c:v>99.278827022320954</c:v>
                </c:pt>
                <c:pt idx="71">
                  <c:v>103.33011484887192</c:v>
                </c:pt>
                <c:pt idx="72">
                  <c:v>107.16866820083617</c:v>
                </c:pt>
                <c:pt idx="73">
                  <c:v>109.15918612674058</c:v>
                </c:pt>
                <c:pt idx="74">
                  <c:v>108.44649215571454</c:v>
                </c:pt>
                <c:pt idx="75">
                  <c:v>103.70018600804896</c:v>
                </c:pt>
                <c:pt idx="76">
                  <c:v>103.78812429900796</c:v>
                </c:pt>
                <c:pt idx="77">
                  <c:v>108.00546820091996</c:v>
                </c:pt>
                <c:pt idx="78">
                  <c:v>107.3783360333039</c:v>
                </c:pt>
                <c:pt idx="79">
                  <c:v>104.58856627418176</c:v>
                </c:pt>
                <c:pt idx="80">
                  <c:v>102.37941775030693</c:v>
                </c:pt>
                <c:pt idx="81">
                  <c:v>68.193842054972933</c:v>
                </c:pt>
                <c:pt idx="82">
                  <c:v>96.907995044748063</c:v>
                </c:pt>
                <c:pt idx="83">
                  <c:v>98.16970427214325</c:v>
                </c:pt>
                <c:pt idx="84">
                  <c:v>107.44437818464544</c:v>
                </c:pt>
                <c:pt idx="85">
                  <c:v>112.45600981816398</c:v>
                </c:pt>
                <c:pt idx="86">
                  <c:v>116.79725127827214</c:v>
                </c:pt>
                <c:pt idx="87">
                  <c:v>124.74038544655986</c:v>
                </c:pt>
                <c:pt idx="88">
                  <c:v>131.41059153482985</c:v>
                </c:pt>
                <c:pt idx="89">
                  <c:v>144.57342296463523</c:v>
                </c:pt>
                <c:pt idx="90">
                  <c:v>143.39379181665203</c:v>
                </c:pt>
                <c:pt idx="91">
                  <c:v>130.67439865048601</c:v>
                </c:pt>
                <c:pt idx="92">
                  <c:v>134.39524257738938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4-4A23-9E5B-7EEFCFE5E231}"/>
            </c:ext>
          </c:extLst>
        </c:ser>
        <c:ser>
          <c:idx val="1"/>
          <c:order val="1"/>
          <c:tx>
            <c:strRef>
              <c:f>'Data 1'!$R$3</c:f>
              <c:strCache>
                <c:ptCount val="1"/>
                <c:pt idx="0">
                  <c:v>China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'Data 1'!$P$4:$P$96</c:f>
              <c:numCache>
                <c:formatCode>General</c:formatCode>
                <c:ptCount val="93"/>
                <c:pt idx="2">
                  <c:v>2000</c:v>
                </c:pt>
                <c:pt idx="6">
                  <c:v>2001</c:v>
                </c:pt>
                <c:pt idx="10">
                  <c:v>2002</c:v>
                </c:pt>
                <c:pt idx="14">
                  <c:v>2003</c:v>
                </c:pt>
                <c:pt idx="18">
                  <c:v>2004</c:v>
                </c:pt>
                <c:pt idx="22">
                  <c:v>2005</c:v>
                </c:pt>
                <c:pt idx="26">
                  <c:v>2006</c:v>
                </c:pt>
                <c:pt idx="30">
                  <c:v>2007</c:v>
                </c:pt>
                <c:pt idx="34">
                  <c:v>2008</c:v>
                </c:pt>
                <c:pt idx="38">
                  <c:v>2009</c:v>
                </c:pt>
                <c:pt idx="42">
                  <c:v>2010</c:v>
                </c:pt>
                <c:pt idx="46">
                  <c:v>2011</c:v>
                </c:pt>
                <c:pt idx="50">
                  <c:v>2012</c:v>
                </c:pt>
                <c:pt idx="54">
                  <c:v>2013</c:v>
                </c:pt>
                <c:pt idx="58">
                  <c:v>2014</c:v>
                </c:pt>
                <c:pt idx="62">
                  <c:v>2015</c:v>
                </c:pt>
                <c:pt idx="66">
                  <c:v>2016</c:v>
                </c:pt>
                <c:pt idx="70">
                  <c:v>2017</c:v>
                </c:pt>
                <c:pt idx="74">
                  <c:v>2018</c:v>
                </c:pt>
                <c:pt idx="78">
                  <c:v>2019</c:v>
                </c:pt>
                <c:pt idx="82">
                  <c:v>2020</c:v>
                </c:pt>
                <c:pt idx="86">
                  <c:v>2021</c:v>
                </c:pt>
                <c:pt idx="90">
                  <c:v>2022</c:v>
                </c:pt>
              </c:numCache>
            </c:numRef>
          </c:cat>
          <c:val>
            <c:numRef>
              <c:f>'Data 1'!$R$4:$R$96</c:f>
              <c:numCache>
                <c:formatCode>0</c:formatCode>
                <c:ptCount val="93"/>
                <c:pt idx="0">
                  <c:v>100</c:v>
                </c:pt>
                <c:pt idx="1">
                  <c:v>107.40941532082313</c:v>
                </c:pt>
                <c:pt idx="2">
                  <c:v>114.81519336865105</c:v>
                </c:pt>
                <c:pt idx="3">
                  <c:v>115.55098033609042</c:v>
                </c:pt>
                <c:pt idx="4">
                  <c:v>115.11083253214997</c:v>
                </c:pt>
                <c:pt idx="5">
                  <c:v>111.03308888155341</c:v>
                </c:pt>
                <c:pt idx="6">
                  <c:v>116.03844466417948</c:v>
                </c:pt>
                <c:pt idx="7">
                  <c:v>117.23166183287914</c:v>
                </c:pt>
                <c:pt idx="8">
                  <c:v>121.55417489019835</c:v>
                </c:pt>
                <c:pt idx="9">
                  <c:v>136.28255888388301</c:v>
                </c:pt>
                <c:pt idx="10">
                  <c:v>145.17261658057024</c:v>
                </c:pt>
                <c:pt idx="11">
                  <c:v>151.22770059656091</c:v>
                </c:pt>
                <c:pt idx="12">
                  <c:v>159.89755400258767</c:v>
                </c:pt>
                <c:pt idx="13">
                  <c:v>161.62775486910914</c:v>
                </c:pt>
                <c:pt idx="14">
                  <c:v>168.33117915634955</c:v>
                </c:pt>
                <c:pt idx="15">
                  <c:v>191.84597343792339</c:v>
                </c:pt>
                <c:pt idx="16">
                  <c:v>202.08917780373477</c:v>
                </c:pt>
                <c:pt idx="17">
                  <c:v>213.29691428695276</c:v>
                </c:pt>
                <c:pt idx="18">
                  <c:v>218.7168988181464</c:v>
                </c:pt>
                <c:pt idx="19">
                  <c:v>236.77227075127183</c:v>
                </c:pt>
                <c:pt idx="20">
                  <c:v>251.95642893129221</c:v>
                </c:pt>
                <c:pt idx="21">
                  <c:v>264.49440160745991</c:v>
                </c:pt>
                <c:pt idx="22">
                  <c:v>273.81715096571651</c:v>
                </c:pt>
                <c:pt idx="23">
                  <c:v>283.39802094996224</c:v>
                </c:pt>
                <c:pt idx="24">
                  <c:v>301.92980805623512</c:v>
                </c:pt>
                <c:pt idx="25">
                  <c:v>314.80983988707317</c:v>
                </c:pt>
                <c:pt idx="26">
                  <c:v>328.70801532705343</c:v>
                </c:pt>
                <c:pt idx="27">
                  <c:v>341.25314401598257</c:v>
                </c:pt>
                <c:pt idx="28">
                  <c:v>360.16446882659773</c:v>
                </c:pt>
                <c:pt idx="29">
                  <c:v>359.58068553810142</c:v>
                </c:pt>
                <c:pt idx="30">
                  <c:v>360.76357621319289</c:v>
                </c:pt>
                <c:pt idx="31">
                  <c:v>371.6953128035309</c:v>
                </c:pt>
                <c:pt idx="32">
                  <c:v>379.46854235640672</c:v>
                </c:pt>
                <c:pt idx="33">
                  <c:v>390.01210898233683</c:v>
                </c:pt>
                <c:pt idx="34">
                  <c:v>402.70027440305898</c:v>
                </c:pt>
                <c:pt idx="35">
                  <c:v>367.41024028086969</c:v>
                </c:pt>
                <c:pt idx="36">
                  <c:v>334.10598408011901</c:v>
                </c:pt>
                <c:pt idx="37">
                  <c:v>331.4605054818083</c:v>
                </c:pt>
                <c:pt idx="38">
                  <c:v>340.48932001710011</c:v>
                </c:pt>
                <c:pt idx="39">
                  <c:v>374.73556492458545</c:v>
                </c:pt>
                <c:pt idx="40">
                  <c:v>394.0971527338711</c:v>
                </c:pt>
                <c:pt idx="41">
                  <c:v>422.90296493726657</c:v>
                </c:pt>
                <c:pt idx="42">
                  <c:v>447.54065556216244</c:v>
                </c:pt>
                <c:pt idx="43">
                  <c:v>455.49754517790763</c:v>
                </c:pt>
                <c:pt idx="44">
                  <c:v>468.61407292589183</c:v>
                </c:pt>
                <c:pt idx="45">
                  <c:v>472.41609937486561</c:v>
                </c:pt>
                <c:pt idx="46">
                  <c:v>481.03504134303046</c:v>
                </c:pt>
                <c:pt idx="47">
                  <c:v>480.87981656970885</c:v>
                </c:pt>
                <c:pt idx="48">
                  <c:v>503.32363855346313</c:v>
                </c:pt>
                <c:pt idx="49">
                  <c:v>510.11331374012923</c:v>
                </c:pt>
                <c:pt idx="50">
                  <c:v>501.56563592663684</c:v>
                </c:pt>
                <c:pt idx="51">
                  <c:v>512.67798113775757</c:v>
                </c:pt>
                <c:pt idx="52">
                  <c:v>519.88122534354522</c:v>
                </c:pt>
                <c:pt idx="53">
                  <c:v>522.34963455267189</c:v>
                </c:pt>
                <c:pt idx="54">
                  <c:v>526.73136122796814</c:v>
                </c:pt>
                <c:pt idx="55">
                  <c:v>552.51089235195991</c:v>
                </c:pt>
                <c:pt idx="56">
                  <c:v>544.78719893633456</c:v>
                </c:pt>
                <c:pt idx="57">
                  <c:v>559.93061534376398</c:v>
                </c:pt>
                <c:pt idx="58">
                  <c:v>555.29583139405383</c:v>
                </c:pt>
                <c:pt idx="59">
                  <c:v>574.75924562231194</c:v>
                </c:pt>
                <c:pt idx="60">
                  <c:v>579.9166418449023</c:v>
                </c:pt>
                <c:pt idx="61">
                  <c:v>571.00183887277876</c:v>
                </c:pt>
                <c:pt idx="62">
                  <c:v>100</c:v>
                </c:pt>
                <c:pt idx="63">
                  <c:v>95.124859033451443</c:v>
                </c:pt>
                <c:pt idx="64">
                  <c:v>93.980520814456881</c:v>
                </c:pt>
                <c:pt idx="65">
                  <c:v>92.987879946148084</c:v>
                </c:pt>
                <c:pt idx="66">
                  <c:v>94.869714598796378</c:v>
                </c:pt>
                <c:pt idx="67">
                  <c:v>96.001548413013523</c:v>
                </c:pt>
                <c:pt idx="68">
                  <c:v>99.075787645249932</c:v>
                </c:pt>
                <c:pt idx="69">
                  <c:v>104.10608645646073</c:v>
                </c:pt>
                <c:pt idx="70">
                  <c:v>102.30259759196836</c:v>
                </c:pt>
                <c:pt idx="71">
                  <c:v>106.91556494661958</c:v>
                </c:pt>
                <c:pt idx="72">
                  <c:v>112.8285296442713</c:v>
                </c:pt>
                <c:pt idx="73">
                  <c:v>108.80746890487868</c:v>
                </c:pt>
                <c:pt idx="74">
                  <c:v>109.91237648383697</c:v>
                </c:pt>
                <c:pt idx="75">
                  <c:v>109.34740623780188</c:v>
                </c:pt>
                <c:pt idx="76">
                  <c:v>96.513964541525723</c:v>
                </c:pt>
                <c:pt idx="77">
                  <c:v>96.922087262554228</c:v>
                </c:pt>
                <c:pt idx="78">
                  <c:v>92.689567900011369</c:v>
                </c:pt>
                <c:pt idx="79">
                  <c:v>83.020397308636177</c:v>
                </c:pt>
                <c:pt idx="80">
                  <c:v>68.301188517437282</c:v>
                </c:pt>
                <c:pt idx="81">
                  <c:v>90.504699040016973</c:v>
                </c:pt>
                <c:pt idx="82">
                  <c:v>92.730569274990827</c:v>
                </c:pt>
                <c:pt idx="83">
                  <c:v>99.97375653144708</c:v>
                </c:pt>
                <c:pt idx="84">
                  <c:v>101.22862618758126</c:v>
                </c:pt>
                <c:pt idx="85">
                  <c:v>100.88928382214577</c:v>
                </c:pt>
                <c:pt idx="86">
                  <c:v>99.114870160411229</c:v>
                </c:pt>
                <c:pt idx="87">
                  <c:v>112.00204129004405</c:v>
                </c:pt>
                <c:pt idx="88">
                  <c:v>122.1678724872022</c:v>
                </c:pt>
                <c:pt idx="89">
                  <c:v>117.25240862252279</c:v>
                </c:pt>
                <c:pt idx="90">
                  <c:v>111.21184430476627</c:v>
                </c:pt>
                <c:pt idx="91">
                  <c:v>91.425926211923752</c:v>
                </c:pt>
                <c:pt idx="92">
                  <c:v>87.904559723235565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4-4A23-9E5B-7EEFCFE5E231}"/>
            </c:ext>
          </c:extLst>
        </c:ser>
        <c:ser>
          <c:idx val="2"/>
          <c:order val="2"/>
          <c:tx>
            <c:strRef>
              <c:f>'Data 1'!$S$3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'Data 1'!$P$4:$P$96</c:f>
              <c:numCache>
                <c:formatCode>General</c:formatCode>
                <c:ptCount val="93"/>
                <c:pt idx="2">
                  <c:v>2000</c:v>
                </c:pt>
                <c:pt idx="6">
                  <c:v>2001</c:v>
                </c:pt>
                <c:pt idx="10">
                  <c:v>2002</c:v>
                </c:pt>
                <c:pt idx="14">
                  <c:v>2003</c:v>
                </c:pt>
                <c:pt idx="18">
                  <c:v>2004</c:v>
                </c:pt>
                <c:pt idx="22">
                  <c:v>2005</c:v>
                </c:pt>
                <c:pt idx="26">
                  <c:v>2006</c:v>
                </c:pt>
                <c:pt idx="30">
                  <c:v>2007</c:v>
                </c:pt>
                <c:pt idx="34">
                  <c:v>2008</c:v>
                </c:pt>
                <c:pt idx="38">
                  <c:v>2009</c:v>
                </c:pt>
                <c:pt idx="42">
                  <c:v>2010</c:v>
                </c:pt>
                <c:pt idx="46">
                  <c:v>2011</c:v>
                </c:pt>
                <c:pt idx="50">
                  <c:v>2012</c:v>
                </c:pt>
                <c:pt idx="54">
                  <c:v>2013</c:v>
                </c:pt>
                <c:pt idx="58">
                  <c:v>2014</c:v>
                </c:pt>
                <c:pt idx="62">
                  <c:v>2015</c:v>
                </c:pt>
                <c:pt idx="66">
                  <c:v>2016</c:v>
                </c:pt>
                <c:pt idx="70">
                  <c:v>2017</c:v>
                </c:pt>
                <c:pt idx="74">
                  <c:v>2018</c:v>
                </c:pt>
                <c:pt idx="78">
                  <c:v>2019</c:v>
                </c:pt>
                <c:pt idx="82">
                  <c:v>2020</c:v>
                </c:pt>
                <c:pt idx="86">
                  <c:v>2021</c:v>
                </c:pt>
                <c:pt idx="90">
                  <c:v>2022</c:v>
                </c:pt>
              </c:numCache>
            </c:numRef>
          </c:cat>
          <c:val>
            <c:numRef>
              <c:f>'Data 1'!$S$4:$S$96</c:f>
              <c:numCache>
                <c:formatCode>0</c:formatCode>
                <c:ptCount val="93"/>
                <c:pt idx="0">
                  <c:v>100</c:v>
                </c:pt>
                <c:pt idx="1">
                  <c:v>103.63027245280556</c:v>
                </c:pt>
                <c:pt idx="2">
                  <c:v>108.55814753132344</c:v>
                </c:pt>
                <c:pt idx="3">
                  <c:v>104.86238894565534</c:v>
                </c:pt>
                <c:pt idx="4">
                  <c:v>103.72780615006818</c:v>
                </c:pt>
                <c:pt idx="5">
                  <c:v>98.511997117399915</c:v>
                </c:pt>
                <c:pt idx="6">
                  <c:v>95.81515855773705</c:v>
                </c:pt>
                <c:pt idx="7">
                  <c:v>94.68993006484169</c:v>
                </c:pt>
                <c:pt idx="8">
                  <c:v>93.255341301315184</c:v>
                </c:pt>
                <c:pt idx="9">
                  <c:v>99.796738049972518</c:v>
                </c:pt>
                <c:pt idx="10">
                  <c:v>99.688034696919019</c:v>
                </c:pt>
                <c:pt idx="11">
                  <c:v>98.719874180042083</c:v>
                </c:pt>
                <c:pt idx="12">
                  <c:v>97.752314493508266</c:v>
                </c:pt>
                <c:pt idx="13">
                  <c:v>96.714033383573621</c:v>
                </c:pt>
                <c:pt idx="14">
                  <c:v>98.994392282189324</c:v>
                </c:pt>
                <c:pt idx="15">
                  <c:v>103.74984049556663</c:v>
                </c:pt>
                <c:pt idx="16">
                  <c:v>108.41355337114807</c:v>
                </c:pt>
                <c:pt idx="17">
                  <c:v>111.84342040402773</c:v>
                </c:pt>
                <c:pt idx="18">
                  <c:v>112.92522744560726</c:v>
                </c:pt>
                <c:pt idx="19">
                  <c:v>116.50248852526227</c:v>
                </c:pt>
                <c:pt idx="20">
                  <c:v>116.3908371011773</c:v>
                </c:pt>
                <c:pt idx="21">
                  <c:v>122.20594372751974</c:v>
                </c:pt>
                <c:pt idx="22">
                  <c:v>121.74603657284236</c:v>
                </c:pt>
                <c:pt idx="23">
                  <c:v>129.03527255806245</c:v>
                </c:pt>
                <c:pt idx="24">
                  <c:v>139.19494356079727</c:v>
                </c:pt>
                <c:pt idx="25">
                  <c:v>141.2912708222855</c:v>
                </c:pt>
                <c:pt idx="26">
                  <c:v>140.05961140772445</c:v>
                </c:pt>
                <c:pt idx="27">
                  <c:v>139.16210044216837</c:v>
                </c:pt>
                <c:pt idx="28">
                  <c:v>141.31849016340897</c:v>
                </c:pt>
                <c:pt idx="29">
                  <c:v>145.01734388938942</c:v>
                </c:pt>
                <c:pt idx="30">
                  <c:v>147.98652171397873</c:v>
                </c:pt>
                <c:pt idx="31">
                  <c:v>149.92740719429537</c:v>
                </c:pt>
                <c:pt idx="32">
                  <c:v>154.44436833505446</c:v>
                </c:pt>
                <c:pt idx="33">
                  <c:v>160.26359269971104</c:v>
                </c:pt>
                <c:pt idx="34">
                  <c:v>161.4715439946315</c:v>
                </c:pt>
                <c:pt idx="35">
                  <c:v>143.24008897048907</c:v>
                </c:pt>
                <c:pt idx="36">
                  <c:v>118.82115968932698</c:v>
                </c:pt>
                <c:pt idx="37">
                  <c:v>118.36189142531504</c:v>
                </c:pt>
                <c:pt idx="38">
                  <c:v>131.61271278286162</c:v>
                </c:pt>
                <c:pt idx="39">
                  <c:v>146.15154999107114</c:v>
                </c:pt>
                <c:pt idx="40">
                  <c:v>157.60310693047006</c:v>
                </c:pt>
                <c:pt idx="41">
                  <c:v>164.83700357588859</c:v>
                </c:pt>
                <c:pt idx="42">
                  <c:v>166.4819626851509</c:v>
                </c:pt>
                <c:pt idx="43">
                  <c:v>175.19750325109172</c:v>
                </c:pt>
                <c:pt idx="44">
                  <c:v>188.52853806804771</c:v>
                </c:pt>
                <c:pt idx="45">
                  <c:v>194.59317601726781</c:v>
                </c:pt>
                <c:pt idx="46">
                  <c:v>196.78516308753714</c:v>
                </c:pt>
                <c:pt idx="47">
                  <c:v>198.35552897801333</c:v>
                </c:pt>
                <c:pt idx="48">
                  <c:v>212.8127899690738</c:v>
                </c:pt>
                <c:pt idx="49">
                  <c:v>206.38784530026521</c:v>
                </c:pt>
                <c:pt idx="50">
                  <c:v>205.99409709244617</c:v>
                </c:pt>
                <c:pt idx="51">
                  <c:v>207.82644804379231</c:v>
                </c:pt>
                <c:pt idx="52">
                  <c:v>209.69366576981955</c:v>
                </c:pt>
                <c:pt idx="53">
                  <c:v>213.49544507936446</c:v>
                </c:pt>
                <c:pt idx="54">
                  <c:v>214.49304276627896</c:v>
                </c:pt>
                <c:pt idx="55">
                  <c:v>216.78789605460227</c:v>
                </c:pt>
                <c:pt idx="56">
                  <c:v>221.13385737734794</c:v>
                </c:pt>
                <c:pt idx="57">
                  <c:v>225.82303202252177</c:v>
                </c:pt>
                <c:pt idx="58">
                  <c:v>229.37632821503891</c:v>
                </c:pt>
                <c:pt idx="59">
                  <c:v>228.99450774971945</c:v>
                </c:pt>
                <c:pt idx="60">
                  <c:v>222.35120104199785</c:v>
                </c:pt>
                <c:pt idx="61">
                  <c:v>226.14767020906368</c:v>
                </c:pt>
                <c:pt idx="62">
                  <c:v>100</c:v>
                </c:pt>
                <c:pt idx="63">
                  <c:v>92.759670342456275</c:v>
                </c:pt>
                <c:pt idx="64">
                  <c:v>91.026675681473762</c:v>
                </c:pt>
                <c:pt idx="65">
                  <c:v>95.064988159887392</c:v>
                </c:pt>
                <c:pt idx="66">
                  <c:v>98.547935406791396</c:v>
                </c:pt>
                <c:pt idx="67">
                  <c:v>105.83491231307221</c:v>
                </c:pt>
                <c:pt idx="68">
                  <c:v>107.52935040691148</c:v>
                </c:pt>
                <c:pt idx="69">
                  <c:v>106.00194110368832</c:v>
                </c:pt>
                <c:pt idx="70">
                  <c:v>110.57452159019712</c:v>
                </c:pt>
                <c:pt idx="71">
                  <c:v>115.9276090047664</c:v>
                </c:pt>
                <c:pt idx="72">
                  <c:v>119.19795011391454</c:v>
                </c:pt>
                <c:pt idx="73">
                  <c:v>113.30745983416381</c:v>
                </c:pt>
                <c:pt idx="74">
                  <c:v>101.67585656158533</c:v>
                </c:pt>
                <c:pt idx="75">
                  <c:v>79.553311801366533</c:v>
                </c:pt>
                <c:pt idx="76">
                  <c:v>95.491920612802488</c:v>
                </c:pt>
                <c:pt idx="77">
                  <c:v>92.74312026371355</c:v>
                </c:pt>
                <c:pt idx="78">
                  <c:v>93.450868313045149</c:v>
                </c:pt>
                <c:pt idx="79">
                  <c:v>81.832649936525158</c:v>
                </c:pt>
                <c:pt idx="80">
                  <c:v>81.190414035354692</c:v>
                </c:pt>
                <c:pt idx="81">
                  <c:v>97.760633401273083</c:v>
                </c:pt>
                <c:pt idx="82">
                  <c:v>110.75920786836262</c:v>
                </c:pt>
                <c:pt idx="83">
                  <c:v>127.52133144623537</c:v>
                </c:pt>
                <c:pt idx="84">
                  <c:v>129.64451005538092</c:v>
                </c:pt>
                <c:pt idx="85">
                  <c:v>129.57473301501241</c:v>
                </c:pt>
                <c:pt idx="86">
                  <c:v>119.97087156277675</c:v>
                </c:pt>
                <c:pt idx="87">
                  <c:v>134.08759893376597</c:v>
                </c:pt>
                <c:pt idx="88">
                  <c:v>134.13619431468015</c:v>
                </c:pt>
                <c:pt idx="89">
                  <c:v>125.37918369768965</c:v>
                </c:pt>
                <c:pt idx="90">
                  <c:v>131.57208588719561</c:v>
                </c:pt>
                <c:pt idx="91">
                  <c:v>131.23002749526717</c:v>
                </c:pt>
                <c:pt idx="92">
                  <c:v>142.83939704623072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84-4A23-9E5B-7EEFCFE5E231}"/>
            </c:ext>
          </c:extLst>
        </c:ser>
        <c:ser>
          <c:idx val="3"/>
          <c:order val="3"/>
          <c:tx>
            <c:strRef>
              <c:f>'Data 1'!$T$3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'Data 1'!$P$4:$P$96</c:f>
              <c:numCache>
                <c:formatCode>General</c:formatCode>
                <c:ptCount val="93"/>
                <c:pt idx="2">
                  <c:v>2000</c:v>
                </c:pt>
                <c:pt idx="6">
                  <c:v>2001</c:v>
                </c:pt>
                <c:pt idx="10">
                  <c:v>2002</c:v>
                </c:pt>
                <c:pt idx="14">
                  <c:v>2003</c:v>
                </c:pt>
                <c:pt idx="18">
                  <c:v>2004</c:v>
                </c:pt>
                <c:pt idx="22">
                  <c:v>2005</c:v>
                </c:pt>
                <c:pt idx="26">
                  <c:v>2006</c:v>
                </c:pt>
                <c:pt idx="30">
                  <c:v>2007</c:v>
                </c:pt>
                <c:pt idx="34">
                  <c:v>2008</c:v>
                </c:pt>
                <c:pt idx="38">
                  <c:v>2009</c:v>
                </c:pt>
                <c:pt idx="42">
                  <c:v>2010</c:v>
                </c:pt>
                <c:pt idx="46">
                  <c:v>2011</c:v>
                </c:pt>
                <c:pt idx="50">
                  <c:v>2012</c:v>
                </c:pt>
                <c:pt idx="54">
                  <c:v>2013</c:v>
                </c:pt>
                <c:pt idx="58">
                  <c:v>2014</c:v>
                </c:pt>
                <c:pt idx="62">
                  <c:v>2015</c:v>
                </c:pt>
                <c:pt idx="66">
                  <c:v>2016</c:v>
                </c:pt>
                <c:pt idx="70">
                  <c:v>2017</c:v>
                </c:pt>
                <c:pt idx="74">
                  <c:v>2018</c:v>
                </c:pt>
                <c:pt idx="78">
                  <c:v>2019</c:v>
                </c:pt>
                <c:pt idx="82">
                  <c:v>2020</c:v>
                </c:pt>
                <c:pt idx="86">
                  <c:v>2021</c:v>
                </c:pt>
                <c:pt idx="90">
                  <c:v>2022</c:v>
                </c:pt>
              </c:numCache>
            </c:numRef>
          </c:cat>
          <c:val>
            <c:numRef>
              <c:f>'Data 1'!$T$4:$T$96</c:f>
              <c:numCache>
                <c:formatCode>0</c:formatCode>
                <c:ptCount val="93"/>
                <c:pt idx="0">
                  <c:v>100</c:v>
                </c:pt>
                <c:pt idx="1">
                  <c:v>104.04591631551997</c:v>
                </c:pt>
                <c:pt idx="2">
                  <c:v>108.76362257504242</c:v>
                </c:pt>
                <c:pt idx="3">
                  <c:v>108.70577673854773</c:v>
                </c:pt>
                <c:pt idx="4">
                  <c:v>107.36575203946497</c:v>
                </c:pt>
                <c:pt idx="5">
                  <c:v>100.91330232371511</c:v>
                </c:pt>
                <c:pt idx="6">
                  <c:v>96.325660852753728</c:v>
                </c:pt>
                <c:pt idx="7">
                  <c:v>94.452164501498586</c:v>
                </c:pt>
                <c:pt idx="8">
                  <c:v>93.948243895018152</c:v>
                </c:pt>
                <c:pt idx="9">
                  <c:v>100.79044375577166</c:v>
                </c:pt>
                <c:pt idx="10">
                  <c:v>104.02378496122024</c:v>
                </c:pt>
                <c:pt idx="11">
                  <c:v>105.28366481931624</c:v>
                </c:pt>
                <c:pt idx="12">
                  <c:v>107.1876078743329</c:v>
                </c:pt>
                <c:pt idx="13">
                  <c:v>108.30638143757079</c:v>
                </c:pt>
                <c:pt idx="14">
                  <c:v>110.91287359003321</c:v>
                </c:pt>
                <c:pt idx="15">
                  <c:v>117.06590913925994</c:v>
                </c:pt>
                <c:pt idx="16">
                  <c:v>123.21482614756141</c:v>
                </c:pt>
                <c:pt idx="17">
                  <c:v>128.16966253107199</c:v>
                </c:pt>
                <c:pt idx="18">
                  <c:v>131.19562954822825</c:v>
                </c:pt>
                <c:pt idx="19">
                  <c:v>137.68185315944891</c:v>
                </c:pt>
                <c:pt idx="20">
                  <c:v>142.39350624212125</c:v>
                </c:pt>
                <c:pt idx="21">
                  <c:v>147.80635227636932</c:v>
                </c:pt>
                <c:pt idx="22">
                  <c:v>150.59036536191246</c:v>
                </c:pt>
                <c:pt idx="23">
                  <c:v>155.53728452031129</c:v>
                </c:pt>
                <c:pt idx="24">
                  <c:v>162.93098504014446</c:v>
                </c:pt>
                <c:pt idx="25">
                  <c:v>168.81471214441919</c:v>
                </c:pt>
                <c:pt idx="26">
                  <c:v>174.37216402558425</c:v>
                </c:pt>
                <c:pt idx="27">
                  <c:v>173.95943050468645</c:v>
                </c:pt>
                <c:pt idx="28">
                  <c:v>180.70439663390462</c:v>
                </c:pt>
                <c:pt idx="29">
                  <c:v>182.70277153404012</c:v>
                </c:pt>
                <c:pt idx="30">
                  <c:v>186.05419833398562</c:v>
                </c:pt>
                <c:pt idx="31">
                  <c:v>194.60773763959781</c:v>
                </c:pt>
                <c:pt idx="32">
                  <c:v>205.59723053405446</c:v>
                </c:pt>
                <c:pt idx="33">
                  <c:v>212.84297802886744</c:v>
                </c:pt>
                <c:pt idx="34">
                  <c:v>215.39824528334805</c:v>
                </c:pt>
                <c:pt idx="35">
                  <c:v>184.49826106863233</c:v>
                </c:pt>
                <c:pt idx="36">
                  <c:v>156.47415661570639</c:v>
                </c:pt>
                <c:pt idx="37">
                  <c:v>152.70058083705155</c:v>
                </c:pt>
                <c:pt idx="38">
                  <c:v>162.42609422066957</c:v>
                </c:pt>
                <c:pt idx="39">
                  <c:v>176.60827127287948</c:v>
                </c:pt>
                <c:pt idx="40">
                  <c:v>184.87986064213686</c:v>
                </c:pt>
                <c:pt idx="41">
                  <c:v>192.96547613460899</c:v>
                </c:pt>
                <c:pt idx="42">
                  <c:v>201.17267597527498</c:v>
                </c:pt>
                <c:pt idx="43">
                  <c:v>208.65262702219644</c:v>
                </c:pt>
                <c:pt idx="44">
                  <c:v>220.4131576779838</c:v>
                </c:pt>
                <c:pt idx="45">
                  <c:v>226.7020645754335</c:v>
                </c:pt>
                <c:pt idx="46">
                  <c:v>229.25893643077129</c:v>
                </c:pt>
                <c:pt idx="47">
                  <c:v>229.95701010089621</c:v>
                </c:pt>
                <c:pt idx="48">
                  <c:v>237.35713774720315</c:v>
                </c:pt>
                <c:pt idx="49">
                  <c:v>236.34282726707565</c:v>
                </c:pt>
                <c:pt idx="50">
                  <c:v>231.4977801331469</c:v>
                </c:pt>
                <c:pt idx="51">
                  <c:v>233.93953668206987</c:v>
                </c:pt>
                <c:pt idx="52">
                  <c:v>234.5903731231794</c:v>
                </c:pt>
                <c:pt idx="53">
                  <c:v>234.32363601009655</c:v>
                </c:pt>
                <c:pt idx="54">
                  <c:v>235.93559909642354</c:v>
                </c:pt>
                <c:pt idx="55">
                  <c:v>239.51512596975994</c:v>
                </c:pt>
                <c:pt idx="56">
                  <c:v>240.82500490889686</c:v>
                </c:pt>
                <c:pt idx="57">
                  <c:v>244.61958107397197</c:v>
                </c:pt>
                <c:pt idx="58">
                  <c:v>243.5608064011146</c:v>
                </c:pt>
                <c:pt idx="59">
                  <c:v>244.82112443979341</c:v>
                </c:pt>
                <c:pt idx="60">
                  <c:v>238.27825401712866</c:v>
                </c:pt>
                <c:pt idx="61">
                  <c:v>237.50011861019937</c:v>
                </c:pt>
                <c:pt idx="62">
                  <c:v>100</c:v>
                </c:pt>
                <c:pt idx="63">
                  <c:v>94.665582271778121</c:v>
                </c:pt>
                <c:pt idx="64">
                  <c:v>93.40693764440114</c:v>
                </c:pt>
                <c:pt idx="65">
                  <c:v>93.391216702189254</c:v>
                </c:pt>
                <c:pt idx="66">
                  <c:v>95.583958391626538</c:v>
                </c:pt>
                <c:pt idx="67">
                  <c:v>97.911009398333078</c:v>
                </c:pt>
                <c:pt idx="68">
                  <c:v>100.71731626601486</c:v>
                </c:pt>
                <c:pt idx="69">
                  <c:v>104.47422705610805</c:v>
                </c:pt>
                <c:pt idx="70">
                  <c:v>103.90885525808118</c:v>
                </c:pt>
                <c:pt idx="71">
                  <c:v>108.6655405096016</c:v>
                </c:pt>
                <c:pt idx="72">
                  <c:v>114.06535561852482</c:v>
                </c:pt>
                <c:pt idx="73">
                  <c:v>109.68128555613784</c:v>
                </c:pt>
                <c:pt idx="74">
                  <c:v>108.31299364738432</c:v>
                </c:pt>
                <c:pt idx="75">
                  <c:v>103.56193328088625</c:v>
                </c:pt>
                <c:pt idx="76">
                  <c:v>96.315502140762931</c:v>
                </c:pt>
                <c:pt idx="77">
                  <c:v>96.11060763825428</c:v>
                </c:pt>
                <c:pt idx="78">
                  <c:v>92.837398637444664</c:v>
                </c:pt>
                <c:pt idx="79">
                  <c:v>82.789758303458271</c:v>
                </c:pt>
                <c:pt idx="80">
                  <c:v>70.804042424562766</c:v>
                </c:pt>
                <c:pt idx="81">
                  <c:v>91.913669939057471</c:v>
                </c:pt>
                <c:pt idx="82">
                  <c:v>96.231404021100914</c:v>
                </c:pt>
                <c:pt idx="83">
                  <c:v>105.32299612784217</c:v>
                </c:pt>
                <c:pt idx="84">
                  <c:v>106.74647563975206</c:v>
                </c:pt>
                <c:pt idx="85">
                  <c:v>106.45947797308312</c:v>
                </c:pt>
                <c:pt idx="86">
                  <c:v>103.16472750244954</c:v>
                </c:pt>
                <c:pt idx="87">
                  <c:v>116.29065616165086</c:v>
                </c:pt>
                <c:pt idx="88">
                  <c:v>124.49190359411378</c:v>
                </c:pt>
                <c:pt idx="89">
                  <c:v>118.83048099940351</c:v>
                </c:pt>
                <c:pt idx="90">
                  <c:v>115.16543407815986</c:v>
                </c:pt>
                <c:pt idx="91">
                  <c:v>99.155161011807351</c:v>
                </c:pt>
                <c:pt idx="92">
                  <c:v>98.571909133797931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84-4A23-9E5B-7EEFCFE5E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9622688"/>
        <c:axId val="1409623648"/>
      </c:lineChart>
      <c:catAx>
        <c:axId val="140962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2000Q1=100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877472768335247E-2"/>
              <c:y val="3.03706233776145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623648"/>
        <c:crosses val="autoZero"/>
        <c:auto val="1"/>
        <c:lblAlgn val="ctr"/>
        <c:lblOffset val="100"/>
        <c:noMultiLvlLbl val="0"/>
      </c:catAx>
      <c:valAx>
        <c:axId val="14096236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62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26995832709071"/>
          <c:y val="0.20858606469935506"/>
          <c:w val="0.48026335502988132"/>
          <c:h val="4.8949069244900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Trade with Major Trading Partners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561502222370186E-2"/>
          <c:y val="9.0480633071746544E-2"/>
          <c:w val="0.92209629715947239"/>
          <c:h val="0.81899042297958558"/>
        </c:manualLayout>
      </c:layout>
      <c:lineChart>
        <c:grouping val="standard"/>
        <c:varyColors val="0"/>
        <c:ser>
          <c:idx val="0"/>
          <c:order val="0"/>
          <c:tx>
            <c:strRef>
              <c:f>'Data 1'!$Q$3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1'!$P$66:$P$96</c:f>
              <c:numCache>
                <c:formatCode>General</c:formatCode>
                <c:ptCount val="31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'Data 1'!$Q$66:$Q$96</c:f>
              <c:numCache>
                <c:formatCode>0</c:formatCode>
                <c:ptCount val="31"/>
                <c:pt idx="0">
                  <c:v>100</c:v>
                </c:pt>
                <c:pt idx="1">
                  <c:v>95.868282033117083</c:v>
                </c:pt>
                <c:pt idx="2">
                  <c:v>93.460296012589566</c:v>
                </c:pt>
                <c:pt idx="3">
                  <c:v>94.215152832249942</c:v>
                </c:pt>
                <c:pt idx="4">
                  <c:v>94.921331747257724</c:v>
                </c:pt>
                <c:pt idx="5">
                  <c:v>94.742366760644643</c:v>
                </c:pt>
                <c:pt idx="6">
                  <c:v>100.33914473298302</c:v>
                </c:pt>
                <c:pt idx="7">
                  <c:v>100.38082467553713</c:v>
                </c:pt>
                <c:pt idx="8">
                  <c:v>99.278827022320954</c:v>
                </c:pt>
                <c:pt idx="9">
                  <c:v>103.33011484887192</c:v>
                </c:pt>
                <c:pt idx="10">
                  <c:v>107.16866820083617</c:v>
                </c:pt>
                <c:pt idx="11">
                  <c:v>109.15918612674058</c:v>
                </c:pt>
                <c:pt idx="12">
                  <c:v>108.44649215571454</c:v>
                </c:pt>
                <c:pt idx="13">
                  <c:v>103.70018600804896</c:v>
                </c:pt>
                <c:pt idx="14">
                  <c:v>103.78812429900796</c:v>
                </c:pt>
                <c:pt idx="15">
                  <c:v>108.00546820091996</c:v>
                </c:pt>
                <c:pt idx="16">
                  <c:v>107.3783360333039</c:v>
                </c:pt>
                <c:pt idx="17">
                  <c:v>104.58856627418176</c:v>
                </c:pt>
                <c:pt idx="18">
                  <c:v>102.37941775030693</c:v>
                </c:pt>
                <c:pt idx="19">
                  <c:v>68.193842054972933</c:v>
                </c:pt>
                <c:pt idx="20">
                  <c:v>96.907995044748063</c:v>
                </c:pt>
                <c:pt idx="21">
                  <c:v>98.16970427214325</c:v>
                </c:pt>
                <c:pt idx="22">
                  <c:v>107.44437818464544</c:v>
                </c:pt>
                <c:pt idx="23">
                  <c:v>112.45600981816398</c:v>
                </c:pt>
                <c:pt idx="24">
                  <c:v>116.79725127827214</c:v>
                </c:pt>
                <c:pt idx="25">
                  <c:v>124.74038544655986</c:v>
                </c:pt>
                <c:pt idx="26">
                  <c:v>131.41059153482985</c:v>
                </c:pt>
                <c:pt idx="27">
                  <c:v>144.57342296463523</c:v>
                </c:pt>
                <c:pt idx="28">
                  <c:v>143.39379181665203</c:v>
                </c:pt>
                <c:pt idx="29">
                  <c:v>130.67439865048601</c:v>
                </c:pt>
                <c:pt idx="30">
                  <c:v>134.39524257738938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C-4C38-AD10-0EC5D08C6E1D}"/>
            </c:ext>
          </c:extLst>
        </c:ser>
        <c:ser>
          <c:idx val="1"/>
          <c:order val="1"/>
          <c:tx>
            <c:strRef>
              <c:f>'Data 1'!$R$3</c:f>
              <c:strCache>
                <c:ptCount val="1"/>
                <c:pt idx="0">
                  <c:v>China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'Data 1'!$P$66:$P$96</c:f>
              <c:numCache>
                <c:formatCode>General</c:formatCode>
                <c:ptCount val="31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'Data 1'!$R$66:$R$96</c:f>
              <c:numCache>
                <c:formatCode>0</c:formatCode>
                <c:ptCount val="31"/>
                <c:pt idx="0">
                  <c:v>100</c:v>
                </c:pt>
                <c:pt idx="1">
                  <c:v>95.124859033451443</c:v>
                </c:pt>
                <c:pt idx="2">
                  <c:v>93.980520814456881</c:v>
                </c:pt>
                <c:pt idx="3">
                  <c:v>92.987879946148084</c:v>
                </c:pt>
                <c:pt idx="4">
                  <c:v>94.869714598796378</c:v>
                </c:pt>
                <c:pt idx="5">
                  <c:v>96.001548413013523</c:v>
                </c:pt>
                <c:pt idx="6">
                  <c:v>99.075787645249932</c:v>
                </c:pt>
                <c:pt idx="7">
                  <c:v>104.10608645646073</c:v>
                </c:pt>
                <c:pt idx="8">
                  <c:v>102.30259759196836</c:v>
                </c:pt>
                <c:pt idx="9">
                  <c:v>106.91556494661958</c:v>
                </c:pt>
                <c:pt idx="10">
                  <c:v>112.8285296442713</c:v>
                </c:pt>
                <c:pt idx="11">
                  <c:v>108.80746890487868</c:v>
                </c:pt>
                <c:pt idx="12">
                  <c:v>109.91237648383697</c:v>
                </c:pt>
                <c:pt idx="13">
                  <c:v>109.34740623780188</c:v>
                </c:pt>
                <c:pt idx="14">
                  <c:v>96.513964541525723</c:v>
                </c:pt>
                <c:pt idx="15">
                  <c:v>96.922087262554228</c:v>
                </c:pt>
                <c:pt idx="16">
                  <c:v>92.689567900011369</c:v>
                </c:pt>
                <c:pt idx="17">
                  <c:v>83.020397308636177</c:v>
                </c:pt>
                <c:pt idx="18">
                  <c:v>68.301188517437282</c:v>
                </c:pt>
                <c:pt idx="19">
                  <c:v>90.504699040016973</c:v>
                </c:pt>
                <c:pt idx="20">
                  <c:v>92.730569274990827</c:v>
                </c:pt>
                <c:pt idx="21">
                  <c:v>99.97375653144708</c:v>
                </c:pt>
                <c:pt idx="22">
                  <c:v>101.22862618758126</c:v>
                </c:pt>
                <c:pt idx="23">
                  <c:v>100.88928382214577</c:v>
                </c:pt>
                <c:pt idx="24">
                  <c:v>99.114870160411229</c:v>
                </c:pt>
                <c:pt idx="25">
                  <c:v>112.00204129004405</c:v>
                </c:pt>
                <c:pt idx="26">
                  <c:v>122.1678724872022</c:v>
                </c:pt>
                <c:pt idx="27">
                  <c:v>117.25240862252279</c:v>
                </c:pt>
                <c:pt idx="28">
                  <c:v>111.21184430476627</c:v>
                </c:pt>
                <c:pt idx="29">
                  <c:v>91.425926211923752</c:v>
                </c:pt>
                <c:pt idx="30">
                  <c:v>87.904559723235565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C-4C38-AD10-0EC5D08C6E1D}"/>
            </c:ext>
          </c:extLst>
        </c:ser>
        <c:ser>
          <c:idx val="2"/>
          <c:order val="2"/>
          <c:tx>
            <c:strRef>
              <c:f>'Data 1'!$S$3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'Data 1'!$P$66:$P$96</c:f>
              <c:numCache>
                <c:formatCode>General</c:formatCode>
                <c:ptCount val="31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'Data 1'!$S$66:$S$96</c:f>
              <c:numCache>
                <c:formatCode>0</c:formatCode>
                <c:ptCount val="31"/>
                <c:pt idx="0">
                  <c:v>100</c:v>
                </c:pt>
                <c:pt idx="1">
                  <c:v>92.759670342456275</c:v>
                </c:pt>
                <c:pt idx="2">
                  <c:v>91.026675681473762</c:v>
                </c:pt>
                <c:pt idx="3">
                  <c:v>95.064988159887392</c:v>
                </c:pt>
                <c:pt idx="4">
                  <c:v>98.547935406791396</c:v>
                </c:pt>
                <c:pt idx="5">
                  <c:v>105.83491231307221</c:v>
                </c:pt>
                <c:pt idx="6">
                  <c:v>107.52935040691148</c:v>
                </c:pt>
                <c:pt idx="7">
                  <c:v>106.00194110368832</c:v>
                </c:pt>
                <c:pt idx="8">
                  <c:v>110.57452159019712</c:v>
                </c:pt>
                <c:pt idx="9">
                  <c:v>115.9276090047664</c:v>
                </c:pt>
                <c:pt idx="10">
                  <c:v>119.19795011391454</c:v>
                </c:pt>
                <c:pt idx="11">
                  <c:v>113.30745983416381</c:v>
                </c:pt>
                <c:pt idx="12">
                  <c:v>101.67585656158533</c:v>
                </c:pt>
                <c:pt idx="13">
                  <c:v>79.553311801366533</c:v>
                </c:pt>
                <c:pt idx="14">
                  <c:v>95.491920612802488</c:v>
                </c:pt>
                <c:pt idx="15">
                  <c:v>92.74312026371355</c:v>
                </c:pt>
                <c:pt idx="16">
                  <c:v>93.450868313045149</c:v>
                </c:pt>
                <c:pt idx="17">
                  <c:v>81.832649936525158</c:v>
                </c:pt>
                <c:pt idx="18">
                  <c:v>81.190414035354692</c:v>
                </c:pt>
                <c:pt idx="19">
                  <c:v>97.760633401273083</c:v>
                </c:pt>
                <c:pt idx="20">
                  <c:v>110.75920786836262</c:v>
                </c:pt>
                <c:pt idx="21">
                  <c:v>127.52133144623537</c:v>
                </c:pt>
                <c:pt idx="22">
                  <c:v>129.64451005538092</c:v>
                </c:pt>
                <c:pt idx="23">
                  <c:v>129.57473301501241</c:v>
                </c:pt>
                <c:pt idx="24">
                  <c:v>119.97087156277675</c:v>
                </c:pt>
                <c:pt idx="25">
                  <c:v>134.08759893376597</c:v>
                </c:pt>
                <c:pt idx="26">
                  <c:v>134.13619431468015</c:v>
                </c:pt>
                <c:pt idx="27">
                  <c:v>125.37918369768965</c:v>
                </c:pt>
                <c:pt idx="28">
                  <c:v>131.57208588719561</c:v>
                </c:pt>
                <c:pt idx="29">
                  <c:v>131.23002749526717</c:v>
                </c:pt>
                <c:pt idx="30">
                  <c:v>142.83939704623072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1C-4C38-AD10-0EC5D08C6E1D}"/>
            </c:ext>
          </c:extLst>
        </c:ser>
        <c:ser>
          <c:idx val="3"/>
          <c:order val="3"/>
          <c:tx>
            <c:strRef>
              <c:f>'Data 1'!$T$3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'Data 1'!$P$66:$P$96</c:f>
              <c:numCache>
                <c:formatCode>General</c:formatCode>
                <c:ptCount val="31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'Data 1'!$T$66:$T$96</c:f>
              <c:numCache>
                <c:formatCode>0</c:formatCode>
                <c:ptCount val="31"/>
                <c:pt idx="0">
                  <c:v>100</c:v>
                </c:pt>
                <c:pt idx="1">
                  <c:v>94.665582271778121</c:v>
                </c:pt>
                <c:pt idx="2">
                  <c:v>93.40693764440114</c:v>
                </c:pt>
                <c:pt idx="3">
                  <c:v>93.391216702189254</c:v>
                </c:pt>
                <c:pt idx="4">
                  <c:v>95.583958391626538</c:v>
                </c:pt>
                <c:pt idx="5">
                  <c:v>97.911009398333078</c:v>
                </c:pt>
                <c:pt idx="6">
                  <c:v>100.71731626601486</c:v>
                </c:pt>
                <c:pt idx="7">
                  <c:v>104.47422705610805</c:v>
                </c:pt>
                <c:pt idx="8">
                  <c:v>103.90885525808118</c:v>
                </c:pt>
                <c:pt idx="9">
                  <c:v>108.6655405096016</c:v>
                </c:pt>
                <c:pt idx="10">
                  <c:v>114.06535561852482</c:v>
                </c:pt>
                <c:pt idx="11">
                  <c:v>109.68128555613784</c:v>
                </c:pt>
                <c:pt idx="12">
                  <c:v>108.31299364738432</c:v>
                </c:pt>
                <c:pt idx="13">
                  <c:v>103.56193328088625</c:v>
                </c:pt>
                <c:pt idx="14">
                  <c:v>96.315502140762931</c:v>
                </c:pt>
                <c:pt idx="15">
                  <c:v>96.11060763825428</c:v>
                </c:pt>
                <c:pt idx="16">
                  <c:v>92.837398637444664</c:v>
                </c:pt>
                <c:pt idx="17">
                  <c:v>82.789758303458271</c:v>
                </c:pt>
                <c:pt idx="18">
                  <c:v>70.804042424562766</c:v>
                </c:pt>
                <c:pt idx="19">
                  <c:v>91.913669939057471</c:v>
                </c:pt>
                <c:pt idx="20">
                  <c:v>96.231404021100914</c:v>
                </c:pt>
                <c:pt idx="21">
                  <c:v>105.32299612784217</c:v>
                </c:pt>
                <c:pt idx="22">
                  <c:v>106.74647563975206</c:v>
                </c:pt>
                <c:pt idx="23">
                  <c:v>106.45947797308312</c:v>
                </c:pt>
                <c:pt idx="24">
                  <c:v>103.16472750244954</c:v>
                </c:pt>
                <c:pt idx="25">
                  <c:v>116.29065616165086</c:v>
                </c:pt>
                <c:pt idx="26">
                  <c:v>124.49190359411378</c:v>
                </c:pt>
                <c:pt idx="27">
                  <c:v>118.83048099940351</c:v>
                </c:pt>
                <c:pt idx="28">
                  <c:v>115.16543407815986</c:v>
                </c:pt>
                <c:pt idx="29">
                  <c:v>99.155161011807351</c:v>
                </c:pt>
                <c:pt idx="30">
                  <c:v>98.571909133797931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1C-4C38-AD10-0EC5D08C6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9622688"/>
        <c:axId val="1409623648"/>
      </c:lineChart>
      <c:catAx>
        <c:axId val="140962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  <a:r>
                  <a:rPr lang="en-US" baseline="0"/>
                  <a:t> 2015Q1=100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877472768335247E-2"/>
              <c:y val="3.03706233776145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623648"/>
        <c:crosses val="autoZero"/>
        <c:auto val="1"/>
        <c:lblAlgn val="ctr"/>
        <c:lblOffset val="100"/>
        <c:noMultiLvlLbl val="0"/>
      </c:catAx>
      <c:valAx>
        <c:axId val="14096236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62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26995832709071"/>
          <c:y val="0.20858606469935506"/>
          <c:w val="0.48026335502988132"/>
          <c:h val="4.8949069244900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rgbClr val="2B52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Chart 2 </a:t>
            </a:r>
          </a:p>
          <a:p>
            <a:pPr algn="l">
              <a:defRPr/>
            </a:pPr>
            <a:r>
              <a:rPr lang="en-US" sz="1400" b="1">
                <a:solidFill>
                  <a:srgbClr val="2B52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Mexico surpasses</a:t>
            </a:r>
            <a:r>
              <a:rPr lang="en-US" sz="1400" b="1" baseline="0">
                <a:solidFill>
                  <a:srgbClr val="2B52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China as main U.S. manufacturing trading partner</a:t>
            </a:r>
          </a:p>
          <a:p>
            <a:pPr algn="l">
              <a:defRPr/>
            </a:pPr>
            <a:r>
              <a:rPr lang="en-US" sz="1400" b="1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9138707059207961E-2"/>
          <c:y val="3.594550681164854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70180403964719E-2"/>
          <c:y val="0.17024907600835609"/>
          <c:w val="0.89894741847565773"/>
          <c:h val="0.63547502990697591"/>
        </c:manualLayout>
      </c:layout>
      <c:lineChart>
        <c:grouping val="standard"/>
        <c:varyColors val="0"/>
        <c:ser>
          <c:idx val="2"/>
          <c:order val="0"/>
          <c:tx>
            <c:strRef>
              <c:f>'Data 2'!$Z$3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'Data 2'!$W$12:$W$96</c:f>
              <c:strCache>
                <c:ptCount val="83"/>
                <c:pt idx="2">
                  <c:v>'02</c:v>
                </c:pt>
                <c:pt idx="6">
                  <c:v>'03</c:v>
                </c:pt>
                <c:pt idx="10">
                  <c:v>'04</c:v>
                </c:pt>
                <c:pt idx="14">
                  <c:v>'05</c:v>
                </c:pt>
                <c:pt idx="18">
                  <c:v>'06</c:v>
                </c:pt>
                <c:pt idx="22">
                  <c:v>'07</c:v>
                </c:pt>
                <c:pt idx="26">
                  <c:v>'08</c:v>
                </c:pt>
                <c:pt idx="30">
                  <c:v>'09</c:v>
                </c:pt>
                <c:pt idx="34">
                  <c:v>'10</c:v>
                </c:pt>
                <c:pt idx="38">
                  <c:v>'11</c:v>
                </c:pt>
                <c:pt idx="42">
                  <c:v>'12</c:v>
                </c:pt>
                <c:pt idx="46">
                  <c:v>'13</c:v>
                </c:pt>
                <c:pt idx="50">
                  <c:v>'14</c:v>
                </c:pt>
                <c:pt idx="54">
                  <c:v>'15</c:v>
                </c:pt>
                <c:pt idx="58">
                  <c:v>'16</c:v>
                </c:pt>
                <c:pt idx="62">
                  <c:v>'17</c:v>
                </c:pt>
                <c:pt idx="66">
                  <c:v>'18</c:v>
                </c:pt>
                <c:pt idx="70">
                  <c:v>'19</c:v>
                </c:pt>
                <c:pt idx="74">
                  <c:v>'20</c:v>
                </c:pt>
                <c:pt idx="78">
                  <c:v>'21</c:v>
                </c:pt>
                <c:pt idx="82">
                  <c:v>'22</c:v>
                </c:pt>
              </c:strCache>
            </c:strRef>
          </c:cat>
          <c:val>
            <c:numRef>
              <c:f>'Data 2'!$Z$12:$Z$96</c:f>
              <c:numCache>
                <c:formatCode>0.0</c:formatCode>
                <c:ptCount val="85"/>
                <c:pt idx="0">
                  <c:v>12.696188585707899</c:v>
                </c:pt>
                <c:pt idx="1">
                  <c:v>12.81170439323872</c:v>
                </c:pt>
                <c:pt idx="2">
                  <c:v>12.489382999098055</c:v>
                </c:pt>
                <c:pt idx="3">
                  <c:v>12.308585442258266</c:v>
                </c:pt>
                <c:pt idx="4">
                  <c:v>11.947916181428976</c:v>
                </c:pt>
                <c:pt idx="5">
                  <c:v>11.932832682229069</c:v>
                </c:pt>
                <c:pt idx="6">
                  <c:v>11.926552449362056</c:v>
                </c:pt>
                <c:pt idx="7">
                  <c:v>11.880830207250986</c:v>
                </c:pt>
                <c:pt idx="8">
                  <c:v>11.874612565479763</c:v>
                </c:pt>
                <c:pt idx="9">
                  <c:v>11.815183942322575</c:v>
                </c:pt>
                <c:pt idx="10">
                  <c:v>11.662246358724815</c:v>
                </c:pt>
                <c:pt idx="11">
                  <c:v>11.544593459733285</c:v>
                </c:pt>
                <c:pt idx="12">
                  <c:v>11.367927165366959</c:v>
                </c:pt>
                <c:pt idx="13">
                  <c:v>11.395256403429668</c:v>
                </c:pt>
                <c:pt idx="14">
                  <c:v>11.251181726866799</c:v>
                </c:pt>
                <c:pt idx="15">
                  <c:v>11.525768635156986</c:v>
                </c:pt>
                <c:pt idx="16">
                  <c:v>11.79307931630551</c:v>
                </c:pt>
                <c:pt idx="17">
                  <c:v>11.617213729835253</c:v>
                </c:pt>
                <c:pt idx="18">
                  <c:v>11.320348408053764</c:v>
                </c:pt>
                <c:pt idx="19">
                  <c:v>11.41892190565987</c:v>
                </c:pt>
                <c:pt idx="20">
                  <c:v>11.24421016156718</c:v>
                </c:pt>
                <c:pt idx="21">
                  <c:v>11.345767724014284</c:v>
                </c:pt>
                <c:pt idx="22">
                  <c:v>11.41531120403576</c:v>
                </c:pt>
                <c:pt idx="23">
                  <c:v>11.011689247024988</c:v>
                </c:pt>
                <c:pt idx="24">
                  <c:v>10.925560956643459</c:v>
                </c:pt>
                <c:pt idx="25">
                  <c:v>11.005626071677108</c:v>
                </c:pt>
                <c:pt idx="26">
                  <c:v>10.933441943873142</c:v>
                </c:pt>
                <c:pt idx="27">
                  <c:v>11.432235808091951</c:v>
                </c:pt>
                <c:pt idx="28">
                  <c:v>11.339969098395349</c:v>
                </c:pt>
                <c:pt idx="29">
                  <c:v>11.67246926894974</c:v>
                </c:pt>
                <c:pt idx="30">
                  <c:v>12.095229546306923</c:v>
                </c:pt>
                <c:pt idx="31">
                  <c:v>12.479954924774047</c:v>
                </c:pt>
                <c:pt idx="32">
                  <c:v>12.769250846073335</c:v>
                </c:pt>
                <c:pt idx="33">
                  <c:v>12.757309500608018</c:v>
                </c:pt>
                <c:pt idx="34">
                  <c:v>12.609535237349087</c:v>
                </c:pt>
                <c:pt idx="35">
                  <c:v>12.71485764540583</c:v>
                </c:pt>
                <c:pt idx="36">
                  <c:v>12.783478225517181</c:v>
                </c:pt>
                <c:pt idx="37">
                  <c:v>12.763138761649873</c:v>
                </c:pt>
                <c:pt idx="38">
                  <c:v>12.778024086742427</c:v>
                </c:pt>
                <c:pt idx="39">
                  <c:v>12.877084863460988</c:v>
                </c:pt>
                <c:pt idx="40">
                  <c:v>13.397879184166264</c:v>
                </c:pt>
                <c:pt idx="41">
                  <c:v>13.119478300094977</c:v>
                </c:pt>
                <c:pt idx="42">
                  <c:v>13.231396043388632</c:v>
                </c:pt>
                <c:pt idx="43">
                  <c:v>13.272956189285679</c:v>
                </c:pt>
                <c:pt idx="44">
                  <c:v>13.349559235002745</c:v>
                </c:pt>
                <c:pt idx="45">
                  <c:v>13.619347825463512</c:v>
                </c:pt>
                <c:pt idx="46">
                  <c:v>13.609099229088805</c:v>
                </c:pt>
                <c:pt idx="47">
                  <c:v>13.561500079129393</c:v>
                </c:pt>
                <c:pt idx="48">
                  <c:v>13.784759108049801</c:v>
                </c:pt>
                <c:pt idx="49">
                  <c:v>13.775462759100582</c:v>
                </c:pt>
                <c:pt idx="50">
                  <c:v>13.981165413191954</c:v>
                </c:pt>
                <c:pt idx="51">
                  <c:v>14.021720813540266</c:v>
                </c:pt>
                <c:pt idx="52">
                  <c:v>14.218435115081633</c:v>
                </c:pt>
                <c:pt idx="53">
                  <c:v>14.428720245388735</c:v>
                </c:pt>
                <c:pt idx="54">
                  <c:v>14.717050628798498</c:v>
                </c:pt>
                <c:pt idx="55">
                  <c:v>14.998774374629331</c:v>
                </c:pt>
                <c:pt idx="56">
                  <c:v>14.874023144313503</c:v>
                </c:pt>
                <c:pt idx="57">
                  <c:v>14.873246217699737</c:v>
                </c:pt>
                <c:pt idx="58">
                  <c:v>14.814277172833664</c:v>
                </c:pt>
                <c:pt idx="59">
                  <c:v>14.909413650908682</c:v>
                </c:pt>
                <c:pt idx="60">
                  <c:v>15.115089918660832</c:v>
                </c:pt>
                <c:pt idx="61">
                  <c:v>14.855103064604656</c:v>
                </c:pt>
                <c:pt idx="62">
                  <c:v>14.870898118229233</c:v>
                </c:pt>
                <c:pt idx="63">
                  <c:v>14.828462078783655</c:v>
                </c:pt>
                <c:pt idx="64">
                  <c:v>15.050626813357759</c:v>
                </c:pt>
                <c:pt idx="65">
                  <c:v>15.291516669863025</c:v>
                </c:pt>
                <c:pt idx="66">
                  <c:v>15.351947536817534</c:v>
                </c:pt>
                <c:pt idx="67">
                  <c:v>15.173255922609311</c:v>
                </c:pt>
                <c:pt idx="68">
                  <c:v>15.534910135994782</c:v>
                </c:pt>
                <c:pt idx="69">
                  <c:v>15.89136852530071</c:v>
                </c:pt>
                <c:pt idx="70">
                  <c:v>15.607807018798681</c:v>
                </c:pt>
                <c:pt idx="71">
                  <c:v>15.339013450922268</c:v>
                </c:pt>
                <c:pt idx="72">
                  <c:v>15.982751666178871</c:v>
                </c:pt>
                <c:pt idx="73">
                  <c:v>11.904818743033324</c:v>
                </c:pt>
                <c:pt idx="74">
                  <c:v>15.447414511658595</c:v>
                </c:pt>
                <c:pt idx="75">
                  <c:v>15.279940969688784</c:v>
                </c:pt>
                <c:pt idx="76">
                  <c:v>14.996601918351155</c:v>
                </c:pt>
                <c:pt idx="77">
                  <c:v>15.195693970798313</c:v>
                </c:pt>
                <c:pt idx="78">
                  <c:v>14.931954411343689</c:v>
                </c:pt>
                <c:pt idx="79">
                  <c:v>14.831812879746595</c:v>
                </c:pt>
                <c:pt idx="80">
                  <c:v>15.154365457001145</c:v>
                </c:pt>
                <c:pt idx="81">
                  <c:v>15.514839814282395</c:v>
                </c:pt>
                <c:pt idx="82">
                  <c:v>15.714834709800051</c:v>
                </c:pt>
                <c:pt idx="83">
                  <c:v>15.65766363020111</c:v>
                </c:pt>
                <c:pt idx="84">
                  <c:v>16.469840373947388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AA-42B8-9D4A-CAA0806CA9D8}"/>
            </c:ext>
          </c:extLst>
        </c:ser>
        <c:ser>
          <c:idx val="0"/>
          <c:order val="1"/>
          <c:tx>
            <c:strRef>
              <c:f>'Data 2'!$X$3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2'!$W$12:$W$96</c:f>
              <c:strCache>
                <c:ptCount val="83"/>
                <c:pt idx="2">
                  <c:v>'02</c:v>
                </c:pt>
                <c:pt idx="6">
                  <c:v>'03</c:v>
                </c:pt>
                <c:pt idx="10">
                  <c:v>'04</c:v>
                </c:pt>
                <c:pt idx="14">
                  <c:v>'05</c:v>
                </c:pt>
                <c:pt idx="18">
                  <c:v>'06</c:v>
                </c:pt>
                <c:pt idx="22">
                  <c:v>'07</c:v>
                </c:pt>
                <c:pt idx="26">
                  <c:v>'08</c:v>
                </c:pt>
                <c:pt idx="30">
                  <c:v>'09</c:v>
                </c:pt>
                <c:pt idx="34">
                  <c:v>'10</c:v>
                </c:pt>
                <c:pt idx="38">
                  <c:v>'11</c:v>
                </c:pt>
                <c:pt idx="42">
                  <c:v>'12</c:v>
                </c:pt>
                <c:pt idx="46">
                  <c:v>'13</c:v>
                </c:pt>
                <c:pt idx="50">
                  <c:v>'14</c:v>
                </c:pt>
                <c:pt idx="54">
                  <c:v>'15</c:v>
                </c:pt>
                <c:pt idx="58">
                  <c:v>'16</c:v>
                </c:pt>
                <c:pt idx="62">
                  <c:v>'17</c:v>
                </c:pt>
                <c:pt idx="66">
                  <c:v>'18</c:v>
                </c:pt>
                <c:pt idx="70">
                  <c:v>'19</c:v>
                </c:pt>
                <c:pt idx="74">
                  <c:v>'20</c:v>
                </c:pt>
                <c:pt idx="78">
                  <c:v>'21</c:v>
                </c:pt>
                <c:pt idx="82">
                  <c:v>'22</c:v>
                </c:pt>
              </c:strCache>
            </c:strRef>
          </c:cat>
          <c:val>
            <c:numRef>
              <c:f>'Data 2'!$X$12:$X$96</c:f>
              <c:numCache>
                <c:formatCode>0.0</c:formatCode>
                <c:ptCount val="85"/>
                <c:pt idx="0">
                  <c:v>19.765187258608648</c:v>
                </c:pt>
                <c:pt idx="1">
                  <c:v>19.507526949931183</c:v>
                </c:pt>
                <c:pt idx="2">
                  <c:v>19.074360832993943</c:v>
                </c:pt>
                <c:pt idx="3">
                  <c:v>19.003940157994194</c:v>
                </c:pt>
                <c:pt idx="4">
                  <c:v>19.109311801891987</c:v>
                </c:pt>
                <c:pt idx="5">
                  <c:v>19.100166214217175</c:v>
                </c:pt>
                <c:pt idx="6">
                  <c:v>18.788540782680641</c:v>
                </c:pt>
                <c:pt idx="7">
                  <c:v>19.002698544889238</c:v>
                </c:pt>
                <c:pt idx="8">
                  <c:v>18.799582924027504</c:v>
                </c:pt>
                <c:pt idx="9">
                  <c:v>18.84358479867727</c:v>
                </c:pt>
                <c:pt idx="10">
                  <c:v>18.937250380338352</c:v>
                </c:pt>
                <c:pt idx="11">
                  <c:v>18.68658112904901</c:v>
                </c:pt>
                <c:pt idx="12">
                  <c:v>18.734960909560872</c:v>
                </c:pt>
                <c:pt idx="13">
                  <c:v>18.39306780020279</c:v>
                </c:pt>
                <c:pt idx="14">
                  <c:v>18.578240080948245</c:v>
                </c:pt>
                <c:pt idx="15">
                  <c:v>18.677220564160773</c:v>
                </c:pt>
                <c:pt idx="16">
                  <c:v>18.355936492408702</c:v>
                </c:pt>
                <c:pt idx="17">
                  <c:v>17.917970578266509</c:v>
                </c:pt>
                <c:pt idx="18">
                  <c:v>17.420004856009466</c:v>
                </c:pt>
                <c:pt idx="19">
                  <c:v>17.273971550768046</c:v>
                </c:pt>
                <c:pt idx="20">
                  <c:v>17.409364426740609</c:v>
                </c:pt>
                <c:pt idx="21">
                  <c:v>17.400515054738275</c:v>
                </c:pt>
                <c:pt idx="22">
                  <c:v>17.284940892221108</c:v>
                </c:pt>
                <c:pt idx="23">
                  <c:v>17.409925489550336</c:v>
                </c:pt>
                <c:pt idx="24">
                  <c:v>16.783534884061183</c:v>
                </c:pt>
                <c:pt idx="25">
                  <c:v>16.667699772233757</c:v>
                </c:pt>
                <c:pt idx="26">
                  <c:v>16.259839403443291</c:v>
                </c:pt>
                <c:pt idx="27">
                  <c:v>15.70798449591733</c:v>
                </c:pt>
                <c:pt idx="28">
                  <c:v>15.186510764704211</c:v>
                </c:pt>
                <c:pt idx="29">
                  <c:v>15.125564187329136</c:v>
                </c:pt>
                <c:pt idx="30">
                  <c:v>15.745149805168115</c:v>
                </c:pt>
                <c:pt idx="31">
                  <c:v>15.60248126954065</c:v>
                </c:pt>
                <c:pt idx="32">
                  <c:v>15.976878905456612</c:v>
                </c:pt>
                <c:pt idx="33">
                  <c:v>16.037706206072272</c:v>
                </c:pt>
                <c:pt idx="34">
                  <c:v>15.335902207477115</c:v>
                </c:pt>
                <c:pt idx="35">
                  <c:v>15.443815178127279</c:v>
                </c:pt>
                <c:pt idx="36">
                  <c:v>15.571754450600661</c:v>
                </c:pt>
                <c:pt idx="37">
                  <c:v>15.266246100470827</c:v>
                </c:pt>
                <c:pt idx="38">
                  <c:v>15.24681090063808</c:v>
                </c:pt>
                <c:pt idx="39">
                  <c:v>15.133066010555565</c:v>
                </c:pt>
                <c:pt idx="40">
                  <c:v>15.22083631297205</c:v>
                </c:pt>
                <c:pt idx="41">
                  <c:v>15.217702178289064</c:v>
                </c:pt>
                <c:pt idx="42">
                  <c:v>15.122723829983553</c:v>
                </c:pt>
                <c:pt idx="43">
                  <c:v>15.239104839808038</c:v>
                </c:pt>
                <c:pt idx="44">
                  <c:v>15.208380080693518</c:v>
                </c:pt>
                <c:pt idx="45">
                  <c:v>15.155417317148665</c:v>
                </c:pt>
                <c:pt idx="46">
                  <c:v>14.940146111303015</c:v>
                </c:pt>
                <c:pt idx="47">
                  <c:v>15.010118834322576</c:v>
                </c:pt>
                <c:pt idx="48">
                  <c:v>14.58257805764554</c:v>
                </c:pt>
                <c:pt idx="49">
                  <c:v>14.665131825054953</c:v>
                </c:pt>
                <c:pt idx="50">
                  <c:v>14.95721114364493</c:v>
                </c:pt>
                <c:pt idx="51">
                  <c:v>14.689016624120574</c:v>
                </c:pt>
                <c:pt idx="52">
                  <c:v>14.158284469056357</c:v>
                </c:pt>
                <c:pt idx="53">
                  <c:v>13.920034069147412</c:v>
                </c:pt>
                <c:pt idx="54">
                  <c:v>13.939849862658029</c:v>
                </c:pt>
                <c:pt idx="55">
                  <c:v>14.040300554414639</c:v>
                </c:pt>
                <c:pt idx="56">
                  <c:v>14.078403379651085</c:v>
                </c:pt>
                <c:pt idx="57">
                  <c:v>14.026599653225777</c:v>
                </c:pt>
                <c:pt idx="58">
                  <c:v>13.841485876258544</c:v>
                </c:pt>
                <c:pt idx="59">
                  <c:v>13.553484870448665</c:v>
                </c:pt>
                <c:pt idx="60">
                  <c:v>13.861942914888731</c:v>
                </c:pt>
                <c:pt idx="61">
                  <c:v>13.719502301628467</c:v>
                </c:pt>
                <c:pt idx="62">
                  <c:v>13.628733642879471</c:v>
                </c:pt>
                <c:pt idx="63">
                  <c:v>13.614840764436822</c:v>
                </c:pt>
                <c:pt idx="64">
                  <c:v>13.536936633915616</c:v>
                </c:pt>
                <c:pt idx="65">
                  <c:v>13.626792800220846</c:v>
                </c:pt>
                <c:pt idx="66">
                  <c:v>13.29534728917807</c:v>
                </c:pt>
                <c:pt idx="67">
                  <c:v>12.924413965426284</c:v>
                </c:pt>
                <c:pt idx="68">
                  <c:v>13.128595036148951</c:v>
                </c:pt>
                <c:pt idx="69">
                  <c:v>13.28982336467543</c:v>
                </c:pt>
                <c:pt idx="70">
                  <c:v>13.387282311103979</c:v>
                </c:pt>
                <c:pt idx="71">
                  <c:v>13.399550468603971</c:v>
                </c:pt>
                <c:pt idx="72">
                  <c:v>13.274826613760338</c:v>
                </c:pt>
                <c:pt idx="73">
                  <c:v>11.203974886229162</c:v>
                </c:pt>
                <c:pt idx="74">
                  <c:v>13.351154160870015</c:v>
                </c:pt>
                <c:pt idx="75">
                  <c:v>12.641810573269172</c:v>
                </c:pt>
                <c:pt idx="76">
                  <c:v>12.935238001425532</c:v>
                </c:pt>
                <c:pt idx="77">
                  <c:v>12.625574354881405</c:v>
                </c:pt>
                <c:pt idx="78">
                  <c:v>12.858239115395042</c:v>
                </c:pt>
                <c:pt idx="79">
                  <c:v>12.821397522620643</c:v>
                </c:pt>
                <c:pt idx="80">
                  <c:v>12.521595561581112</c:v>
                </c:pt>
                <c:pt idx="81">
                  <c:v>13.113967168731062</c:v>
                </c:pt>
                <c:pt idx="82">
                  <c:v>12.910021176565248</c:v>
                </c:pt>
                <c:pt idx="83">
                  <c:v>12.800528344715465</c:v>
                </c:pt>
                <c:pt idx="84">
                  <c:v>13.474783843628407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A-42B8-9D4A-CAA0806CA9D8}"/>
            </c:ext>
          </c:extLst>
        </c:ser>
        <c:ser>
          <c:idx val="1"/>
          <c:order val="2"/>
          <c:tx>
            <c:strRef>
              <c:f>'Data 2'!$Y$3</c:f>
              <c:strCache>
                <c:ptCount val="1"/>
                <c:pt idx="0">
                  <c:v>China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2'!$W$12:$W$96</c:f>
              <c:strCache>
                <c:ptCount val="83"/>
                <c:pt idx="2">
                  <c:v>'02</c:v>
                </c:pt>
                <c:pt idx="6">
                  <c:v>'03</c:v>
                </c:pt>
                <c:pt idx="10">
                  <c:v>'04</c:v>
                </c:pt>
                <c:pt idx="14">
                  <c:v>'05</c:v>
                </c:pt>
                <c:pt idx="18">
                  <c:v>'06</c:v>
                </c:pt>
                <c:pt idx="22">
                  <c:v>'07</c:v>
                </c:pt>
                <c:pt idx="26">
                  <c:v>'08</c:v>
                </c:pt>
                <c:pt idx="30">
                  <c:v>'09</c:v>
                </c:pt>
                <c:pt idx="34">
                  <c:v>'10</c:v>
                </c:pt>
                <c:pt idx="38">
                  <c:v>'11</c:v>
                </c:pt>
                <c:pt idx="42">
                  <c:v>'12</c:v>
                </c:pt>
                <c:pt idx="46">
                  <c:v>'13</c:v>
                </c:pt>
                <c:pt idx="50">
                  <c:v>'14</c:v>
                </c:pt>
                <c:pt idx="54">
                  <c:v>'15</c:v>
                </c:pt>
                <c:pt idx="58">
                  <c:v>'16</c:v>
                </c:pt>
                <c:pt idx="62">
                  <c:v>'17</c:v>
                </c:pt>
                <c:pt idx="66">
                  <c:v>'18</c:v>
                </c:pt>
                <c:pt idx="70">
                  <c:v>'19</c:v>
                </c:pt>
                <c:pt idx="74">
                  <c:v>'20</c:v>
                </c:pt>
                <c:pt idx="78">
                  <c:v>'21</c:v>
                </c:pt>
                <c:pt idx="82">
                  <c:v>'22</c:v>
                </c:pt>
              </c:strCache>
            </c:strRef>
          </c:cat>
          <c:val>
            <c:numRef>
              <c:f>'Data 2'!$Y$12:$Y$96</c:f>
              <c:numCache>
                <c:formatCode>0.0</c:formatCode>
                <c:ptCount val="85"/>
                <c:pt idx="0">
                  <c:v>8.0336957777872371</c:v>
                </c:pt>
                <c:pt idx="1">
                  <c:v>8.6338941249614773</c:v>
                </c:pt>
                <c:pt idx="2">
                  <c:v>9.0041026210028203</c:v>
                </c:pt>
                <c:pt idx="3">
                  <c:v>9.2522097545556772</c:v>
                </c:pt>
                <c:pt idx="4">
                  <c:v>9.6429795323262297</c:v>
                </c:pt>
                <c:pt idx="5">
                  <c:v>9.8036245190467266</c:v>
                </c:pt>
                <c:pt idx="6">
                  <c:v>10.048972182272225</c:v>
                </c:pt>
                <c:pt idx="7">
                  <c:v>10.607962297800491</c:v>
                </c:pt>
                <c:pt idx="8">
                  <c:v>10.826829782912235</c:v>
                </c:pt>
                <c:pt idx="9">
                  <c:v>11.162297064139642</c:v>
                </c:pt>
                <c:pt idx="10">
                  <c:v>11.21035735790343</c:v>
                </c:pt>
                <c:pt idx="11">
                  <c:v>11.662135266849322</c:v>
                </c:pt>
                <c:pt idx="12">
                  <c:v>12.220209924753336</c:v>
                </c:pt>
                <c:pt idx="13">
                  <c:v>12.416582609285506</c:v>
                </c:pt>
                <c:pt idx="14">
                  <c:v>12.706996312414958</c:v>
                </c:pt>
                <c:pt idx="15">
                  <c:v>12.688832549101935</c:v>
                </c:pt>
                <c:pt idx="16">
                  <c:v>12.853242339416607</c:v>
                </c:pt>
                <c:pt idx="17">
                  <c:v>13.107047760552584</c:v>
                </c:pt>
                <c:pt idx="18">
                  <c:v>13.565716736910835</c:v>
                </c:pt>
                <c:pt idx="19">
                  <c:v>14.00595479261372</c:v>
                </c:pt>
                <c:pt idx="20">
                  <c:v>14.376729517184245</c:v>
                </c:pt>
                <c:pt idx="21">
                  <c:v>14.082579876928133</c:v>
                </c:pt>
                <c:pt idx="22">
                  <c:v>13.942304177057963</c:v>
                </c:pt>
                <c:pt idx="23">
                  <c:v>14.007859425412228</c:v>
                </c:pt>
                <c:pt idx="24">
                  <c:v>13.704360196473656</c:v>
                </c:pt>
                <c:pt idx="25">
                  <c:v>13.694038319749929</c:v>
                </c:pt>
                <c:pt idx="26">
                  <c:v>14.191061358370019</c:v>
                </c:pt>
                <c:pt idx="27">
                  <c:v>14.787718531127551</c:v>
                </c:pt>
                <c:pt idx="28">
                  <c:v>15.779039336314455</c:v>
                </c:pt>
                <c:pt idx="29">
                  <c:v>16.117597072223806</c:v>
                </c:pt>
                <c:pt idx="30">
                  <c:v>15.404979492352425</c:v>
                </c:pt>
                <c:pt idx="31">
                  <c:v>15.498521774794739</c:v>
                </c:pt>
                <c:pt idx="32">
                  <c:v>15.683642009943568</c:v>
                </c:pt>
                <c:pt idx="33">
                  <c:v>16.143837221769157</c:v>
                </c:pt>
                <c:pt idx="34">
                  <c:v>16.474562622896119</c:v>
                </c:pt>
                <c:pt idx="35">
                  <c:v>15.946562757113162</c:v>
                </c:pt>
                <c:pt idx="36">
                  <c:v>15.561033904227429</c:v>
                </c:pt>
                <c:pt idx="37">
                  <c:v>15.369887680514745</c:v>
                </c:pt>
                <c:pt idx="38">
                  <c:v>15.40685537513399</c:v>
                </c:pt>
                <c:pt idx="39">
                  <c:v>15.364287746624433</c:v>
                </c:pt>
                <c:pt idx="40">
                  <c:v>15.344602045337119</c:v>
                </c:pt>
                <c:pt idx="41">
                  <c:v>15.627787923087155</c:v>
                </c:pt>
                <c:pt idx="42">
                  <c:v>15.539716982657243</c:v>
                </c:pt>
                <c:pt idx="43">
                  <c:v>15.775783937607873</c:v>
                </c:pt>
                <c:pt idx="44">
                  <c:v>15.905158443546103</c:v>
                </c:pt>
                <c:pt idx="45">
                  <c:v>16.010198784504546</c:v>
                </c:pt>
                <c:pt idx="46">
                  <c:v>16.109038178268413</c:v>
                </c:pt>
                <c:pt idx="47">
                  <c:v>16.582306719415598</c:v>
                </c:pt>
                <c:pt idx="48">
                  <c:v>16.366205802482582</c:v>
                </c:pt>
                <c:pt idx="49">
                  <c:v>16.509128345732449</c:v>
                </c:pt>
                <c:pt idx="50">
                  <c:v>16.315581020756074</c:v>
                </c:pt>
                <c:pt idx="51">
                  <c:v>16.747319336817622</c:v>
                </c:pt>
                <c:pt idx="52">
                  <c:v>17.487690332535916</c:v>
                </c:pt>
                <c:pt idx="53">
                  <c:v>17.10175023154202</c:v>
                </c:pt>
                <c:pt idx="54">
                  <c:v>17.433590629692844</c:v>
                </c:pt>
                <c:pt idx="55">
                  <c:v>16.958835086506792</c:v>
                </c:pt>
                <c:pt idx="56">
                  <c:v>16.973310288400008</c:v>
                </c:pt>
                <c:pt idx="57">
                  <c:v>16.898127653172214</c:v>
                </c:pt>
                <c:pt idx="58">
                  <c:v>16.955556242590209</c:v>
                </c:pt>
                <c:pt idx="59">
                  <c:v>17.106239215097389</c:v>
                </c:pt>
                <c:pt idx="60">
                  <c:v>17.261676752229775</c:v>
                </c:pt>
                <c:pt idx="61">
                  <c:v>17.851333918233546</c:v>
                </c:pt>
                <c:pt idx="62">
                  <c:v>17.604005614133829</c:v>
                </c:pt>
                <c:pt idx="63">
                  <c:v>17.825438957591402</c:v>
                </c:pt>
                <c:pt idx="64">
                  <c:v>18.071927891284773</c:v>
                </c:pt>
                <c:pt idx="65">
                  <c:v>17.307370524408501</c:v>
                </c:pt>
                <c:pt idx="66">
                  <c:v>17.513462910099125</c:v>
                </c:pt>
                <c:pt idx="67">
                  <c:v>17.235762793381983</c:v>
                </c:pt>
                <c:pt idx="68">
                  <c:v>15.610193101171355</c:v>
                </c:pt>
                <c:pt idx="69">
                  <c:v>15.430044768930692</c:v>
                </c:pt>
                <c:pt idx="70">
                  <c:v>14.934492928114073</c:v>
                </c:pt>
                <c:pt idx="71">
                  <c:v>14.122001937717496</c:v>
                </c:pt>
                <c:pt idx="72">
                  <c:v>12.052077262515747</c:v>
                </c:pt>
                <c:pt idx="73">
                  <c:v>18.764050834262783</c:v>
                </c:pt>
                <c:pt idx="74">
                  <c:v>16.102522072188716</c:v>
                </c:pt>
                <c:pt idx="75">
                  <c:v>16.519649324879403</c:v>
                </c:pt>
                <c:pt idx="76">
                  <c:v>16.154948813233926</c:v>
                </c:pt>
                <c:pt idx="77">
                  <c:v>15.308537429839705</c:v>
                </c:pt>
                <c:pt idx="78">
                  <c:v>14.831124038473812</c:v>
                </c:pt>
                <c:pt idx="79">
                  <c:v>15.77563400048021</c:v>
                </c:pt>
                <c:pt idx="80">
                  <c:v>15.974721466829916</c:v>
                </c:pt>
                <c:pt idx="81">
                  <c:v>14.663218210368829</c:v>
                </c:pt>
                <c:pt idx="82">
                  <c:v>14.328655903479385</c:v>
                </c:pt>
                <c:pt idx="83">
                  <c:v>12.547149278282365</c:v>
                </c:pt>
                <c:pt idx="84">
                  <c:v>12.535490453874001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A-42B8-9D4A-CAA0806CA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8658352"/>
        <c:axId val="1298649712"/>
      </c:lineChart>
      <c:catAx>
        <c:axId val="129865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8649712"/>
        <c:crosses val="autoZero"/>
        <c:auto val="1"/>
        <c:lblAlgn val="ctr"/>
        <c:lblOffset val="100"/>
        <c:tickMarkSkip val="4"/>
        <c:noMultiLvlLbl val="0"/>
      </c:catAx>
      <c:valAx>
        <c:axId val="1298649712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8658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987046269128369"/>
          <c:y val="0.43853304700548795"/>
          <c:w val="0.16624504773769644"/>
          <c:h val="0.175223574325936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Manufacturing Trade with Major Trading Partners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85341845409925E-2"/>
          <c:y val="8.5485443121708721E-2"/>
          <c:w val="0.92054204131185313"/>
          <c:h val="0.84059146170937493"/>
        </c:manualLayout>
      </c:layout>
      <c:lineChart>
        <c:grouping val="standard"/>
        <c:varyColors val="0"/>
        <c:ser>
          <c:idx val="0"/>
          <c:order val="0"/>
          <c:tx>
            <c:strRef>
              <c:f>'Data 2'!$Q$3:$Q$11</c:f>
              <c:strCache>
                <c:ptCount val="9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2'!$P$12:$P$96</c:f>
              <c:numCache>
                <c:formatCode>General</c:formatCode>
                <c:ptCount val="85"/>
                <c:pt idx="2">
                  <c:v>2002</c:v>
                </c:pt>
                <c:pt idx="6">
                  <c:v>2003</c:v>
                </c:pt>
                <c:pt idx="10">
                  <c:v>2004</c:v>
                </c:pt>
                <c:pt idx="14">
                  <c:v>2005</c:v>
                </c:pt>
                <c:pt idx="18">
                  <c:v>2006</c:v>
                </c:pt>
                <c:pt idx="22">
                  <c:v>2007</c:v>
                </c:pt>
                <c:pt idx="26">
                  <c:v>2008</c:v>
                </c:pt>
                <c:pt idx="30">
                  <c:v>2009</c:v>
                </c:pt>
                <c:pt idx="34">
                  <c:v>2010</c:v>
                </c:pt>
                <c:pt idx="38">
                  <c:v>2011</c:v>
                </c:pt>
                <c:pt idx="42">
                  <c:v>2012</c:v>
                </c:pt>
                <c:pt idx="46">
                  <c:v>2013</c:v>
                </c:pt>
                <c:pt idx="50">
                  <c:v>2014</c:v>
                </c:pt>
                <c:pt idx="54">
                  <c:v>2015</c:v>
                </c:pt>
                <c:pt idx="58">
                  <c:v>2016</c:v>
                </c:pt>
                <c:pt idx="62">
                  <c:v>2017</c:v>
                </c:pt>
                <c:pt idx="66">
                  <c:v>2018</c:v>
                </c:pt>
                <c:pt idx="70">
                  <c:v>2019</c:v>
                </c:pt>
                <c:pt idx="74">
                  <c:v>2020</c:v>
                </c:pt>
                <c:pt idx="78">
                  <c:v>2021</c:v>
                </c:pt>
                <c:pt idx="82">
                  <c:v>2022</c:v>
                </c:pt>
              </c:numCache>
            </c:numRef>
          </c:cat>
          <c:val>
            <c:numRef>
              <c:f>'Data 2'!$Q$12:$Q$96</c:f>
              <c:numCache>
                <c:formatCode>0.0</c:formatCode>
                <c:ptCount val="85"/>
                <c:pt idx="0">
                  <c:v>100</c:v>
                </c:pt>
                <c:pt idx="1">
                  <c:v>103.02083372195166</c:v>
                </c:pt>
                <c:pt idx="2">
                  <c:v>103.60917916767991</c:v>
                </c:pt>
                <c:pt idx="3">
                  <c:v>102.8596712241342</c:v>
                </c:pt>
                <c:pt idx="4">
                  <c:v>104.07525415064525</c:v>
                </c:pt>
                <c:pt idx="5">
                  <c:v>104.58801474646707</c:v>
                </c:pt>
                <c:pt idx="6">
                  <c:v>104.94213058244372</c:v>
                </c:pt>
                <c:pt idx="7">
                  <c:v>111.1730750459545</c:v>
                </c:pt>
                <c:pt idx="8">
                  <c:v>114.81820792550937</c:v>
                </c:pt>
                <c:pt idx="9">
                  <c:v>119.10694424437243</c:v>
                </c:pt>
                <c:pt idx="10">
                  <c:v>122.63547738996512</c:v>
                </c:pt>
                <c:pt idx="11">
                  <c:v>124.74006353428632</c:v>
                </c:pt>
                <c:pt idx="12">
                  <c:v>128.05326548314071</c:v>
                </c:pt>
                <c:pt idx="13">
                  <c:v>129.49814037950881</c:v>
                </c:pt>
                <c:pt idx="14">
                  <c:v>132.03674334074802</c:v>
                </c:pt>
                <c:pt idx="15">
                  <c:v>137.66006500944883</c:v>
                </c:pt>
                <c:pt idx="16">
                  <c:v>141.08544278325459</c:v>
                </c:pt>
                <c:pt idx="17">
                  <c:v>141.08107423645438</c:v>
                </c:pt>
                <c:pt idx="18">
                  <c:v>138.8630996815846</c:v>
                </c:pt>
                <c:pt idx="19">
                  <c:v>138.87968517642219</c:v>
                </c:pt>
                <c:pt idx="20">
                  <c:v>143.98066187125912</c:v>
                </c:pt>
                <c:pt idx="21">
                  <c:v>145.45108608769121</c:v>
                </c:pt>
                <c:pt idx="22">
                  <c:v>145.76477043584177</c:v>
                </c:pt>
                <c:pt idx="23">
                  <c:v>150.95229235065483</c:v>
                </c:pt>
                <c:pt idx="24">
                  <c:v>150.90469829351218</c:v>
                </c:pt>
                <c:pt idx="25">
                  <c:v>153.77991707912597</c:v>
                </c:pt>
                <c:pt idx="26">
                  <c:v>149.41933078031127</c:v>
                </c:pt>
                <c:pt idx="27">
                  <c:v>126.89312328619482</c:v>
                </c:pt>
                <c:pt idx="28">
                  <c:v>104.11367710578394</c:v>
                </c:pt>
                <c:pt idx="29">
                  <c:v>100.50114143659394</c:v>
                </c:pt>
                <c:pt idx="30">
                  <c:v>112.56432359681196</c:v>
                </c:pt>
                <c:pt idx="31">
                  <c:v>120.86934402833035</c:v>
                </c:pt>
                <c:pt idx="32">
                  <c:v>129.53963457151625</c:v>
                </c:pt>
                <c:pt idx="33">
                  <c:v>136.52736149886059</c:v>
                </c:pt>
                <c:pt idx="34">
                  <c:v>134.3950032277049</c:v>
                </c:pt>
                <c:pt idx="35">
                  <c:v>140.17508197902734</c:v>
                </c:pt>
                <c:pt idx="36">
                  <c:v>149.45006170989029</c:v>
                </c:pt>
                <c:pt idx="37">
                  <c:v>150.25533954195035</c:v>
                </c:pt>
                <c:pt idx="38">
                  <c:v>152.56396627499683</c:v>
                </c:pt>
                <c:pt idx="39">
                  <c:v>152.38710589587868</c:v>
                </c:pt>
                <c:pt idx="40">
                  <c:v>159.6722336327102</c:v>
                </c:pt>
                <c:pt idx="41">
                  <c:v>158.24740866889101</c:v>
                </c:pt>
                <c:pt idx="42">
                  <c:v>155.66835732212047</c:v>
                </c:pt>
                <c:pt idx="43">
                  <c:v>158.6311145525529</c:v>
                </c:pt>
                <c:pt idx="44">
                  <c:v>160.12740959000072</c:v>
                </c:pt>
                <c:pt idx="45">
                  <c:v>160.06626033577697</c:v>
                </c:pt>
                <c:pt idx="46">
                  <c:v>158.04223804200387</c:v>
                </c:pt>
                <c:pt idx="47">
                  <c:v>160.30429615023172</c:v>
                </c:pt>
                <c:pt idx="48">
                  <c:v>156.29556518526167</c:v>
                </c:pt>
                <c:pt idx="49">
                  <c:v>161.85904351362802</c:v>
                </c:pt>
                <c:pt idx="50">
                  <c:v>166.09477011022142</c:v>
                </c:pt>
                <c:pt idx="51">
                  <c:v>163.36733205946078</c:v>
                </c:pt>
                <c:pt idx="52">
                  <c:v>100</c:v>
                </c:pt>
                <c:pt idx="53">
                  <c:v>98.770338538236771</c:v>
                </c:pt>
                <c:pt idx="54">
                  <c:v>97.9582096950531</c:v>
                </c:pt>
                <c:pt idx="55">
                  <c:v>96.060450672483796</c:v>
                </c:pt>
                <c:pt idx="56">
                  <c:v>95.048441544380111</c:v>
                </c:pt>
                <c:pt idx="57">
                  <c:v>95.140017211514547</c:v>
                </c:pt>
                <c:pt idx="58">
                  <c:v>94.744259116262043</c:v>
                </c:pt>
                <c:pt idx="59">
                  <c:v>93.254777419681233</c:v>
                </c:pt>
                <c:pt idx="60">
                  <c:v>97.544917826710716</c:v>
                </c:pt>
                <c:pt idx="61">
                  <c:v>97.712832414745918</c:v>
                </c:pt>
                <c:pt idx="62">
                  <c:v>97.416885067532391</c:v>
                </c:pt>
                <c:pt idx="63">
                  <c:v>100.56901422100375</c:v>
                </c:pt>
                <c:pt idx="64">
                  <c:v>103.21248064568687</c:v>
                </c:pt>
                <c:pt idx="65">
                  <c:v>105.13968196983434</c:v>
                </c:pt>
                <c:pt idx="66">
                  <c:v>102.25430742309794</c:v>
                </c:pt>
                <c:pt idx="67">
                  <c:v>99.437122606674507</c:v>
                </c:pt>
                <c:pt idx="68">
                  <c:v>100.59335830833479</c:v>
                </c:pt>
                <c:pt idx="69">
                  <c:v>101.41046767014434</c:v>
                </c:pt>
                <c:pt idx="70">
                  <c:v>102.02149662935864</c:v>
                </c:pt>
                <c:pt idx="71">
                  <c:v>98.589589734734687</c:v>
                </c:pt>
                <c:pt idx="72">
                  <c:v>96.472494507865591</c:v>
                </c:pt>
                <c:pt idx="73">
                  <c:v>66.750148350276618</c:v>
                </c:pt>
                <c:pt idx="74">
                  <c:v>94.820991673397771</c:v>
                </c:pt>
                <c:pt idx="75">
                  <c:v>94.621711986932439</c:v>
                </c:pt>
                <c:pt idx="76">
                  <c:v>101.32895929283939</c:v>
                </c:pt>
                <c:pt idx="77">
                  <c:v>104.21801093494562</c:v>
                </c:pt>
                <c:pt idx="78">
                  <c:v>107.07980492059073</c:v>
                </c:pt>
                <c:pt idx="79">
                  <c:v>111.76212992627386</c:v>
                </c:pt>
                <c:pt idx="80">
                  <c:v>116.03414259471798</c:v>
                </c:pt>
                <c:pt idx="81">
                  <c:v>127.41245295763899</c:v>
                </c:pt>
                <c:pt idx="82">
                  <c:v>124.01396602821768</c:v>
                </c:pt>
                <c:pt idx="83">
                  <c:v>116.9685053238592</c:v>
                </c:pt>
                <c:pt idx="84">
                  <c:v>122.50972765699943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25-4710-BFF2-278B6723A4AB}"/>
            </c:ext>
          </c:extLst>
        </c:ser>
        <c:ser>
          <c:idx val="1"/>
          <c:order val="1"/>
          <c:tx>
            <c:strRef>
              <c:f>'Data 2'!$R$3:$R$11</c:f>
              <c:strCache>
                <c:ptCount val="9"/>
                <c:pt idx="0">
                  <c:v>China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'Data 2'!$P$12:$P$96</c:f>
              <c:numCache>
                <c:formatCode>General</c:formatCode>
                <c:ptCount val="85"/>
                <c:pt idx="2">
                  <c:v>2002</c:v>
                </c:pt>
                <c:pt idx="6">
                  <c:v>2003</c:v>
                </c:pt>
                <c:pt idx="10">
                  <c:v>2004</c:v>
                </c:pt>
                <c:pt idx="14">
                  <c:v>2005</c:v>
                </c:pt>
                <c:pt idx="18">
                  <c:v>2006</c:v>
                </c:pt>
                <c:pt idx="22">
                  <c:v>2007</c:v>
                </c:pt>
                <c:pt idx="26">
                  <c:v>2008</c:v>
                </c:pt>
                <c:pt idx="30">
                  <c:v>2009</c:v>
                </c:pt>
                <c:pt idx="34">
                  <c:v>2010</c:v>
                </c:pt>
                <c:pt idx="38">
                  <c:v>2011</c:v>
                </c:pt>
                <c:pt idx="42">
                  <c:v>2012</c:v>
                </c:pt>
                <c:pt idx="46">
                  <c:v>2013</c:v>
                </c:pt>
                <c:pt idx="50">
                  <c:v>2014</c:v>
                </c:pt>
                <c:pt idx="54">
                  <c:v>2015</c:v>
                </c:pt>
                <c:pt idx="58">
                  <c:v>2016</c:v>
                </c:pt>
                <c:pt idx="62">
                  <c:v>2017</c:v>
                </c:pt>
                <c:pt idx="66">
                  <c:v>2018</c:v>
                </c:pt>
                <c:pt idx="70">
                  <c:v>2019</c:v>
                </c:pt>
                <c:pt idx="74">
                  <c:v>2020</c:v>
                </c:pt>
                <c:pt idx="78">
                  <c:v>2021</c:v>
                </c:pt>
                <c:pt idx="82">
                  <c:v>2022</c:v>
                </c:pt>
              </c:numCache>
            </c:numRef>
          </c:cat>
          <c:val>
            <c:numRef>
              <c:f>'Data 2'!$R$12:$R$96</c:f>
              <c:numCache>
                <c:formatCode>0.0</c:formatCode>
                <c:ptCount val="85"/>
                <c:pt idx="0">
                  <c:v>100</c:v>
                </c:pt>
                <c:pt idx="1">
                  <c:v>112.1799171419576</c:v>
                </c:pt>
                <c:pt idx="2">
                  <c:v>120.33008588829072</c:v>
                </c:pt>
                <c:pt idx="3">
                  <c:v>123.20618189412083</c:v>
                </c:pt>
                <c:pt idx="4">
                  <c:v>129.21092330670982</c:v>
                </c:pt>
                <c:pt idx="5">
                  <c:v>132.07389739926478</c:v>
                </c:pt>
                <c:pt idx="6">
                  <c:v>138.09056957997601</c:v>
                </c:pt>
                <c:pt idx="7">
                  <c:v>152.68692844992725</c:v>
                </c:pt>
                <c:pt idx="8">
                  <c:v>162.68571121619638</c:v>
                </c:pt>
                <c:pt idx="9">
                  <c:v>173.58519600922307</c:v>
                </c:pt>
                <c:pt idx="10">
                  <c:v>178.6093596035966</c:v>
                </c:pt>
                <c:pt idx="11">
                  <c:v>191.53129106586394</c:v>
                </c:pt>
                <c:pt idx="12">
                  <c:v>205.49539052614008</c:v>
                </c:pt>
                <c:pt idx="13">
                  <c:v>215.07849755207792</c:v>
                </c:pt>
                <c:pt idx="14">
                  <c:v>222.18702226446231</c:v>
                </c:pt>
                <c:pt idx="15">
                  <c:v>230.09275308707547</c:v>
                </c:pt>
                <c:pt idx="16">
                  <c:v>243.05463452527275</c:v>
                </c:pt>
                <c:pt idx="17">
                  <c:v>253.90448491898442</c:v>
                </c:pt>
                <c:pt idx="18">
                  <c:v>266.05221533171414</c:v>
                </c:pt>
                <c:pt idx="19">
                  <c:v>277.04147776706048</c:v>
                </c:pt>
                <c:pt idx="20">
                  <c:v>292.52763690856347</c:v>
                </c:pt>
                <c:pt idx="21">
                  <c:v>289.61605913548686</c:v>
                </c:pt>
                <c:pt idx="22">
                  <c:v>289.27092159466127</c:v>
                </c:pt>
                <c:pt idx="23">
                  <c:v>298.8134394661343</c:v>
                </c:pt>
                <c:pt idx="24">
                  <c:v>303.15423679543295</c:v>
                </c:pt>
                <c:pt idx="25">
                  <c:v>310.84296556262001</c:v>
                </c:pt>
                <c:pt idx="26">
                  <c:v>320.8418150441658</c:v>
                </c:pt>
                <c:pt idx="27">
                  <c:v>293.90322409498492</c:v>
                </c:pt>
                <c:pt idx="28">
                  <c:v>266.1435180253402</c:v>
                </c:pt>
                <c:pt idx="29">
                  <c:v>263.4785455746823</c:v>
                </c:pt>
                <c:pt idx="30">
                  <c:v>270.95716833935467</c:v>
                </c:pt>
                <c:pt idx="31">
                  <c:v>295.39172475553465</c:v>
                </c:pt>
                <c:pt idx="32">
                  <c:v>312.8550692111221</c:v>
                </c:pt>
                <c:pt idx="33">
                  <c:v>338.11914748582666</c:v>
                </c:pt>
                <c:pt idx="34">
                  <c:v>355.20022858678834</c:v>
                </c:pt>
                <c:pt idx="35">
                  <c:v>356.09744781263385</c:v>
                </c:pt>
                <c:pt idx="36">
                  <c:v>367.43671732756684</c:v>
                </c:pt>
                <c:pt idx="37">
                  <c:v>372.18074458893335</c:v>
                </c:pt>
                <c:pt idx="38">
                  <c:v>379.29097946294155</c:v>
                </c:pt>
                <c:pt idx="39">
                  <c:v>380.64425402898775</c:v>
                </c:pt>
                <c:pt idx="40">
                  <c:v>396.03362987625275</c:v>
                </c:pt>
                <c:pt idx="41">
                  <c:v>399.82559044256874</c:v>
                </c:pt>
                <c:pt idx="42">
                  <c:v>393.54914924462616</c:v>
                </c:pt>
                <c:pt idx="43">
                  <c:v>404.0223774800819</c:v>
                </c:pt>
                <c:pt idx="44">
                  <c:v>412.00859091053383</c:v>
                </c:pt>
                <c:pt idx="45">
                  <c:v>416.01996656435983</c:v>
                </c:pt>
                <c:pt idx="46">
                  <c:v>419.25040291439979</c:v>
                </c:pt>
                <c:pt idx="47">
                  <c:v>435.70397945311009</c:v>
                </c:pt>
                <c:pt idx="48">
                  <c:v>431.56469097598222</c:v>
                </c:pt>
                <c:pt idx="49">
                  <c:v>448.2916956089569</c:v>
                </c:pt>
                <c:pt idx="50">
                  <c:v>445.75213218890195</c:v>
                </c:pt>
                <c:pt idx="51">
                  <c:v>458.25092194625591</c:v>
                </c:pt>
                <c:pt idx="52">
                  <c:v>100</c:v>
                </c:pt>
                <c:pt idx="53">
                  <c:v>97.803293209783817</c:v>
                </c:pt>
                <c:pt idx="54">
                  <c:v>98.78435083154929</c:v>
                </c:pt>
                <c:pt idx="55">
                  <c:v>93.939297152655826</c:v>
                </c:pt>
                <c:pt idx="56">
                  <c:v>92.769709486768932</c:v>
                </c:pt>
                <c:pt idx="57">
                  <c:v>91.785785757622278</c:v>
                </c:pt>
                <c:pt idx="58">
                  <c:v>93.613821446881175</c:v>
                </c:pt>
                <c:pt idx="59">
                  <c:v>94.794568689858494</c:v>
                </c:pt>
                <c:pt idx="60">
                  <c:v>97.777038134474935</c:v>
                </c:pt>
                <c:pt idx="61">
                  <c:v>102.70729629851975</c:v>
                </c:pt>
                <c:pt idx="62">
                  <c:v>101.00604116803235</c:v>
                </c:pt>
                <c:pt idx="63">
                  <c:v>105.56220880893086</c:v>
                </c:pt>
                <c:pt idx="64">
                  <c:v>111.61693438774442</c:v>
                </c:pt>
                <c:pt idx="65">
                  <c:v>107.64371794437899</c:v>
                </c:pt>
                <c:pt idx="66">
                  <c:v>108.45851140596434</c:v>
                </c:pt>
                <c:pt idx="67">
                  <c:v>107.94836191063746</c:v>
                </c:pt>
                <c:pt idx="68">
                  <c:v>95.30937296311717</c:v>
                </c:pt>
                <c:pt idx="69">
                  <c:v>95.697452274412157</c:v>
                </c:pt>
                <c:pt idx="70">
                  <c:v>91.547096269346213</c:v>
                </c:pt>
                <c:pt idx="71">
                  <c:v>81.889624105512866</c:v>
                </c:pt>
                <c:pt idx="72">
                  <c:v>67.193857147713516</c:v>
                </c:pt>
                <c:pt idx="73">
                  <c:v>89.281107015220712</c:v>
                </c:pt>
                <c:pt idx="74">
                  <c:v>91.377166611795573</c:v>
                </c:pt>
                <c:pt idx="75">
                  <c:v>98.489587409448959</c:v>
                </c:pt>
                <c:pt idx="76">
                  <c:v>99.902813656002081</c:v>
                </c:pt>
                <c:pt idx="77">
                  <c:v>99.221714146016609</c:v>
                </c:pt>
                <c:pt idx="78">
                  <c:v>97.528683306582693</c:v>
                </c:pt>
                <c:pt idx="79">
                  <c:v>110.48863465789664</c:v>
                </c:pt>
                <c:pt idx="80">
                  <c:v>120.34831159559718</c:v>
                </c:pt>
                <c:pt idx="81">
                  <c:v>115.67518421159848</c:v>
                </c:pt>
                <c:pt idx="82">
                  <c:v>109.47027454659116</c:v>
                </c:pt>
                <c:pt idx="83">
                  <c:v>89.577760709801311</c:v>
                </c:pt>
                <c:pt idx="84">
                  <c:v>85.976278167458247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25-4710-BFF2-278B6723A4AB}"/>
            </c:ext>
          </c:extLst>
        </c:ser>
        <c:ser>
          <c:idx val="2"/>
          <c:order val="2"/>
          <c:tx>
            <c:strRef>
              <c:f>'Data 2'!$S$3:$S$11</c:f>
              <c:strCache>
                <c:ptCount val="9"/>
                <c:pt idx="0">
                  <c:v>Mexico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'Data 2'!$P$12:$P$96</c:f>
              <c:numCache>
                <c:formatCode>General</c:formatCode>
                <c:ptCount val="85"/>
                <c:pt idx="2">
                  <c:v>2002</c:v>
                </c:pt>
                <c:pt idx="6">
                  <c:v>2003</c:v>
                </c:pt>
                <c:pt idx="10">
                  <c:v>2004</c:v>
                </c:pt>
                <c:pt idx="14">
                  <c:v>2005</c:v>
                </c:pt>
                <c:pt idx="18">
                  <c:v>2006</c:v>
                </c:pt>
                <c:pt idx="22">
                  <c:v>2007</c:v>
                </c:pt>
                <c:pt idx="26">
                  <c:v>2008</c:v>
                </c:pt>
                <c:pt idx="30">
                  <c:v>2009</c:v>
                </c:pt>
                <c:pt idx="34">
                  <c:v>2010</c:v>
                </c:pt>
                <c:pt idx="38">
                  <c:v>2011</c:v>
                </c:pt>
                <c:pt idx="42">
                  <c:v>2012</c:v>
                </c:pt>
                <c:pt idx="46">
                  <c:v>2013</c:v>
                </c:pt>
                <c:pt idx="50">
                  <c:v>2014</c:v>
                </c:pt>
                <c:pt idx="54">
                  <c:v>2015</c:v>
                </c:pt>
                <c:pt idx="58">
                  <c:v>2016</c:v>
                </c:pt>
                <c:pt idx="62">
                  <c:v>2017</c:v>
                </c:pt>
                <c:pt idx="66">
                  <c:v>2018</c:v>
                </c:pt>
                <c:pt idx="70">
                  <c:v>2019</c:v>
                </c:pt>
                <c:pt idx="74">
                  <c:v>2020</c:v>
                </c:pt>
                <c:pt idx="78">
                  <c:v>2021</c:v>
                </c:pt>
                <c:pt idx="82">
                  <c:v>2022</c:v>
                </c:pt>
              </c:numCache>
            </c:numRef>
          </c:cat>
          <c:val>
            <c:numRef>
              <c:f>'Data 2'!$S$12:$S$96</c:f>
              <c:numCache>
                <c:formatCode>0.0</c:formatCode>
                <c:ptCount val="85"/>
                <c:pt idx="0">
                  <c:v>100</c:v>
                </c:pt>
                <c:pt idx="1">
                  <c:v>105.33127052737585</c:v>
                </c:pt>
                <c:pt idx="2">
                  <c:v>105.61285709109691</c:v>
                </c:pt>
                <c:pt idx="3">
                  <c:v>103.71395383372641</c:v>
                </c:pt>
                <c:pt idx="4">
                  <c:v>101.30296789234563</c:v>
                </c:pt>
                <c:pt idx="5">
                  <c:v>101.72223472748796</c:v>
                </c:pt>
                <c:pt idx="6">
                  <c:v>103.70490939357026</c:v>
                </c:pt>
                <c:pt idx="7">
                  <c:v>108.20783240522678</c:v>
                </c:pt>
                <c:pt idx="8">
                  <c:v>112.90406202294862</c:v>
                </c:pt>
                <c:pt idx="9">
                  <c:v>116.26302330571481</c:v>
                </c:pt>
                <c:pt idx="10">
                  <c:v>117.57337493317353</c:v>
                </c:pt>
                <c:pt idx="11">
                  <c:v>119.97266958555473</c:v>
                </c:pt>
                <c:pt idx="12">
                  <c:v>120.9613757399413</c:v>
                </c:pt>
                <c:pt idx="13">
                  <c:v>124.89959507509268</c:v>
                </c:pt>
                <c:pt idx="14">
                  <c:v>124.48468971513344</c:v>
                </c:pt>
                <c:pt idx="15">
                  <c:v>132.24924118167621</c:v>
                </c:pt>
                <c:pt idx="16">
                  <c:v>141.11086273548224</c:v>
                </c:pt>
                <c:pt idx="17">
                  <c:v>142.39983522442299</c:v>
                </c:pt>
                <c:pt idx="18">
                  <c:v>140.48370277131417</c:v>
                </c:pt>
                <c:pt idx="19">
                  <c:v>142.9220361345713</c:v>
                </c:pt>
                <c:pt idx="20">
                  <c:v>144.76973256637527</c:v>
                </c:pt>
                <c:pt idx="21">
                  <c:v>147.6441764609929</c:v>
                </c:pt>
                <c:pt idx="22">
                  <c:v>149.86492425919556</c:v>
                </c:pt>
                <c:pt idx="23">
                  <c:v>148.63610485104704</c:v>
                </c:pt>
                <c:pt idx="24">
                  <c:v>152.92927822949355</c:v>
                </c:pt>
                <c:pt idx="25">
                  <c:v>158.07612269580929</c:v>
                </c:pt>
                <c:pt idx="26">
                  <c:v>156.41377832386232</c:v>
                </c:pt>
                <c:pt idx="27">
                  <c:v>143.77267909685997</c:v>
                </c:pt>
                <c:pt idx="28">
                  <c:v>121.028938036536</c:v>
                </c:pt>
                <c:pt idx="29">
                  <c:v>120.73959621756994</c:v>
                </c:pt>
                <c:pt idx="30">
                  <c:v>134.61568097418771</c:v>
                </c:pt>
                <c:pt idx="31">
                  <c:v>150.5092115245514</c:v>
                </c:pt>
                <c:pt idx="32">
                  <c:v>161.17723872729388</c:v>
                </c:pt>
                <c:pt idx="33">
                  <c:v>169.06904687428624</c:v>
                </c:pt>
                <c:pt idx="34">
                  <c:v>172.02851474847267</c:v>
                </c:pt>
                <c:pt idx="35">
                  <c:v>179.6616127876708</c:v>
                </c:pt>
                <c:pt idx="36">
                  <c:v>191.000786932848</c:v>
                </c:pt>
                <c:pt idx="37">
                  <c:v>195.56120949161811</c:v>
                </c:pt>
                <c:pt idx="38">
                  <c:v>199.05093769013428</c:v>
                </c:pt>
                <c:pt idx="39">
                  <c:v>201.86750764339445</c:v>
                </c:pt>
                <c:pt idx="40">
                  <c:v>218.80362402265118</c:v>
                </c:pt>
                <c:pt idx="41">
                  <c:v>212.38882429600406</c:v>
                </c:pt>
                <c:pt idx="42">
                  <c:v>212.0330492412227</c:v>
                </c:pt>
                <c:pt idx="43">
                  <c:v>215.0919457407424</c:v>
                </c:pt>
                <c:pt idx="44">
                  <c:v>218.81506332331037</c:v>
                </c:pt>
                <c:pt idx="45">
                  <c:v>223.93180415255372</c:v>
                </c:pt>
                <c:pt idx="46">
                  <c:v>224.11724520845527</c:v>
                </c:pt>
                <c:pt idx="47">
                  <c:v>225.4739278379104</c:v>
                </c:pt>
                <c:pt idx="48">
                  <c:v>230.00596287140516</c:v>
                </c:pt>
                <c:pt idx="49">
                  <c:v>236.69264565635535</c:v>
                </c:pt>
                <c:pt idx="50">
                  <c:v>241.69979161839245</c:v>
                </c:pt>
                <c:pt idx="51">
                  <c:v>242.77355538467717</c:v>
                </c:pt>
                <c:pt idx="52">
                  <c:v>100</c:v>
                </c:pt>
                <c:pt idx="53">
                  <c:v>100.62725748487699</c:v>
                </c:pt>
                <c:pt idx="54">
                  <c:v>101.35561227454211</c:v>
                </c:pt>
                <c:pt idx="55">
                  <c:v>93.932509331479608</c:v>
                </c:pt>
                <c:pt idx="56">
                  <c:v>92.810973591410715</c:v>
                </c:pt>
                <c:pt idx="57">
                  <c:v>98.260263846647248</c:v>
                </c:pt>
                <c:pt idx="58">
                  <c:v>95.857407499728822</c:v>
                </c:pt>
                <c:pt idx="59">
                  <c:v>97.97866303550677</c:v>
                </c:pt>
                <c:pt idx="60">
                  <c:v>101.40303101614134</c:v>
                </c:pt>
                <c:pt idx="61">
                  <c:v>104.16569324730425</c:v>
                </c:pt>
                <c:pt idx="62">
                  <c:v>106.57836416876098</c:v>
                </c:pt>
                <c:pt idx="63">
                  <c:v>112.23597112828496</c:v>
                </c:pt>
                <c:pt idx="64">
                  <c:v>111.22882198898527</c:v>
                </c:pt>
                <c:pt idx="65">
                  <c:v>110.65937082231498</c:v>
                </c:pt>
                <c:pt idx="66">
                  <c:v>112.26111000498366</c:v>
                </c:pt>
                <c:pt idx="67">
                  <c:v>104.18235270219336</c:v>
                </c:pt>
                <c:pt idx="68">
                  <c:v>105.09795239092006</c:v>
                </c:pt>
                <c:pt idx="69">
                  <c:v>93.312554191364825</c:v>
                </c:pt>
                <c:pt idx="70">
                  <c:v>95.375190795917547</c:v>
                </c:pt>
                <c:pt idx="71">
                  <c:v>96.209060478796204</c:v>
                </c:pt>
                <c:pt idx="72">
                  <c:v>91.026658753208253</c:v>
                </c:pt>
                <c:pt idx="73">
                  <c:v>97.144276019242653</c:v>
                </c:pt>
                <c:pt idx="74">
                  <c:v>99.144336709960882</c:v>
                </c:pt>
                <c:pt idx="75">
                  <c:v>108.85346935362017</c:v>
                </c:pt>
                <c:pt idx="76">
                  <c:v>116.28035142650874</c:v>
                </c:pt>
                <c:pt idx="77">
                  <c:v>118.99955762402871</c:v>
                </c:pt>
                <c:pt idx="78">
                  <c:v>113.34096764424748</c:v>
                </c:pt>
                <c:pt idx="79">
                  <c:v>115.90273984279054</c:v>
                </c:pt>
                <c:pt idx="80">
                  <c:v>117.15272290439836</c:v>
                </c:pt>
                <c:pt idx="81">
                  <c:v>113.5352762848576</c:v>
                </c:pt>
                <c:pt idx="82">
                  <c:v>122.07597484439417</c:v>
                </c:pt>
                <c:pt idx="83">
                  <c:v>110.39578509609163</c:v>
                </c:pt>
                <c:pt idx="84">
                  <c:v>113.43689049684914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25-4710-BFF2-278B6723A4AB}"/>
            </c:ext>
          </c:extLst>
        </c:ser>
        <c:ser>
          <c:idx val="3"/>
          <c:order val="3"/>
          <c:tx>
            <c:strRef>
              <c:f>'Data 2'!$T$3:$T$11</c:f>
              <c:strCache>
                <c:ptCount val="9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'Data 2'!$P$12:$P$96</c:f>
              <c:numCache>
                <c:formatCode>General</c:formatCode>
                <c:ptCount val="85"/>
                <c:pt idx="2">
                  <c:v>2002</c:v>
                </c:pt>
                <c:pt idx="6">
                  <c:v>2003</c:v>
                </c:pt>
                <c:pt idx="10">
                  <c:v>2004</c:v>
                </c:pt>
                <c:pt idx="14">
                  <c:v>2005</c:v>
                </c:pt>
                <c:pt idx="18">
                  <c:v>2006</c:v>
                </c:pt>
                <c:pt idx="22">
                  <c:v>2007</c:v>
                </c:pt>
                <c:pt idx="26">
                  <c:v>2008</c:v>
                </c:pt>
                <c:pt idx="30">
                  <c:v>2009</c:v>
                </c:pt>
                <c:pt idx="34">
                  <c:v>2010</c:v>
                </c:pt>
                <c:pt idx="38">
                  <c:v>2011</c:v>
                </c:pt>
                <c:pt idx="42">
                  <c:v>2012</c:v>
                </c:pt>
                <c:pt idx="46">
                  <c:v>2013</c:v>
                </c:pt>
                <c:pt idx="50">
                  <c:v>2014</c:v>
                </c:pt>
                <c:pt idx="54">
                  <c:v>2015</c:v>
                </c:pt>
                <c:pt idx="58">
                  <c:v>2016</c:v>
                </c:pt>
                <c:pt idx="62">
                  <c:v>2017</c:v>
                </c:pt>
                <c:pt idx="66">
                  <c:v>2018</c:v>
                </c:pt>
                <c:pt idx="70">
                  <c:v>2019</c:v>
                </c:pt>
                <c:pt idx="74">
                  <c:v>2020</c:v>
                </c:pt>
                <c:pt idx="78">
                  <c:v>2021</c:v>
                </c:pt>
                <c:pt idx="82">
                  <c:v>2022</c:v>
                </c:pt>
              </c:numCache>
            </c:numRef>
          </c:cat>
          <c:val>
            <c:numRef>
              <c:f>'Data 2'!$T$12:$T$96</c:f>
              <c:numCache>
                <c:formatCode>0.0</c:formatCode>
                <c:ptCount val="85"/>
                <c:pt idx="0">
                  <c:v>100</c:v>
                </c:pt>
                <c:pt idx="1">
                  <c:v>103.57805596847342</c:v>
                </c:pt>
                <c:pt idx="2">
                  <c:v>107.23034490988266</c:v>
                </c:pt>
                <c:pt idx="3">
                  <c:v>106.85471121544114</c:v>
                </c:pt>
                <c:pt idx="4">
                  <c:v>107.27625486558938</c:v>
                </c:pt>
                <c:pt idx="5">
                  <c:v>107.60828787218311</c:v>
                </c:pt>
                <c:pt idx="6">
                  <c:v>109.898070302197</c:v>
                </c:pt>
                <c:pt idx="7">
                  <c:v>113.69761810696895</c:v>
                </c:pt>
                <c:pt idx="8">
                  <c:v>118.67487987858266</c:v>
                </c:pt>
                <c:pt idx="9">
                  <c:v>122.1482681360072</c:v>
                </c:pt>
                <c:pt idx="10">
                  <c:v>125.16896102481805</c:v>
                </c:pt>
                <c:pt idx="11">
                  <c:v>128.83986012443901</c:v>
                </c:pt>
                <c:pt idx="12">
                  <c:v>130.94465873843106</c:v>
                </c:pt>
                <c:pt idx="13">
                  <c:v>135.1600441461149</c:v>
                </c:pt>
                <c:pt idx="14">
                  <c:v>135.65347487295867</c:v>
                </c:pt>
                <c:pt idx="15">
                  <c:v>139.81122009066195</c:v>
                </c:pt>
                <c:pt idx="16">
                  <c:v>145.51618676258983</c:v>
                </c:pt>
                <c:pt idx="17">
                  <c:v>150.00998847641952</c:v>
                </c:pt>
                <c:pt idx="18">
                  <c:v>152.76248107099821</c:v>
                </c:pt>
                <c:pt idx="19">
                  <c:v>153.023408428816</c:v>
                </c:pt>
                <c:pt idx="20">
                  <c:v>156.49956940034835</c:v>
                </c:pt>
                <c:pt idx="21">
                  <c:v>158.73755745720291</c:v>
                </c:pt>
                <c:pt idx="22">
                  <c:v>160.66543655301473</c:v>
                </c:pt>
                <c:pt idx="23">
                  <c:v>165.80246877446208</c:v>
                </c:pt>
                <c:pt idx="24">
                  <c:v>174.97064867364688</c:v>
                </c:pt>
                <c:pt idx="25">
                  <c:v>179.68481140432812</c:v>
                </c:pt>
                <c:pt idx="26">
                  <c:v>178.9172321430085</c:v>
                </c:pt>
                <c:pt idx="27">
                  <c:v>155.82346607150848</c:v>
                </c:pt>
                <c:pt idx="28">
                  <c:v>131.38084440917876</c:v>
                </c:pt>
                <c:pt idx="29">
                  <c:v>125.9866755478744</c:v>
                </c:pt>
                <c:pt idx="30">
                  <c:v>134.77314021333538</c:v>
                </c:pt>
                <c:pt idx="31">
                  <c:v>145.17645906029503</c:v>
                </c:pt>
                <c:pt idx="32">
                  <c:v>149.65833218022317</c:v>
                </c:pt>
                <c:pt idx="33">
                  <c:v>155.69357644981346</c:v>
                </c:pt>
                <c:pt idx="34">
                  <c:v>161.78577361619671</c:v>
                </c:pt>
                <c:pt idx="35">
                  <c:v>168.51375250615547</c:v>
                </c:pt>
                <c:pt idx="36">
                  <c:v>178.79009895549441</c:v>
                </c:pt>
                <c:pt idx="37">
                  <c:v>185.04087120624118</c:v>
                </c:pt>
                <c:pt idx="38">
                  <c:v>188.0157167621733</c:v>
                </c:pt>
                <c:pt idx="39">
                  <c:v>189.40080114652284</c:v>
                </c:pt>
                <c:pt idx="40">
                  <c:v>195.25910638018297</c:v>
                </c:pt>
                <c:pt idx="41">
                  <c:v>193.55087738490994</c:v>
                </c:pt>
                <c:pt idx="42">
                  <c:v>191.83546012267433</c:v>
                </c:pt>
                <c:pt idx="43">
                  <c:v>192.63130783652551</c:v>
                </c:pt>
                <c:pt idx="44">
                  <c:v>194.2282372554341</c:v>
                </c:pt>
                <c:pt idx="45">
                  <c:v>193.70340532121699</c:v>
                </c:pt>
                <c:pt idx="46">
                  <c:v>194.45492536256245</c:v>
                </c:pt>
                <c:pt idx="47">
                  <c:v>194.56045611178649</c:v>
                </c:pt>
                <c:pt idx="48">
                  <c:v>196.75327323108877</c:v>
                </c:pt>
                <c:pt idx="49">
                  <c:v>201.81735221186159</c:v>
                </c:pt>
                <c:pt idx="50">
                  <c:v>201.93242444032279</c:v>
                </c:pt>
                <c:pt idx="51">
                  <c:v>201.48888695037991</c:v>
                </c:pt>
                <c:pt idx="52">
                  <c:v>100</c:v>
                </c:pt>
                <c:pt idx="53">
                  <c:v>98.24376172178107</c:v>
                </c:pt>
                <c:pt idx="54">
                  <c:v>99.185403958084891</c:v>
                </c:pt>
                <c:pt idx="55">
                  <c:v>93.938238420603312</c:v>
                </c:pt>
                <c:pt idx="56">
                  <c:v>92.776145665487888</c:v>
                </c:pt>
                <c:pt idx="57">
                  <c:v>92.795644046193431</c:v>
                </c:pt>
                <c:pt idx="58">
                  <c:v>93.963765325049735</c:v>
                </c:pt>
                <c:pt idx="59">
                  <c:v>95.291208576862815</c:v>
                </c:pt>
                <c:pt idx="60">
                  <c:v>98.342603252697799</c:v>
                </c:pt>
                <c:pt idx="61">
                  <c:v>102.93477011594658</c:v>
                </c:pt>
                <c:pt idx="62">
                  <c:v>101.87518559813249</c:v>
                </c:pt>
                <c:pt idx="63">
                  <c:v>106.60315050361015</c:v>
                </c:pt>
                <c:pt idx="64">
                  <c:v>111.55639846231615</c:v>
                </c:pt>
                <c:pt idx="65">
                  <c:v>108.11408513264693</c:v>
                </c:pt>
                <c:pt idx="66">
                  <c:v>109.05162264373934</c:v>
                </c:pt>
                <c:pt idx="67">
                  <c:v>107.36095771192231</c:v>
                </c:pt>
                <c:pt idx="68">
                  <c:v>96.836149010944112</c:v>
                </c:pt>
                <c:pt idx="69">
                  <c:v>95.325467218096151</c:v>
                </c:pt>
                <c:pt idx="70">
                  <c:v>92.144184240598264</c:v>
                </c:pt>
                <c:pt idx="71">
                  <c:v>84.123101663146386</c:v>
                </c:pt>
                <c:pt idx="72">
                  <c:v>70.911184152337754</c:v>
                </c:pt>
                <c:pt idx="73">
                  <c:v>90.507566705710303</c:v>
                </c:pt>
                <c:pt idx="74">
                  <c:v>92.588652849685573</c:v>
                </c:pt>
                <c:pt idx="75">
                  <c:v>100.10609640665066</c:v>
                </c:pt>
                <c:pt idx="76">
                  <c:v>102.45730407770395</c:v>
                </c:pt>
                <c:pt idx="77">
                  <c:v>102.30656807427214</c:v>
                </c:pt>
                <c:pt idx="78">
                  <c:v>99.995008187147548</c:v>
                </c:pt>
                <c:pt idx="79">
                  <c:v>111.33310102583896</c:v>
                </c:pt>
                <c:pt idx="80">
                  <c:v>119.84987887526076</c:v>
                </c:pt>
                <c:pt idx="81">
                  <c:v>115.34141155426853</c:v>
                </c:pt>
                <c:pt idx="82">
                  <c:v>111.43645170464795</c:v>
                </c:pt>
                <c:pt idx="83">
                  <c:v>92.824857107240405</c:v>
                </c:pt>
                <c:pt idx="84">
                  <c:v>90.259453828687555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25-4710-BFF2-278B6723A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814831"/>
        <c:axId val="1729814351"/>
      </c:lineChart>
      <c:catAx>
        <c:axId val="17298148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  2002Q1=100</a:t>
                </a:r>
              </a:p>
            </c:rich>
          </c:tx>
          <c:layout>
            <c:manualLayout>
              <c:xMode val="edge"/>
              <c:yMode val="edge"/>
              <c:x val="2.0440296474110262E-2"/>
              <c:y val="3.3811578608667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814351"/>
        <c:crosses val="autoZero"/>
        <c:auto val="1"/>
        <c:lblAlgn val="ctr"/>
        <c:lblOffset val="100"/>
        <c:noMultiLvlLbl val="0"/>
      </c:catAx>
      <c:valAx>
        <c:axId val="172981435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81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51962295777418"/>
          <c:y val="0.14946592447720766"/>
          <c:w val="0.46645706656071684"/>
          <c:h val="4.448828435598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Manufacturing Trade with Major Trading Partners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985341845409925E-2"/>
          <c:y val="8.5485443121708721E-2"/>
          <c:w val="0.92054204131185313"/>
          <c:h val="0.84059146170937493"/>
        </c:manualLayout>
      </c:layout>
      <c:lineChart>
        <c:grouping val="standard"/>
        <c:varyColors val="0"/>
        <c:ser>
          <c:idx val="0"/>
          <c:order val="0"/>
          <c:tx>
            <c:strRef>
              <c:f>'Data 2'!$Q$3:$Q$11</c:f>
              <c:strCache>
                <c:ptCount val="9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2'!$P$64:$P$96</c:f>
              <c:numCache>
                <c:formatCode>General</c:formatCode>
                <c:ptCount val="33"/>
                <c:pt idx="2">
                  <c:v>2015</c:v>
                </c:pt>
                <c:pt idx="6">
                  <c:v>2016</c:v>
                </c:pt>
                <c:pt idx="10">
                  <c:v>2017</c:v>
                </c:pt>
                <c:pt idx="14">
                  <c:v>2018</c:v>
                </c:pt>
                <c:pt idx="18">
                  <c:v>2019</c:v>
                </c:pt>
                <c:pt idx="22">
                  <c:v>2020</c:v>
                </c:pt>
                <c:pt idx="26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'Data 2'!$Q$64:$Q$96</c:f>
              <c:numCache>
                <c:formatCode>0.0</c:formatCode>
                <c:ptCount val="33"/>
                <c:pt idx="0">
                  <c:v>100</c:v>
                </c:pt>
                <c:pt idx="1">
                  <c:v>98.770338538236771</c:v>
                </c:pt>
                <c:pt idx="2">
                  <c:v>97.9582096950531</c:v>
                </c:pt>
                <c:pt idx="3">
                  <c:v>96.060450672483796</c:v>
                </c:pt>
                <c:pt idx="4">
                  <c:v>95.048441544380111</c:v>
                </c:pt>
                <c:pt idx="5">
                  <c:v>95.140017211514547</c:v>
                </c:pt>
                <c:pt idx="6">
                  <c:v>94.744259116262043</c:v>
                </c:pt>
                <c:pt idx="7">
                  <c:v>93.254777419681233</c:v>
                </c:pt>
                <c:pt idx="8">
                  <c:v>97.544917826710716</c:v>
                </c:pt>
                <c:pt idx="9">
                  <c:v>97.712832414745918</c:v>
                </c:pt>
                <c:pt idx="10">
                  <c:v>97.416885067532391</c:v>
                </c:pt>
                <c:pt idx="11">
                  <c:v>100.56901422100375</c:v>
                </c:pt>
                <c:pt idx="12">
                  <c:v>103.21248064568687</c:v>
                </c:pt>
                <c:pt idx="13">
                  <c:v>105.13968196983434</c:v>
                </c:pt>
                <c:pt idx="14">
                  <c:v>102.25430742309794</c:v>
                </c:pt>
                <c:pt idx="15">
                  <c:v>99.437122606674507</c:v>
                </c:pt>
                <c:pt idx="16">
                  <c:v>100.59335830833479</c:v>
                </c:pt>
                <c:pt idx="17">
                  <c:v>101.41046767014434</c:v>
                </c:pt>
                <c:pt idx="18">
                  <c:v>102.02149662935864</c:v>
                </c:pt>
                <c:pt idx="19">
                  <c:v>98.589589734734687</c:v>
                </c:pt>
                <c:pt idx="20">
                  <c:v>96.472494507865591</c:v>
                </c:pt>
                <c:pt idx="21">
                  <c:v>66.750148350276618</c:v>
                </c:pt>
                <c:pt idx="22">
                  <c:v>94.820991673397771</c:v>
                </c:pt>
                <c:pt idx="23">
                  <c:v>94.621711986932439</c:v>
                </c:pt>
                <c:pt idx="24">
                  <c:v>101.32895929283939</c:v>
                </c:pt>
                <c:pt idx="25">
                  <c:v>104.21801093494562</c:v>
                </c:pt>
                <c:pt idx="26">
                  <c:v>107.07980492059073</c:v>
                </c:pt>
                <c:pt idx="27">
                  <c:v>111.76212992627386</c:v>
                </c:pt>
                <c:pt idx="28">
                  <c:v>116.03414259471798</c:v>
                </c:pt>
                <c:pt idx="29">
                  <c:v>127.41245295763899</c:v>
                </c:pt>
                <c:pt idx="30">
                  <c:v>124.01396602821768</c:v>
                </c:pt>
                <c:pt idx="31">
                  <c:v>116.9685053238592</c:v>
                </c:pt>
                <c:pt idx="32">
                  <c:v>122.50972765699943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54-47AC-9D77-DC8AA8F9B0C2}"/>
            </c:ext>
          </c:extLst>
        </c:ser>
        <c:ser>
          <c:idx val="1"/>
          <c:order val="1"/>
          <c:tx>
            <c:strRef>
              <c:f>'Data 2'!$R$3:$R$11</c:f>
              <c:strCache>
                <c:ptCount val="9"/>
                <c:pt idx="0">
                  <c:v>China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'Data 2'!$P$64:$P$96</c:f>
              <c:numCache>
                <c:formatCode>General</c:formatCode>
                <c:ptCount val="33"/>
                <c:pt idx="2">
                  <c:v>2015</c:v>
                </c:pt>
                <c:pt idx="6">
                  <c:v>2016</c:v>
                </c:pt>
                <c:pt idx="10">
                  <c:v>2017</c:v>
                </c:pt>
                <c:pt idx="14">
                  <c:v>2018</c:v>
                </c:pt>
                <c:pt idx="18">
                  <c:v>2019</c:v>
                </c:pt>
                <c:pt idx="22">
                  <c:v>2020</c:v>
                </c:pt>
                <c:pt idx="26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'Data 2'!$R$64:$R$96</c:f>
              <c:numCache>
                <c:formatCode>0.0</c:formatCode>
                <c:ptCount val="33"/>
                <c:pt idx="0">
                  <c:v>100</c:v>
                </c:pt>
                <c:pt idx="1">
                  <c:v>97.803293209783817</c:v>
                </c:pt>
                <c:pt idx="2">
                  <c:v>98.78435083154929</c:v>
                </c:pt>
                <c:pt idx="3">
                  <c:v>93.939297152655826</c:v>
                </c:pt>
                <c:pt idx="4">
                  <c:v>92.769709486768932</c:v>
                </c:pt>
                <c:pt idx="5">
                  <c:v>91.785785757622278</c:v>
                </c:pt>
                <c:pt idx="6">
                  <c:v>93.613821446881175</c:v>
                </c:pt>
                <c:pt idx="7">
                  <c:v>94.794568689858494</c:v>
                </c:pt>
                <c:pt idx="8">
                  <c:v>97.777038134474935</c:v>
                </c:pt>
                <c:pt idx="9">
                  <c:v>102.70729629851975</c:v>
                </c:pt>
                <c:pt idx="10">
                  <c:v>101.00604116803235</c:v>
                </c:pt>
                <c:pt idx="11">
                  <c:v>105.56220880893086</c:v>
                </c:pt>
                <c:pt idx="12">
                  <c:v>111.61693438774442</c:v>
                </c:pt>
                <c:pt idx="13">
                  <c:v>107.64371794437899</c:v>
                </c:pt>
                <c:pt idx="14">
                  <c:v>108.45851140596434</c:v>
                </c:pt>
                <c:pt idx="15">
                  <c:v>107.94836191063746</c:v>
                </c:pt>
                <c:pt idx="16">
                  <c:v>95.30937296311717</c:v>
                </c:pt>
                <c:pt idx="17">
                  <c:v>95.697452274412157</c:v>
                </c:pt>
                <c:pt idx="18">
                  <c:v>91.547096269346213</c:v>
                </c:pt>
                <c:pt idx="19">
                  <c:v>81.889624105512866</c:v>
                </c:pt>
                <c:pt idx="20">
                  <c:v>67.193857147713516</c:v>
                </c:pt>
                <c:pt idx="21">
                  <c:v>89.281107015220712</c:v>
                </c:pt>
                <c:pt idx="22">
                  <c:v>91.377166611795573</c:v>
                </c:pt>
                <c:pt idx="23">
                  <c:v>98.489587409448959</c:v>
                </c:pt>
                <c:pt idx="24">
                  <c:v>99.902813656002081</c:v>
                </c:pt>
                <c:pt idx="25">
                  <c:v>99.221714146016609</c:v>
                </c:pt>
                <c:pt idx="26">
                  <c:v>97.528683306582693</c:v>
                </c:pt>
                <c:pt idx="27">
                  <c:v>110.48863465789664</c:v>
                </c:pt>
                <c:pt idx="28">
                  <c:v>120.34831159559718</c:v>
                </c:pt>
                <c:pt idx="29">
                  <c:v>115.67518421159848</c:v>
                </c:pt>
                <c:pt idx="30">
                  <c:v>109.47027454659116</c:v>
                </c:pt>
                <c:pt idx="31">
                  <c:v>89.577760709801311</c:v>
                </c:pt>
                <c:pt idx="32">
                  <c:v>85.976278167458247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4-47AC-9D77-DC8AA8F9B0C2}"/>
            </c:ext>
          </c:extLst>
        </c:ser>
        <c:ser>
          <c:idx val="2"/>
          <c:order val="2"/>
          <c:tx>
            <c:strRef>
              <c:f>'Data 2'!$S$3:$S$11</c:f>
              <c:strCache>
                <c:ptCount val="9"/>
                <c:pt idx="0">
                  <c:v>Mexico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'Data 2'!$P$64:$P$96</c:f>
              <c:numCache>
                <c:formatCode>General</c:formatCode>
                <c:ptCount val="33"/>
                <c:pt idx="2">
                  <c:v>2015</c:v>
                </c:pt>
                <c:pt idx="6">
                  <c:v>2016</c:v>
                </c:pt>
                <c:pt idx="10">
                  <c:v>2017</c:v>
                </c:pt>
                <c:pt idx="14">
                  <c:v>2018</c:v>
                </c:pt>
                <c:pt idx="18">
                  <c:v>2019</c:v>
                </c:pt>
                <c:pt idx="22">
                  <c:v>2020</c:v>
                </c:pt>
                <c:pt idx="26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'Data 2'!$S$64:$S$96</c:f>
              <c:numCache>
                <c:formatCode>0.0</c:formatCode>
                <c:ptCount val="33"/>
                <c:pt idx="0">
                  <c:v>100</c:v>
                </c:pt>
                <c:pt idx="1">
                  <c:v>100.62725748487699</c:v>
                </c:pt>
                <c:pt idx="2">
                  <c:v>101.35561227454211</c:v>
                </c:pt>
                <c:pt idx="3">
                  <c:v>93.932509331479608</c:v>
                </c:pt>
                <c:pt idx="4">
                  <c:v>92.810973591410715</c:v>
                </c:pt>
                <c:pt idx="5">
                  <c:v>98.260263846647248</c:v>
                </c:pt>
                <c:pt idx="6">
                  <c:v>95.857407499728822</c:v>
                </c:pt>
                <c:pt idx="7">
                  <c:v>97.97866303550677</c:v>
                </c:pt>
                <c:pt idx="8">
                  <c:v>101.40303101614134</c:v>
                </c:pt>
                <c:pt idx="9">
                  <c:v>104.16569324730425</c:v>
                </c:pt>
                <c:pt idx="10">
                  <c:v>106.57836416876098</c:v>
                </c:pt>
                <c:pt idx="11">
                  <c:v>112.23597112828496</c:v>
                </c:pt>
                <c:pt idx="12">
                  <c:v>111.22882198898527</c:v>
                </c:pt>
                <c:pt idx="13">
                  <c:v>110.65937082231498</c:v>
                </c:pt>
                <c:pt idx="14">
                  <c:v>112.26111000498366</c:v>
                </c:pt>
                <c:pt idx="15">
                  <c:v>104.18235270219336</c:v>
                </c:pt>
                <c:pt idx="16">
                  <c:v>105.09795239092006</c:v>
                </c:pt>
                <c:pt idx="17">
                  <c:v>93.312554191364825</c:v>
                </c:pt>
                <c:pt idx="18">
                  <c:v>95.375190795917547</c:v>
                </c:pt>
                <c:pt idx="19">
                  <c:v>96.209060478796204</c:v>
                </c:pt>
                <c:pt idx="20">
                  <c:v>91.026658753208253</c:v>
                </c:pt>
                <c:pt idx="21">
                  <c:v>97.144276019242653</c:v>
                </c:pt>
                <c:pt idx="22">
                  <c:v>99.144336709960882</c:v>
                </c:pt>
                <c:pt idx="23">
                  <c:v>108.85346935362017</c:v>
                </c:pt>
                <c:pt idx="24">
                  <c:v>116.28035142650874</c:v>
                </c:pt>
                <c:pt idx="25">
                  <c:v>118.99955762402871</c:v>
                </c:pt>
                <c:pt idx="26">
                  <c:v>113.34096764424748</c:v>
                </c:pt>
                <c:pt idx="27">
                  <c:v>115.90273984279054</c:v>
                </c:pt>
                <c:pt idx="28">
                  <c:v>117.15272290439836</c:v>
                </c:pt>
                <c:pt idx="29">
                  <c:v>113.5352762848576</c:v>
                </c:pt>
                <c:pt idx="30">
                  <c:v>122.07597484439417</c:v>
                </c:pt>
                <c:pt idx="31">
                  <c:v>110.39578509609163</c:v>
                </c:pt>
                <c:pt idx="32">
                  <c:v>113.43689049684914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54-47AC-9D77-DC8AA8F9B0C2}"/>
            </c:ext>
          </c:extLst>
        </c:ser>
        <c:ser>
          <c:idx val="3"/>
          <c:order val="3"/>
          <c:tx>
            <c:strRef>
              <c:f>'Data 2'!$T$3:$T$11</c:f>
              <c:strCache>
                <c:ptCount val="9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'Data 2'!$P$64:$P$96</c:f>
              <c:numCache>
                <c:formatCode>General</c:formatCode>
                <c:ptCount val="33"/>
                <c:pt idx="2">
                  <c:v>2015</c:v>
                </c:pt>
                <c:pt idx="6">
                  <c:v>2016</c:v>
                </c:pt>
                <c:pt idx="10">
                  <c:v>2017</c:v>
                </c:pt>
                <c:pt idx="14">
                  <c:v>2018</c:v>
                </c:pt>
                <c:pt idx="18">
                  <c:v>2019</c:v>
                </c:pt>
                <c:pt idx="22">
                  <c:v>2020</c:v>
                </c:pt>
                <c:pt idx="26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'Data 2'!$T$64:$T$96</c:f>
              <c:numCache>
                <c:formatCode>0.0</c:formatCode>
                <c:ptCount val="33"/>
                <c:pt idx="0">
                  <c:v>100</c:v>
                </c:pt>
                <c:pt idx="1">
                  <c:v>98.24376172178107</c:v>
                </c:pt>
                <c:pt idx="2">
                  <c:v>99.185403958084891</c:v>
                </c:pt>
                <c:pt idx="3">
                  <c:v>93.938238420603312</c:v>
                </c:pt>
                <c:pt idx="4">
                  <c:v>92.776145665487888</c:v>
                </c:pt>
                <c:pt idx="5">
                  <c:v>92.795644046193431</c:v>
                </c:pt>
                <c:pt idx="6">
                  <c:v>93.963765325049735</c:v>
                </c:pt>
                <c:pt idx="7">
                  <c:v>95.291208576862815</c:v>
                </c:pt>
                <c:pt idx="8">
                  <c:v>98.342603252697799</c:v>
                </c:pt>
                <c:pt idx="9">
                  <c:v>102.93477011594658</c:v>
                </c:pt>
                <c:pt idx="10">
                  <c:v>101.87518559813249</c:v>
                </c:pt>
                <c:pt idx="11">
                  <c:v>106.60315050361015</c:v>
                </c:pt>
                <c:pt idx="12">
                  <c:v>111.55639846231615</c:v>
                </c:pt>
                <c:pt idx="13">
                  <c:v>108.11408513264693</c:v>
                </c:pt>
                <c:pt idx="14">
                  <c:v>109.05162264373934</c:v>
                </c:pt>
                <c:pt idx="15">
                  <c:v>107.36095771192231</c:v>
                </c:pt>
                <c:pt idx="16">
                  <c:v>96.836149010944112</c:v>
                </c:pt>
                <c:pt idx="17">
                  <c:v>95.325467218096151</c:v>
                </c:pt>
                <c:pt idx="18">
                  <c:v>92.144184240598264</c:v>
                </c:pt>
                <c:pt idx="19">
                  <c:v>84.123101663146386</c:v>
                </c:pt>
                <c:pt idx="20">
                  <c:v>70.911184152337754</c:v>
                </c:pt>
                <c:pt idx="21">
                  <c:v>90.507566705710303</c:v>
                </c:pt>
                <c:pt idx="22">
                  <c:v>92.588652849685573</c:v>
                </c:pt>
                <c:pt idx="23">
                  <c:v>100.10609640665066</c:v>
                </c:pt>
                <c:pt idx="24">
                  <c:v>102.45730407770395</c:v>
                </c:pt>
                <c:pt idx="25">
                  <c:v>102.30656807427214</c:v>
                </c:pt>
                <c:pt idx="26">
                  <c:v>99.995008187147548</c:v>
                </c:pt>
                <c:pt idx="27">
                  <c:v>111.33310102583896</c:v>
                </c:pt>
                <c:pt idx="28">
                  <c:v>119.84987887526076</c:v>
                </c:pt>
                <c:pt idx="29">
                  <c:v>115.34141155426853</c:v>
                </c:pt>
                <c:pt idx="30">
                  <c:v>111.43645170464795</c:v>
                </c:pt>
                <c:pt idx="31">
                  <c:v>92.824857107240405</c:v>
                </c:pt>
                <c:pt idx="32">
                  <c:v>90.259453828687555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54-47AC-9D77-DC8AA8F9B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814831"/>
        <c:axId val="1729814351"/>
      </c:lineChart>
      <c:catAx>
        <c:axId val="17298148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  2015Q1=100</a:t>
                </a:r>
              </a:p>
            </c:rich>
          </c:tx>
          <c:layout>
            <c:manualLayout>
              <c:xMode val="edge"/>
              <c:yMode val="edge"/>
              <c:x val="2.0440296474110262E-2"/>
              <c:y val="3.3811578608667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814351"/>
        <c:crosses val="autoZero"/>
        <c:auto val="1"/>
        <c:lblAlgn val="ctr"/>
        <c:lblOffset val="100"/>
        <c:noMultiLvlLbl val="0"/>
      </c:catAx>
      <c:valAx>
        <c:axId val="1729814351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81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51962295777418"/>
          <c:y val="0.14946592447720766"/>
          <c:w val="0.46645706656071684"/>
          <c:h val="4.448828435598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Share(%) Of Total Trade by Major Trading Partner</a:t>
            </a:r>
          </a:p>
          <a:p>
            <a:pPr algn="ctr" rtl="0"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468313135703679E-2"/>
          <c:y val="0.11638340759222376"/>
          <c:w val="0.94059290020688979"/>
          <c:h val="0.81299254187386838"/>
        </c:manualLayout>
      </c:layout>
      <c:lineChart>
        <c:grouping val="standard"/>
        <c:varyColors val="0"/>
        <c:ser>
          <c:idx val="0"/>
          <c:order val="0"/>
          <c:tx>
            <c:strRef>
              <c:f>'Monthly SA'!$Q$3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'Monthly SA'!$P$4:$P$139</c:f>
              <c:numCache>
                <c:formatCode>General</c:formatCode>
                <c:ptCount val="136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  <c:pt idx="102">
                  <c:v>2020</c:v>
                </c:pt>
                <c:pt idx="114">
                  <c:v>2021</c:v>
                </c:pt>
                <c:pt idx="126">
                  <c:v>2022</c:v>
                </c:pt>
              </c:numCache>
            </c:numRef>
          </c:cat>
          <c:val>
            <c:numRef>
              <c:f>'Monthly SA'!$Q$4:$Q$139</c:f>
              <c:numCache>
                <c:formatCode>0.0</c:formatCode>
                <c:ptCount val="136"/>
                <c:pt idx="0">
                  <c:v>16.091131337195673</c:v>
                </c:pt>
                <c:pt idx="1">
                  <c:v>16.376763144043423</c:v>
                </c:pt>
                <c:pt idx="2">
                  <c:v>16.186505767191107</c:v>
                </c:pt>
                <c:pt idx="3">
                  <c:v>16.087637831903191</c:v>
                </c:pt>
                <c:pt idx="4">
                  <c:v>15.926051055880656</c:v>
                </c:pt>
                <c:pt idx="5">
                  <c:v>16.21685611417546</c:v>
                </c:pt>
                <c:pt idx="6">
                  <c:v>16.055272837261722</c:v>
                </c:pt>
                <c:pt idx="7">
                  <c:v>16.080397492197392</c:v>
                </c:pt>
                <c:pt idx="8">
                  <c:v>15.912065776546317</c:v>
                </c:pt>
                <c:pt idx="9">
                  <c:v>16.218819969070026</c:v>
                </c:pt>
                <c:pt idx="10">
                  <c:v>16.466325052743301</c:v>
                </c:pt>
                <c:pt idx="11">
                  <c:v>15.921933779418515</c:v>
                </c:pt>
                <c:pt idx="12">
                  <c:v>16.598410513234562</c:v>
                </c:pt>
                <c:pt idx="13">
                  <c:v>16.27582375758702</c:v>
                </c:pt>
                <c:pt idx="14">
                  <c:v>16.811612171820293</c:v>
                </c:pt>
                <c:pt idx="15">
                  <c:v>16.730059842800632</c:v>
                </c:pt>
                <c:pt idx="16">
                  <c:v>16.384464566604912</c:v>
                </c:pt>
                <c:pt idx="17">
                  <c:v>16.223352685863958</c:v>
                </c:pt>
                <c:pt idx="18">
                  <c:v>16.10111491209824</c:v>
                </c:pt>
                <c:pt idx="19">
                  <c:v>16.361630570304914</c:v>
                </c:pt>
                <c:pt idx="20">
                  <c:v>16.44251644289988</c:v>
                </c:pt>
                <c:pt idx="21">
                  <c:v>16.502924654826518</c:v>
                </c:pt>
                <c:pt idx="22">
                  <c:v>16.612550483727645</c:v>
                </c:pt>
                <c:pt idx="23">
                  <c:v>16.451061743573906</c:v>
                </c:pt>
                <c:pt idx="24">
                  <c:v>16.120601995160655</c:v>
                </c:pt>
                <c:pt idx="25">
                  <c:v>16.423822568893549</c:v>
                </c:pt>
                <c:pt idx="26">
                  <c:v>16.7428570690643</c:v>
                </c:pt>
                <c:pt idx="27">
                  <c:v>16.366269879268778</c:v>
                </c:pt>
                <c:pt idx="28">
                  <c:v>16.659253555585344</c:v>
                </c:pt>
                <c:pt idx="29">
                  <c:v>16.900956824013619</c:v>
                </c:pt>
                <c:pt idx="30">
                  <c:v>17.133904412290789</c:v>
                </c:pt>
                <c:pt idx="31">
                  <c:v>16.571708058291051</c:v>
                </c:pt>
                <c:pt idx="32">
                  <c:v>16.950363896002809</c:v>
                </c:pt>
                <c:pt idx="33">
                  <c:v>16.764262424976998</c:v>
                </c:pt>
                <c:pt idx="34">
                  <c:v>16.375164265217027</c:v>
                </c:pt>
                <c:pt idx="35">
                  <c:v>16.603846117940058</c:v>
                </c:pt>
                <c:pt idx="36">
                  <c:v>16.149823608658075</c:v>
                </c:pt>
                <c:pt idx="37">
                  <c:v>15.685741923202748</c:v>
                </c:pt>
                <c:pt idx="38">
                  <c:v>15.229945414230226</c:v>
                </c:pt>
                <c:pt idx="39">
                  <c:v>15.195972252257212</c:v>
                </c:pt>
                <c:pt idx="40">
                  <c:v>15.255186064206924</c:v>
                </c:pt>
                <c:pt idx="41">
                  <c:v>15.575538531898786</c:v>
                </c:pt>
                <c:pt idx="42">
                  <c:v>15.589573887193547</c:v>
                </c:pt>
                <c:pt idx="43">
                  <c:v>15.273185669017888</c:v>
                </c:pt>
                <c:pt idx="44">
                  <c:v>15.157174361611983</c:v>
                </c:pt>
                <c:pt idx="45">
                  <c:v>14.78656280710879</c:v>
                </c:pt>
                <c:pt idx="46">
                  <c:v>15.179291117895016</c:v>
                </c:pt>
                <c:pt idx="47">
                  <c:v>15.568696749113689</c:v>
                </c:pt>
                <c:pt idx="48">
                  <c:v>15.529678364938601</c:v>
                </c:pt>
                <c:pt idx="49">
                  <c:v>14.855317171644078</c:v>
                </c:pt>
                <c:pt idx="50">
                  <c:v>15.052251557931445</c:v>
                </c:pt>
                <c:pt idx="51">
                  <c:v>15.322137972787237</c:v>
                </c:pt>
                <c:pt idx="52">
                  <c:v>14.843646865729889</c:v>
                </c:pt>
                <c:pt idx="53">
                  <c:v>15.108093380320319</c:v>
                </c:pt>
                <c:pt idx="54">
                  <c:v>14.835183172459857</c:v>
                </c:pt>
                <c:pt idx="55">
                  <c:v>14.962561120628767</c:v>
                </c:pt>
                <c:pt idx="56">
                  <c:v>14.863243224955191</c:v>
                </c:pt>
                <c:pt idx="57">
                  <c:v>14.68563088210314</c:v>
                </c:pt>
                <c:pt idx="58">
                  <c:v>14.886293351941351</c:v>
                </c:pt>
                <c:pt idx="59">
                  <c:v>14.684207716937198</c:v>
                </c:pt>
                <c:pt idx="60">
                  <c:v>15.186006515325035</c:v>
                </c:pt>
                <c:pt idx="61">
                  <c:v>15.144331990209597</c:v>
                </c:pt>
                <c:pt idx="62">
                  <c:v>15.187422583103396</c:v>
                </c:pt>
                <c:pt idx="63">
                  <c:v>14.927256663134052</c:v>
                </c:pt>
                <c:pt idx="64">
                  <c:v>15.24109896920055</c:v>
                </c:pt>
                <c:pt idx="65">
                  <c:v>15.041388221138272</c:v>
                </c:pt>
                <c:pt idx="66">
                  <c:v>14.718486247983819</c:v>
                </c:pt>
                <c:pt idx="67">
                  <c:v>14.878340982281227</c:v>
                </c:pt>
                <c:pt idx="68">
                  <c:v>14.803925755458657</c:v>
                </c:pt>
                <c:pt idx="69">
                  <c:v>14.46777684269377</c:v>
                </c:pt>
                <c:pt idx="70">
                  <c:v>15.201786754978958</c:v>
                </c:pt>
                <c:pt idx="71">
                  <c:v>14.91872666706524</c:v>
                </c:pt>
                <c:pt idx="72">
                  <c:v>15.164532545207107</c:v>
                </c:pt>
                <c:pt idx="73">
                  <c:v>14.849293383585193</c:v>
                </c:pt>
                <c:pt idx="74">
                  <c:v>14.838932580928994</c:v>
                </c:pt>
                <c:pt idx="75">
                  <c:v>15.057121144635612</c:v>
                </c:pt>
                <c:pt idx="76">
                  <c:v>14.94740227384006</c:v>
                </c:pt>
                <c:pt idx="77">
                  <c:v>14.835050812656924</c:v>
                </c:pt>
                <c:pt idx="78">
                  <c:v>14.869087293364435</c:v>
                </c:pt>
                <c:pt idx="79">
                  <c:v>14.711966240971028</c:v>
                </c:pt>
                <c:pt idx="80">
                  <c:v>14.463824220921531</c:v>
                </c:pt>
                <c:pt idx="81">
                  <c:v>14.327297297478109</c:v>
                </c:pt>
                <c:pt idx="82">
                  <c:v>14.460075347515659</c:v>
                </c:pt>
                <c:pt idx="83">
                  <c:v>14.017656212496396</c:v>
                </c:pt>
                <c:pt idx="84">
                  <c:v>14.119816669259782</c:v>
                </c:pt>
                <c:pt idx="85">
                  <c:v>14.351577815839276</c:v>
                </c:pt>
                <c:pt idx="86">
                  <c:v>14.79346983681058</c:v>
                </c:pt>
                <c:pt idx="87">
                  <c:v>14.985748301686499</c:v>
                </c:pt>
                <c:pt idx="88">
                  <c:v>15.003558543634806</c:v>
                </c:pt>
                <c:pt idx="89">
                  <c:v>14.794363404553721</c:v>
                </c:pt>
                <c:pt idx="90">
                  <c:v>14.624179587362345</c:v>
                </c:pt>
                <c:pt idx="91">
                  <c:v>14.565931597449991</c:v>
                </c:pt>
                <c:pt idx="92">
                  <c:v>15.007927962839371</c:v>
                </c:pt>
                <c:pt idx="93">
                  <c:v>15.086357021327446</c:v>
                </c:pt>
                <c:pt idx="94">
                  <c:v>14.716254843207343</c:v>
                </c:pt>
                <c:pt idx="95">
                  <c:v>15.171802097035933</c:v>
                </c:pt>
                <c:pt idx="96">
                  <c:v>15.125788430714588</c:v>
                </c:pt>
                <c:pt idx="97">
                  <c:v>15.202664879721922</c:v>
                </c:pt>
                <c:pt idx="98">
                  <c:v>14.501073670248319</c:v>
                </c:pt>
                <c:pt idx="99">
                  <c:v>11.296002389830049</c:v>
                </c:pt>
                <c:pt idx="100">
                  <c:v>11.898553772681032</c:v>
                </c:pt>
                <c:pt idx="101">
                  <c:v>13.815241671552247</c:v>
                </c:pt>
                <c:pt idx="102">
                  <c:v>14.199302869794254</c:v>
                </c:pt>
                <c:pt idx="103">
                  <c:v>14.425864276259375</c:v>
                </c:pt>
                <c:pt idx="104">
                  <c:v>14.684328997781712</c:v>
                </c:pt>
                <c:pt idx="105">
                  <c:v>14.05921619614654</c:v>
                </c:pt>
                <c:pt idx="106">
                  <c:v>13.922727094138754</c:v>
                </c:pt>
                <c:pt idx="107">
                  <c:v>14.101927918588247</c:v>
                </c:pt>
                <c:pt idx="108">
                  <c:v>14.269322877440576</c:v>
                </c:pt>
                <c:pt idx="109">
                  <c:v>14.763837217508517</c:v>
                </c:pt>
                <c:pt idx="110">
                  <c:v>14.461421424792597</c:v>
                </c:pt>
                <c:pt idx="111">
                  <c:v>14.106445390064644</c:v>
                </c:pt>
                <c:pt idx="112">
                  <c:v>14.358657809601249</c:v>
                </c:pt>
                <c:pt idx="113">
                  <c:v>14.609972825197373</c:v>
                </c:pt>
                <c:pt idx="114">
                  <c:v>14.724461244284509</c:v>
                </c:pt>
                <c:pt idx="115">
                  <c:v>14.288091955528834</c:v>
                </c:pt>
                <c:pt idx="116">
                  <c:v>14.172130136653244</c:v>
                </c:pt>
                <c:pt idx="117">
                  <c:v>14.549266791675471</c:v>
                </c:pt>
                <c:pt idx="118">
                  <c:v>14.955263004785751</c:v>
                </c:pt>
                <c:pt idx="119">
                  <c:v>14.902708749439869</c:v>
                </c:pt>
                <c:pt idx="120">
                  <c:v>14.723476636999713</c:v>
                </c:pt>
                <c:pt idx="121">
                  <c:v>14.435746013998099</c:v>
                </c:pt>
                <c:pt idx="122">
                  <c:v>14.901165543581424</c:v>
                </c:pt>
                <c:pt idx="123">
                  <c:v>15.366173509751643</c:v>
                </c:pt>
                <c:pt idx="124">
                  <c:v>15.184766775000206</c:v>
                </c:pt>
                <c:pt idx="125">
                  <c:v>15.163927797126378</c:v>
                </c:pt>
                <c:pt idx="126">
                  <c:v>15.18416871717077</c:v>
                </c:pt>
                <c:pt idx="127">
                  <c:v>15.045116957936106</c:v>
                </c:pt>
                <c:pt idx="128">
                  <c:v>14.806690875756034</c:v>
                </c:pt>
                <c:pt idx="129">
                  <c:v>14.527562679624006</c:v>
                </c:pt>
                <c:pt idx="130">
                  <c:v>14.986778669794202</c:v>
                </c:pt>
                <c:pt idx="131">
                  <c:v>14.77217026607687</c:v>
                </c:pt>
                <c:pt idx="132">
                  <c:v>15.12566219669017</c:v>
                </c:pt>
                <c:pt idx="133">
                  <c:v>15.03109150951766</c:v>
                </c:pt>
                <c:pt idx="134">
                  <c:v>15.106534408528729</c:v>
                </c:pt>
                <c:pt idx="135">
                  <c:v>15.39690995507241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1-4972-A053-94B0424169BC}"/>
            </c:ext>
          </c:extLst>
        </c:ser>
        <c:ser>
          <c:idx val="1"/>
          <c:order val="1"/>
          <c:tx>
            <c:strRef>
              <c:f>'Monthly SA'!$R$3</c:f>
              <c:strCache>
                <c:ptCount val="1"/>
                <c:pt idx="0">
                  <c:v>China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'Monthly SA'!$P$4:$P$139</c:f>
              <c:numCache>
                <c:formatCode>General</c:formatCode>
                <c:ptCount val="136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  <c:pt idx="102">
                  <c:v>2020</c:v>
                </c:pt>
                <c:pt idx="114">
                  <c:v>2021</c:v>
                </c:pt>
                <c:pt idx="126">
                  <c:v>2022</c:v>
                </c:pt>
              </c:numCache>
            </c:numRef>
          </c:cat>
          <c:val>
            <c:numRef>
              <c:f>'Monthly SA'!$R$4:$R$139</c:f>
              <c:numCache>
                <c:formatCode>0.0</c:formatCode>
                <c:ptCount val="136"/>
                <c:pt idx="0">
                  <c:v>13.631408493407626</c:v>
                </c:pt>
                <c:pt idx="1">
                  <c:v>13.245466305575349</c:v>
                </c:pt>
                <c:pt idx="2">
                  <c:v>14.348933922595158</c:v>
                </c:pt>
                <c:pt idx="3">
                  <c:v>14.207326581098659</c:v>
                </c:pt>
                <c:pt idx="4">
                  <c:v>13.955949443671498</c:v>
                </c:pt>
                <c:pt idx="5">
                  <c:v>14.037962012773313</c:v>
                </c:pt>
                <c:pt idx="6">
                  <c:v>14.422851595296022</c:v>
                </c:pt>
                <c:pt idx="7">
                  <c:v>13.731234842606504</c:v>
                </c:pt>
                <c:pt idx="8">
                  <c:v>14.109048392434151</c:v>
                </c:pt>
                <c:pt idx="9">
                  <c:v>14.240772020663226</c:v>
                </c:pt>
                <c:pt idx="10">
                  <c:v>14.119249186675569</c:v>
                </c:pt>
                <c:pt idx="11">
                  <c:v>14.23681538460847</c:v>
                </c:pt>
                <c:pt idx="12">
                  <c:v>14.477363877777933</c:v>
                </c:pt>
                <c:pt idx="13">
                  <c:v>15.268621913220503</c:v>
                </c:pt>
                <c:pt idx="14">
                  <c:v>13.613754904412326</c:v>
                </c:pt>
                <c:pt idx="15">
                  <c:v>14.297454446758495</c:v>
                </c:pt>
                <c:pt idx="16">
                  <c:v>14.442813135044439</c:v>
                </c:pt>
                <c:pt idx="17">
                  <c:v>14.499117696033215</c:v>
                </c:pt>
                <c:pt idx="18">
                  <c:v>14.360757923959561</c:v>
                </c:pt>
                <c:pt idx="19">
                  <c:v>14.382164983255924</c:v>
                </c:pt>
                <c:pt idx="20">
                  <c:v>14.656687265969239</c:v>
                </c:pt>
                <c:pt idx="21">
                  <c:v>14.634753780023091</c:v>
                </c:pt>
                <c:pt idx="22">
                  <c:v>14.884529538843369</c:v>
                </c:pt>
                <c:pt idx="23">
                  <c:v>15.47467116711797</c:v>
                </c:pt>
                <c:pt idx="24">
                  <c:v>14.879197249400654</c:v>
                </c:pt>
                <c:pt idx="25">
                  <c:v>14.757829990767894</c:v>
                </c:pt>
                <c:pt idx="26">
                  <c:v>14.854017444164061</c:v>
                </c:pt>
                <c:pt idx="27">
                  <c:v>14.776907078238699</c:v>
                </c:pt>
                <c:pt idx="28">
                  <c:v>14.673289166899259</c:v>
                </c:pt>
                <c:pt idx="29">
                  <c:v>14.937375487057288</c:v>
                </c:pt>
                <c:pt idx="30">
                  <c:v>14.420626026034917</c:v>
                </c:pt>
                <c:pt idx="31">
                  <c:v>14.266445594036719</c:v>
                </c:pt>
                <c:pt idx="32">
                  <c:v>15.138779309858352</c:v>
                </c:pt>
                <c:pt idx="33">
                  <c:v>14.987430804242189</c:v>
                </c:pt>
                <c:pt idx="34">
                  <c:v>15.299101460468822</c:v>
                </c:pt>
                <c:pt idx="35">
                  <c:v>15.370788070883231</c:v>
                </c:pt>
                <c:pt idx="36">
                  <c:v>15.226221967365506</c:v>
                </c:pt>
                <c:pt idx="37">
                  <c:v>15.504177782698155</c:v>
                </c:pt>
                <c:pt idx="38">
                  <c:v>18.414275355642982</c:v>
                </c:pt>
                <c:pt idx="39">
                  <c:v>15.581322189540423</c:v>
                </c:pt>
                <c:pt idx="40">
                  <c:v>15.916013886260572</c:v>
                </c:pt>
                <c:pt idx="41">
                  <c:v>15.993495227902688</c:v>
                </c:pt>
                <c:pt idx="42">
                  <c:v>15.653508997881849</c:v>
                </c:pt>
                <c:pt idx="43">
                  <c:v>16.283871299587613</c:v>
                </c:pt>
                <c:pt idx="44">
                  <c:v>16.284724221419157</c:v>
                </c:pt>
                <c:pt idx="45">
                  <c:v>15.791080439405558</c:v>
                </c:pt>
                <c:pt idx="46">
                  <c:v>15.895763113931267</c:v>
                </c:pt>
                <c:pt idx="47">
                  <c:v>15.454050171238789</c:v>
                </c:pt>
                <c:pt idx="48">
                  <c:v>15.930119377742921</c:v>
                </c:pt>
                <c:pt idx="49">
                  <c:v>17.025132686953722</c:v>
                </c:pt>
                <c:pt idx="50">
                  <c:v>15.223180179747406</c:v>
                </c:pt>
                <c:pt idx="51">
                  <c:v>15.629816805696152</c:v>
                </c:pt>
                <c:pt idx="52">
                  <c:v>15.901315445800742</c:v>
                </c:pt>
                <c:pt idx="53">
                  <c:v>15.479756496592229</c:v>
                </c:pt>
                <c:pt idx="54">
                  <c:v>15.900401512991886</c:v>
                </c:pt>
                <c:pt idx="55">
                  <c:v>15.809314580896688</c:v>
                </c:pt>
                <c:pt idx="56">
                  <c:v>15.46618149846177</c:v>
                </c:pt>
                <c:pt idx="57">
                  <c:v>16.248211715971063</c:v>
                </c:pt>
                <c:pt idx="58">
                  <c:v>15.986182049119712</c:v>
                </c:pt>
                <c:pt idx="59">
                  <c:v>15.800325263958074</c:v>
                </c:pt>
                <c:pt idx="60">
                  <c:v>16.48874595261703</c:v>
                </c:pt>
                <c:pt idx="61">
                  <c:v>16.029741671527162</c:v>
                </c:pt>
                <c:pt idx="62">
                  <c:v>16.013690930625742</c:v>
                </c:pt>
                <c:pt idx="63">
                  <c:v>16.804270396722462</c:v>
                </c:pt>
                <c:pt idx="64">
                  <c:v>16.389176364789069</c:v>
                </c:pt>
                <c:pt idx="65">
                  <c:v>15.940818494060796</c:v>
                </c:pt>
                <c:pt idx="66">
                  <c:v>16.415964559095798</c:v>
                </c:pt>
                <c:pt idx="67">
                  <c:v>16.333199177073464</c:v>
                </c:pt>
                <c:pt idx="68">
                  <c:v>16.168824065613212</c:v>
                </c:pt>
                <c:pt idx="69">
                  <c:v>16.272712459072146</c:v>
                </c:pt>
                <c:pt idx="70">
                  <c:v>16.385386143841117</c:v>
                </c:pt>
                <c:pt idx="71">
                  <c:v>16.577682065350842</c:v>
                </c:pt>
                <c:pt idx="72">
                  <c:v>16.664640259412998</c:v>
                </c:pt>
                <c:pt idx="73">
                  <c:v>16.90119402479197</c:v>
                </c:pt>
                <c:pt idx="74">
                  <c:v>17.208532737536007</c:v>
                </c:pt>
                <c:pt idx="75">
                  <c:v>15.596696449789338</c:v>
                </c:pt>
                <c:pt idx="76">
                  <c:v>15.545587527677684</c:v>
                </c:pt>
                <c:pt idx="77">
                  <c:v>15.617017037782507</c:v>
                </c:pt>
                <c:pt idx="78">
                  <c:v>15.577707977097671</c:v>
                </c:pt>
                <c:pt idx="79">
                  <c:v>15.054244349879021</c:v>
                </c:pt>
                <c:pt idx="80">
                  <c:v>15.839378566122143</c:v>
                </c:pt>
                <c:pt idx="81">
                  <c:v>14.834338133767606</c:v>
                </c:pt>
                <c:pt idx="82">
                  <c:v>14.412107025097463</c:v>
                </c:pt>
                <c:pt idx="83">
                  <c:v>15.583233636966703</c:v>
                </c:pt>
                <c:pt idx="84">
                  <c:v>14.304918483031241</c:v>
                </c:pt>
                <c:pt idx="85">
                  <c:v>14.209046108669515</c:v>
                </c:pt>
                <c:pt idx="86">
                  <c:v>14.20212249311634</c:v>
                </c:pt>
                <c:pt idx="87">
                  <c:v>13.553357835721567</c:v>
                </c:pt>
                <c:pt idx="88">
                  <c:v>13.724741846940788</c:v>
                </c:pt>
                <c:pt idx="89">
                  <c:v>13.854137636502962</c:v>
                </c:pt>
                <c:pt idx="90">
                  <c:v>13.542896028629677</c:v>
                </c:pt>
                <c:pt idx="91">
                  <c:v>13.679841916073357</c:v>
                </c:pt>
                <c:pt idx="92">
                  <c:v>13.290887414303068</c:v>
                </c:pt>
                <c:pt idx="93">
                  <c:v>12.52930252780226</c:v>
                </c:pt>
                <c:pt idx="94">
                  <c:v>12.64619480739263</c:v>
                </c:pt>
                <c:pt idx="95">
                  <c:v>12.041449759829902</c:v>
                </c:pt>
                <c:pt idx="96">
                  <c:v>12.246472641214483</c:v>
                </c:pt>
                <c:pt idx="97">
                  <c:v>10.283816605947985</c:v>
                </c:pt>
                <c:pt idx="98">
                  <c:v>10.19488032780664</c:v>
                </c:pt>
                <c:pt idx="99">
                  <c:v>16.561897356609112</c:v>
                </c:pt>
                <c:pt idx="100">
                  <c:v>18.761013414059597</c:v>
                </c:pt>
                <c:pt idx="101">
                  <c:v>16.27995504250455</c:v>
                </c:pt>
                <c:pt idx="102">
                  <c:v>15.20896234825249</c:v>
                </c:pt>
                <c:pt idx="103">
                  <c:v>15.492650148019314</c:v>
                </c:pt>
                <c:pt idx="104">
                  <c:v>15.056317324232275</c:v>
                </c:pt>
                <c:pt idx="105">
                  <c:v>15.80850468172558</c:v>
                </c:pt>
                <c:pt idx="106">
                  <c:v>15.837400441589983</c:v>
                </c:pt>
                <c:pt idx="107">
                  <c:v>15.510988515230551</c:v>
                </c:pt>
                <c:pt idx="108">
                  <c:v>15.549488553495955</c:v>
                </c:pt>
                <c:pt idx="109">
                  <c:v>14.58269471992085</c:v>
                </c:pt>
                <c:pt idx="110">
                  <c:v>16.58191288363637</c:v>
                </c:pt>
                <c:pt idx="111">
                  <c:v>14.527069184956032</c:v>
                </c:pt>
                <c:pt idx="112">
                  <c:v>14.061619094634031</c:v>
                </c:pt>
                <c:pt idx="113">
                  <c:v>13.241489467985875</c:v>
                </c:pt>
                <c:pt idx="114">
                  <c:v>13.219579668899717</c:v>
                </c:pt>
                <c:pt idx="115">
                  <c:v>13.2771760054654</c:v>
                </c:pt>
                <c:pt idx="116">
                  <c:v>14.164733440590638</c:v>
                </c:pt>
                <c:pt idx="117">
                  <c:v>14.57685466251499</c:v>
                </c:pt>
                <c:pt idx="118">
                  <c:v>13.995918366839325</c:v>
                </c:pt>
                <c:pt idx="119">
                  <c:v>14.550938773281901</c:v>
                </c:pt>
                <c:pt idx="120">
                  <c:v>14.794741915731299</c:v>
                </c:pt>
                <c:pt idx="121">
                  <c:v>14.923372399610868</c:v>
                </c:pt>
                <c:pt idx="122">
                  <c:v>15.676797277753893</c:v>
                </c:pt>
                <c:pt idx="123">
                  <c:v>12.947779413782262</c:v>
                </c:pt>
                <c:pt idx="124">
                  <c:v>12.596168072483957</c:v>
                </c:pt>
                <c:pt idx="125">
                  <c:v>12.788934326666734</c:v>
                </c:pt>
                <c:pt idx="126">
                  <c:v>12.762921832335133</c:v>
                </c:pt>
                <c:pt idx="127">
                  <c:v>13.118073608212782</c:v>
                </c:pt>
                <c:pt idx="128">
                  <c:v>12.785405610063277</c:v>
                </c:pt>
                <c:pt idx="129">
                  <c:v>12.174631355199008</c:v>
                </c:pt>
                <c:pt idx="130">
                  <c:v>11.011779687290904</c:v>
                </c:pt>
                <c:pt idx="131">
                  <c:v>11.719839702246526</c:v>
                </c:pt>
                <c:pt idx="132">
                  <c:v>12.093688778451831</c:v>
                </c:pt>
                <c:pt idx="133">
                  <c:v>11.523254578389176</c:v>
                </c:pt>
                <c:pt idx="134">
                  <c:v>12.114802758626329</c:v>
                </c:pt>
                <c:pt idx="135">
                  <c:v>12.101860707327793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1-4972-A053-94B0424169BC}"/>
            </c:ext>
          </c:extLst>
        </c:ser>
        <c:ser>
          <c:idx val="2"/>
          <c:order val="2"/>
          <c:tx>
            <c:strRef>
              <c:f>'Monthly SA'!$S$3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'Monthly SA'!$P$4:$P$139</c:f>
              <c:numCache>
                <c:formatCode>General</c:formatCode>
                <c:ptCount val="136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  <c:pt idx="102">
                  <c:v>2020</c:v>
                </c:pt>
                <c:pt idx="114">
                  <c:v>2021</c:v>
                </c:pt>
                <c:pt idx="126">
                  <c:v>2022</c:v>
                </c:pt>
              </c:numCache>
            </c:numRef>
          </c:cat>
          <c:val>
            <c:numRef>
              <c:f>'Monthly SA'!$S$4:$S$139</c:f>
              <c:numCache>
                <c:formatCode>0.0</c:formatCode>
                <c:ptCount val="136"/>
                <c:pt idx="0">
                  <c:v>12.87771951125259</c:v>
                </c:pt>
                <c:pt idx="1">
                  <c:v>13.072033098294696</c:v>
                </c:pt>
                <c:pt idx="2">
                  <c:v>12.831811276954872</c:v>
                </c:pt>
                <c:pt idx="3">
                  <c:v>12.648700672762253</c:v>
                </c:pt>
                <c:pt idx="4">
                  <c:v>12.965757239081105</c:v>
                </c:pt>
                <c:pt idx="5">
                  <c:v>12.804675902589787</c:v>
                </c:pt>
                <c:pt idx="6">
                  <c:v>12.986300741153004</c:v>
                </c:pt>
                <c:pt idx="7">
                  <c:v>13.178294613702848</c:v>
                </c:pt>
                <c:pt idx="8">
                  <c:v>12.820173947577915</c:v>
                </c:pt>
                <c:pt idx="9">
                  <c:v>13.253736043065317</c:v>
                </c:pt>
                <c:pt idx="10">
                  <c:v>13.004678056469048</c:v>
                </c:pt>
                <c:pt idx="11">
                  <c:v>12.414768409815006</c:v>
                </c:pt>
                <c:pt idx="12">
                  <c:v>12.909718729384636</c:v>
                </c:pt>
                <c:pt idx="13">
                  <c:v>13.14669603044657</c:v>
                </c:pt>
                <c:pt idx="14">
                  <c:v>12.794820939123063</c:v>
                </c:pt>
                <c:pt idx="15">
                  <c:v>13.83067131820026</c:v>
                </c:pt>
                <c:pt idx="16">
                  <c:v>13.108716356178343</c:v>
                </c:pt>
                <c:pt idx="17">
                  <c:v>12.995657465308167</c:v>
                </c:pt>
                <c:pt idx="18">
                  <c:v>13.42814945555085</c:v>
                </c:pt>
                <c:pt idx="19">
                  <c:v>13.168358024847123</c:v>
                </c:pt>
                <c:pt idx="20">
                  <c:v>13.115232403240237</c:v>
                </c:pt>
                <c:pt idx="21">
                  <c:v>12.971946225810941</c:v>
                </c:pt>
                <c:pt idx="22">
                  <c:v>13.230736168397481</c:v>
                </c:pt>
                <c:pt idx="23">
                  <c:v>13.333433901544678</c:v>
                </c:pt>
                <c:pt idx="24">
                  <c:v>13.298050826045179</c:v>
                </c:pt>
                <c:pt idx="25">
                  <c:v>13.456367271482531</c:v>
                </c:pt>
                <c:pt idx="26">
                  <c:v>13.243345059417388</c:v>
                </c:pt>
                <c:pt idx="27">
                  <c:v>13.246557173252087</c:v>
                </c:pt>
                <c:pt idx="28">
                  <c:v>13.607264785793575</c:v>
                </c:pt>
                <c:pt idx="29">
                  <c:v>13.634955195279483</c:v>
                </c:pt>
                <c:pt idx="30">
                  <c:v>13.700644361285411</c:v>
                </c:pt>
                <c:pt idx="31">
                  <c:v>13.450968935504104</c:v>
                </c:pt>
                <c:pt idx="32">
                  <c:v>13.560758066091102</c:v>
                </c:pt>
                <c:pt idx="33">
                  <c:v>13.556698144663027</c:v>
                </c:pt>
                <c:pt idx="34">
                  <c:v>13.578531072225756</c:v>
                </c:pt>
                <c:pt idx="35">
                  <c:v>13.569993934668911</c:v>
                </c:pt>
                <c:pt idx="36">
                  <c:v>13.847571549227583</c:v>
                </c:pt>
                <c:pt idx="37">
                  <c:v>14.062578866837534</c:v>
                </c:pt>
                <c:pt idx="38">
                  <c:v>13.643090017511494</c:v>
                </c:pt>
                <c:pt idx="39">
                  <c:v>13.959458311100992</c:v>
                </c:pt>
                <c:pt idx="40">
                  <c:v>13.969595568212384</c:v>
                </c:pt>
                <c:pt idx="41">
                  <c:v>14.612369982660024</c:v>
                </c:pt>
                <c:pt idx="42">
                  <c:v>14.511280916827959</c:v>
                </c:pt>
                <c:pt idx="43">
                  <c:v>14.101909888892086</c:v>
                </c:pt>
                <c:pt idx="44">
                  <c:v>14.335237646978699</c:v>
                </c:pt>
                <c:pt idx="45">
                  <c:v>14.57821990142005</c:v>
                </c:pt>
                <c:pt idx="46">
                  <c:v>14.225560229220896</c:v>
                </c:pt>
                <c:pt idx="47">
                  <c:v>14.58451627066718</c:v>
                </c:pt>
                <c:pt idx="48">
                  <c:v>14.883284662303087</c:v>
                </c:pt>
                <c:pt idx="49">
                  <c:v>14.212875638002744</c:v>
                </c:pt>
                <c:pt idx="50">
                  <c:v>14.41972022895888</c:v>
                </c:pt>
                <c:pt idx="51">
                  <c:v>14.995907473524541</c:v>
                </c:pt>
                <c:pt idx="52">
                  <c:v>14.420786660019655</c:v>
                </c:pt>
                <c:pt idx="53">
                  <c:v>14.223897508118441</c:v>
                </c:pt>
                <c:pt idx="54">
                  <c:v>13.945962250223809</c:v>
                </c:pt>
                <c:pt idx="55">
                  <c:v>14.338056898265467</c:v>
                </c:pt>
                <c:pt idx="56">
                  <c:v>14.561013288560975</c:v>
                </c:pt>
                <c:pt idx="57">
                  <c:v>14.113916873870261</c:v>
                </c:pt>
                <c:pt idx="58">
                  <c:v>14.296850436450615</c:v>
                </c:pt>
                <c:pt idx="59">
                  <c:v>14.442517136349695</c:v>
                </c:pt>
                <c:pt idx="60">
                  <c:v>14.274198692006317</c:v>
                </c:pt>
                <c:pt idx="61">
                  <c:v>14.183845903447539</c:v>
                </c:pt>
                <c:pt idx="62">
                  <c:v>14.815244145063062</c:v>
                </c:pt>
                <c:pt idx="63">
                  <c:v>14.022606600444467</c:v>
                </c:pt>
                <c:pt idx="64">
                  <c:v>14.33697125479218</c:v>
                </c:pt>
                <c:pt idx="65">
                  <c:v>14.721663972688376</c:v>
                </c:pt>
                <c:pt idx="66">
                  <c:v>14.239230311538211</c:v>
                </c:pt>
                <c:pt idx="67">
                  <c:v>14.377473484963987</c:v>
                </c:pt>
                <c:pt idx="68">
                  <c:v>14.197939283216462</c:v>
                </c:pt>
                <c:pt idx="69">
                  <c:v>14.210171430062616</c:v>
                </c:pt>
                <c:pt idx="70">
                  <c:v>14.303792682322175</c:v>
                </c:pt>
                <c:pt idx="71">
                  <c:v>14.051813481803807</c:v>
                </c:pt>
                <c:pt idx="72">
                  <c:v>14.394227142907035</c:v>
                </c:pt>
                <c:pt idx="73">
                  <c:v>14.287058420481468</c:v>
                </c:pt>
                <c:pt idx="74">
                  <c:v>14.478955032350015</c:v>
                </c:pt>
                <c:pt idx="75">
                  <c:v>14.546047387016783</c:v>
                </c:pt>
                <c:pt idx="76">
                  <c:v>14.53796646067676</c:v>
                </c:pt>
                <c:pt idx="77">
                  <c:v>14.431720095119966</c:v>
                </c:pt>
                <c:pt idx="78">
                  <c:v>14.630587801954695</c:v>
                </c:pt>
                <c:pt idx="79">
                  <c:v>14.659502518158469</c:v>
                </c:pt>
                <c:pt idx="80">
                  <c:v>14.492108263617782</c:v>
                </c:pt>
                <c:pt idx="81">
                  <c:v>14.368278101681629</c:v>
                </c:pt>
                <c:pt idx="82">
                  <c:v>14.789387976565422</c:v>
                </c:pt>
                <c:pt idx="83">
                  <c:v>14.42163998510258</c:v>
                </c:pt>
                <c:pt idx="84">
                  <c:v>14.799614013854942</c:v>
                </c:pt>
                <c:pt idx="85">
                  <c:v>14.790830912737368</c:v>
                </c:pt>
                <c:pt idx="86">
                  <c:v>14.902428554411564</c:v>
                </c:pt>
                <c:pt idx="87">
                  <c:v>15.18042310811113</c:v>
                </c:pt>
                <c:pt idx="88">
                  <c:v>15.166191185228481</c:v>
                </c:pt>
                <c:pt idx="89">
                  <c:v>14.674951446893141</c:v>
                </c:pt>
                <c:pt idx="90">
                  <c:v>14.948602561645441</c:v>
                </c:pt>
                <c:pt idx="91">
                  <c:v>14.80204325986359</c:v>
                </c:pt>
                <c:pt idx="92">
                  <c:v>14.67712085531557</c:v>
                </c:pt>
                <c:pt idx="93">
                  <c:v>14.426090095495582</c:v>
                </c:pt>
                <c:pt idx="94">
                  <c:v>14.790257413974652</c:v>
                </c:pt>
                <c:pt idx="95">
                  <c:v>14.524582600452005</c:v>
                </c:pt>
                <c:pt idx="96">
                  <c:v>15.012458512242086</c:v>
                </c:pt>
                <c:pt idx="97">
                  <c:v>15.233478673368234</c:v>
                </c:pt>
                <c:pt idx="98">
                  <c:v>15.184518774964758</c:v>
                </c:pt>
                <c:pt idx="99">
                  <c:v>10.77831619252159</c:v>
                </c:pt>
                <c:pt idx="100">
                  <c:v>10.003297684868782</c:v>
                </c:pt>
                <c:pt idx="101">
                  <c:v>14.443143421794257</c:v>
                </c:pt>
                <c:pt idx="102">
                  <c:v>15.223362664800129</c:v>
                </c:pt>
                <c:pt idx="103">
                  <c:v>14.345399167911818</c:v>
                </c:pt>
                <c:pt idx="104">
                  <c:v>14.811194123213248</c:v>
                </c:pt>
                <c:pt idx="105">
                  <c:v>14.928013056165963</c:v>
                </c:pt>
                <c:pt idx="106">
                  <c:v>14.462174588614266</c:v>
                </c:pt>
                <c:pt idx="107">
                  <c:v>14.750037818261585</c:v>
                </c:pt>
                <c:pt idx="108">
                  <c:v>14.586505320698359</c:v>
                </c:pt>
                <c:pt idx="109">
                  <c:v>14.978215598227235</c:v>
                </c:pt>
                <c:pt idx="110">
                  <c:v>14.606367464317929</c:v>
                </c:pt>
                <c:pt idx="111">
                  <c:v>14.706214431130359</c:v>
                </c:pt>
                <c:pt idx="112">
                  <c:v>14.568528295932643</c:v>
                </c:pt>
                <c:pt idx="113">
                  <c:v>14.529403272043634</c:v>
                </c:pt>
                <c:pt idx="114">
                  <c:v>14.62884081981751</c:v>
                </c:pt>
                <c:pt idx="115">
                  <c:v>14.142559231189642</c:v>
                </c:pt>
                <c:pt idx="116">
                  <c:v>14.149187900403993</c:v>
                </c:pt>
                <c:pt idx="117">
                  <c:v>13.972671588860891</c:v>
                </c:pt>
                <c:pt idx="118">
                  <c:v>14.146972250417978</c:v>
                </c:pt>
                <c:pt idx="119">
                  <c:v>14.28183322083321</c:v>
                </c:pt>
                <c:pt idx="120">
                  <c:v>14.379125394940267</c:v>
                </c:pt>
                <c:pt idx="121">
                  <c:v>14.2528234189716</c:v>
                </c:pt>
                <c:pt idx="122">
                  <c:v>14.420207090969031</c:v>
                </c:pt>
                <c:pt idx="123">
                  <c:v>14.861403890282388</c:v>
                </c:pt>
                <c:pt idx="124">
                  <c:v>14.896718300913333</c:v>
                </c:pt>
                <c:pt idx="125">
                  <c:v>14.367562355279361</c:v>
                </c:pt>
                <c:pt idx="126">
                  <c:v>14.631280158469798</c:v>
                </c:pt>
                <c:pt idx="127">
                  <c:v>14.945457738953849</c:v>
                </c:pt>
                <c:pt idx="128">
                  <c:v>14.893364896073225</c:v>
                </c:pt>
                <c:pt idx="129">
                  <c:v>14.608392491352262</c:v>
                </c:pt>
                <c:pt idx="130">
                  <c:v>14.673337678354875</c:v>
                </c:pt>
                <c:pt idx="131">
                  <c:v>15.084890525956746</c:v>
                </c:pt>
                <c:pt idx="132">
                  <c:v>15.233441826762292</c:v>
                </c:pt>
                <c:pt idx="133">
                  <c:v>15.232450242746271</c:v>
                </c:pt>
                <c:pt idx="134">
                  <c:v>16.010387598756061</c:v>
                </c:pt>
                <c:pt idx="135">
                  <c:v>15.296357181001181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11-4972-A053-94B042416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1963376"/>
        <c:axId val="1721963856"/>
      </c:lineChart>
      <c:catAx>
        <c:axId val="172196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963856"/>
        <c:crosses val="autoZero"/>
        <c:auto val="1"/>
        <c:lblAlgn val="ctr"/>
        <c:lblOffset val="100"/>
        <c:noMultiLvlLbl val="0"/>
      </c:catAx>
      <c:valAx>
        <c:axId val="17219638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96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280328245188573"/>
          <c:y val="8.8091468086742827E-2"/>
          <c:w val="0.24867901680924101"/>
          <c:h val="4.2253573692199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Share(%) Of Total Trade by Major Trading Partner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Mfg'!$Q$3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'Monthly Mfg'!$P$4:$P$139</c:f>
              <c:numCache>
                <c:formatCode>General</c:formatCode>
                <c:ptCount val="136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  <c:pt idx="102">
                  <c:v>2020</c:v>
                </c:pt>
                <c:pt idx="114">
                  <c:v>2021</c:v>
                </c:pt>
                <c:pt idx="126">
                  <c:v>2022</c:v>
                </c:pt>
              </c:numCache>
            </c:numRef>
          </c:cat>
          <c:val>
            <c:numRef>
              <c:f>'Monthly Mfg'!$Q$4:$Q$139</c:f>
              <c:numCache>
                <c:formatCode>0.0</c:formatCode>
                <c:ptCount val="136"/>
                <c:pt idx="0">
                  <c:v>15.071065738987443</c:v>
                </c:pt>
                <c:pt idx="1">
                  <c:v>15.895052333851092</c:v>
                </c:pt>
                <c:pt idx="2">
                  <c:v>15.648113184321877</c:v>
                </c:pt>
                <c:pt idx="3">
                  <c:v>15.646699366567301</c:v>
                </c:pt>
                <c:pt idx="4">
                  <c:v>15.508799340193423</c:v>
                </c:pt>
                <c:pt idx="5">
                  <c:v>15.594292129874296</c:v>
                </c:pt>
                <c:pt idx="6">
                  <c:v>13.882350879145964</c:v>
                </c:pt>
                <c:pt idx="7">
                  <c:v>15.136919558938489</c:v>
                </c:pt>
                <c:pt idx="8">
                  <c:v>15.207997065899715</c:v>
                </c:pt>
                <c:pt idx="9">
                  <c:v>15.266825866088004</c:v>
                </c:pt>
                <c:pt idx="10">
                  <c:v>15.340228968875316</c:v>
                </c:pt>
                <c:pt idx="11">
                  <c:v>14.317123178663376</c:v>
                </c:pt>
                <c:pt idx="12">
                  <c:v>15.16029311549304</c:v>
                </c:pt>
                <c:pt idx="13">
                  <c:v>15.313411464162249</c:v>
                </c:pt>
                <c:pt idx="14">
                  <c:v>15.945856202090287</c:v>
                </c:pt>
                <c:pt idx="15">
                  <c:v>15.966208422402605</c:v>
                </c:pt>
                <c:pt idx="16">
                  <c:v>15.344818208534001</c:v>
                </c:pt>
                <c:pt idx="17">
                  <c:v>15.218454644106998</c:v>
                </c:pt>
                <c:pt idx="18">
                  <c:v>13.619027353175268</c:v>
                </c:pt>
                <c:pt idx="19">
                  <c:v>14.951839371520984</c:v>
                </c:pt>
                <c:pt idx="20">
                  <c:v>15.177160248277064</c:v>
                </c:pt>
                <c:pt idx="21">
                  <c:v>14.889283341433107</c:v>
                </c:pt>
                <c:pt idx="22">
                  <c:v>14.978457668284614</c:v>
                </c:pt>
                <c:pt idx="23">
                  <c:v>14.513689508559988</c:v>
                </c:pt>
                <c:pt idx="24">
                  <c:v>14.125180152865186</c:v>
                </c:pt>
                <c:pt idx="25">
                  <c:v>15.08905411458599</c:v>
                </c:pt>
                <c:pt idx="26">
                  <c:v>15.15270663870448</c:v>
                </c:pt>
                <c:pt idx="27">
                  <c:v>14.747698804840933</c:v>
                </c:pt>
                <c:pt idx="28">
                  <c:v>15.063414012737871</c:v>
                </c:pt>
                <c:pt idx="29">
                  <c:v>15.188238360183556</c:v>
                </c:pt>
                <c:pt idx="30">
                  <c:v>14.190694597380805</c:v>
                </c:pt>
                <c:pt idx="31">
                  <c:v>14.520888374548402</c:v>
                </c:pt>
                <c:pt idx="32">
                  <c:v>15.159141672808857</c:v>
                </c:pt>
                <c:pt idx="33">
                  <c:v>14.765702137516479</c:v>
                </c:pt>
                <c:pt idx="34">
                  <c:v>14.430396782410037</c:v>
                </c:pt>
                <c:pt idx="35">
                  <c:v>14.240197922752104</c:v>
                </c:pt>
                <c:pt idx="36">
                  <c:v>14.261269585494155</c:v>
                </c:pt>
                <c:pt idx="37">
                  <c:v>14.535215043002287</c:v>
                </c:pt>
                <c:pt idx="38">
                  <c:v>14.248573207288862</c:v>
                </c:pt>
                <c:pt idx="39">
                  <c:v>14.07995190332046</c:v>
                </c:pt>
                <c:pt idx="40">
                  <c:v>14.205378056718141</c:v>
                </c:pt>
                <c:pt idx="41">
                  <c:v>14.465122159827622</c:v>
                </c:pt>
                <c:pt idx="42">
                  <c:v>13.32045511639493</c:v>
                </c:pt>
                <c:pt idx="43">
                  <c:v>13.718435098449319</c:v>
                </c:pt>
                <c:pt idx="44">
                  <c:v>13.890325165445361</c:v>
                </c:pt>
                <c:pt idx="45">
                  <c:v>13.589682869077777</c:v>
                </c:pt>
                <c:pt idx="46">
                  <c:v>13.968696876986037</c:v>
                </c:pt>
                <c:pt idx="47">
                  <c:v>13.924438290741985</c:v>
                </c:pt>
                <c:pt idx="48">
                  <c:v>14.033678716219622</c:v>
                </c:pt>
                <c:pt idx="49">
                  <c:v>14.20476595901769</c:v>
                </c:pt>
                <c:pt idx="50">
                  <c:v>14.525976427718348</c:v>
                </c:pt>
                <c:pt idx="51">
                  <c:v>14.660180526761835</c:v>
                </c:pt>
                <c:pt idx="52">
                  <c:v>14.162868507537219</c:v>
                </c:pt>
                <c:pt idx="53">
                  <c:v>14.321502065935057</c:v>
                </c:pt>
                <c:pt idx="54">
                  <c:v>12.975447277722038</c:v>
                </c:pt>
                <c:pt idx="55">
                  <c:v>13.824635606079793</c:v>
                </c:pt>
                <c:pt idx="56">
                  <c:v>13.832941761689952</c:v>
                </c:pt>
                <c:pt idx="57">
                  <c:v>13.498872151524724</c:v>
                </c:pt>
                <c:pt idx="58">
                  <c:v>13.436687199173811</c:v>
                </c:pt>
                <c:pt idx="59">
                  <c:v>12.996650858282985</c:v>
                </c:pt>
                <c:pt idx="60">
                  <c:v>13.700574674836352</c:v>
                </c:pt>
                <c:pt idx="61">
                  <c:v>14.170758127197802</c:v>
                </c:pt>
                <c:pt idx="62">
                  <c:v>14.307913471095631</c:v>
                </c:pt>
                <c:pt idx="63">
                  <c:v>13.928727654783945</c:v>
                </c:pt>
                <c:pt idx="64">
                  <c:v>14.197887761813863</c:v>
                </c:pt>
                <c:pt idx="65">
                  <c:v>14.079433441128659</c:v>
                </c:pt>
                <c:pt idx="66">
                  <c:v>12.717217397883839</c:v>
                </c:pt>
                <c:pt idx="67">
                  <c:v>13.60424548003159</c:v>
                </c:pt>
                <c:pt idx="68">
                  <c:v>13.657465529358671</c:v>
                </c:pt>
                <c:pt idx="69">
                  <c:v>13.259057388758622</c:v>
                </c:pt>
                <c:pt idx="70">
                  <c:v>13.825810517431744</c:v>
                </c:pt>
                <c:pt idx="71">
                  <c:v>12.965663879465209</c:v>
                </c:pt>
                <c:pt idx="72">
                  <c:v>13.346249614489574</c:v>
                </c:pt>
                <c:pt idx="73">
                  <c:v>13.918501912611111</c:v>
                </c:pt>
                <c:pt idx="74">
                  <c:v>14.055596587620695</c:v>
                </c:pt>
                <c:pt idx="75">
                  <c:v>14.171906378084035</c:v>
                </c:pt>
                <c:pt idx="76">
                  <c:v>13.860797511413228</c:v>
                </c:pt>
                <c:pt idx="77">
                  <c:v>13.857610477757207</c:v>
                </c:pt>
                <c:pt idx="78">
                  <c:v>12.699039490215888</c:v>
                </c:pt>
                <c:pt idx="79">
                  <c:v>13.145766071861479</c:v>
                </c:pt>
                <c:pt idx="80">
                  <c:v>13.106161560255247</c:v>
                </c:pt>
                <c:pt idx="81">
                  <c:v>12.797298269652346</c:v>
                </c:pt>
                <c:pt idx="82">
                  <c:v>12.986935954381615</c:v>
                </c:pt>
                <c:pt idx="83">
                  <c:v>12.271224851448071</c:v>
                </c:pt>
                <c:pt idx="84">
                  <c:v>12.739005967953043</c:v>
                </c:pt>
                <c:pt idx="85">
                  <c:v>13.533142789507993</c:v>
                </c:pt>
                <c:pt idx="86">
                  <c:v>13.838496890955309</c:v>
                </c:pt>
                <c:pt idx="87">
                  <c:v>13.506206832006079</c:v>
                </c:pt>
                <c:pt idx="88">
                  <c:v>13.479409425370459</c:v>
                </c:pt>
                <c:pt idx="89">
                  <c:v>13.824735648683117</c:v>
                </c:pt>
                <c:pt idx="90">
                  <c:v>12.398613056322313</c:v>
                </c:pt>
                <c:pt idx="91">
                  <c:v>13.182498479897406</c:v>
                </c:pt>
                <c:pt idx="92">
                  <c:v>13.606982344660787</c:v>
                </c:pt>
                <c:pt idx="93">
                  <c:v>13.353492014790641</c:v>
                </c:pt>
                <c:pt idx="94">
                  <c:v>13.130165778360775</c:v>
                </c:pt>
                <c:pt idx="95">
                  <c:v>13.054644489591553</c:v>
                </c:pt>
                <c:pt idx="96">
                  <c:v>13.013128549825625</c:v>
                </c:pt>
                <c:pt idx="97">
                  <c:v>13.966560977944035</c:v>
                </c:pt>
                <c:pt idx="98">
                  <c:v>13.644753159673115</c:v>
                </c:pt>
                <c:pt idx="99">
                  <c:v>10.060028073875371</c:v>
                </c:pt>
                <c:pt idx="100">
                  <c:v>10.91805726792504</c:v>
                </c:pt>
                <c:pt idx="101">
                  <c:v>13.193546110455751</c:v>
                </c:pt>
                <c:pt idx="102">
                  <c:v>12.476234830034008</c:v>
                </c:pt>
                <c:pt idx="103">
                  <c:v>13.187824280363753</c:v>
                </c:pt>
                <c:pt idx="104">
                  <c:v>13.320835854743843</c:v>
                </c:pt>
                <c:pt idx="105">
                  <c:v>12.601675969366658</c:v>
                </c:pt>
                <c:pt idx="106">
                  <c:v>12.446222079659043</c:v>
                </c:pt>
                <c:pt idx="107">
                  <c:v>12.341887119689577</c:v>
                </c:pt>
                <c:pt idx="108">
                  <c:v>12.577811231274758</c:v>
                </c:pt>
                <c:pt idx="109">
                  <c:v>13.487591116599726</c:v>
                </c:pt>
                <c:pt idx="110">
                  <c:v>13.47400466157438</c:v>
                </c:pt>
                <c:pt idx="111">
                  <c:v>12.621205730004522</c:v>
                </c:pt>
                <c:pt idx="112">
                  <c:v>12.798054760749547</c:v>
                </c:pt>
                <c:pt idx="113">
                  <c:v>13.256142617682363</c:v>
                </c:pt>
                <c:pt idx="114">
                  <c:v>12.75154444993346</c:v>
                </c:pt>
                <c:pt idx="115">
                  <c:v>12.491276717819526</c:v>
                </c:pt>
                <c:pt idx="116">
                  <c:v>12.302232143462186</c:v>
                </c:pt>
                <c:pt idx="117">
                  <c:v>12.590622519676034</c:v>
                </c:pt>
                <c:pt idx="118">
                  <c:v>12.942643365036059</c:v>
                </c:pt>
                <c:pt idx="119">
                  <c:v>12.429079406829119</c:v>
                </c:pt>
                <c:pt idx="120">
                  <c:v>12.144279119599789</c:v>
                </c:pt>
                <c:pt idx="121">
                  <c:v>12.650788045414787</c:v>
                </c:pt>
                <c:pt idx="122">
                  <c:v>13.406207359725364</c:v>
                </c:pt>
                <c:pt idx="123">
                  <c:v>13.57975499797365</c:v>
                </c:pt>
                <c:pt idx="124">
                  <c:v>13.176768017439883</c:v>
                </c:pt>
                <c:pt idx="125">
                  <c:v>13.530280401527298</c:v>
                </c:pt>
                <c:pt idx="126">
                  <c:v>12.575272500204374</c:v>
                </c:pt>
                <c:pt idx="127">
                  <c:v>12.944814748121447</c:v>
                </c:pt>
                <c:pt idx="128">
                  <c:v>12.630038517185014</c:v>
                </c:pt>
                <c:pt idx="129">
                  <c:v>12.329145466876247</c:v>
                </c:pt>
                <c:pt idx="130">
                  <c:v>13.128271364084585</c:v>
                </c:pt>
                <c:pt idx="131">
                  <c:v>12.763296495375428</c:v>
                </c:pt>
                <c:pt idx="132">
                  <c:v>13.067376131676999</c:v>
                </c:pt>
                <c:pt idx="133">
                  <c:v>13.514784024404831</c:v>
                </c:pt>
                <c:pt idx="134">
                  <c:v>13.999013978998901</c:v>
                </c:pt>
                <c:pt idx="135">
                  <c:v>13.977605653197362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5-4E13-9AAB-81A14D827B49}"/>
            </c:ext>
          </c:extLst>
        </c:ser>
        <c:ser>
          <c:idx val="1"/>
          <c:order val="1"/>
          <c:tx>
            <c:strRef>
              <c:f>'Monthly Mfg'!$R$3</c:f>
              <c:strCache>
                <c:ptCount val="1"/>
                <c:pt idx="0">
                  <c:v>China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'Monthly Mfg'!$P$4:$P$139</c:f>
              <c:numCache>
                <c:formatCode>General</c:formatCode>
                <c:ptCount val="136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  <c:pt idx="102">
                  <c:v>2020</c:v>
                </c:pt>
                <c:pt idx="114">
                  <c:v>2021</c:v>
                </c:pt>
                <c:pt idx="126">
                  <c:v>2022</c:v>
                </c:pt>
              </c:numCache>
            </c:numRef>
          </c:cat>
          <c:val>
            <c:numRef>
              <c:f>'Monthly Mfg'!$R$4:$R$139</c:f>
              <c:numCache>
                <c:formatCode>0.0</c:formatCode>
                <c:ptCount val="136"/>
                <c:pt idx="0">
                  <c:v>15.964872357825346</c:v>
                </c:pt>
                <c:pt idx="1">
                  <c:v>13.552327617134427</c:v>
                </c:pt>
                <c:pt idx="2">
                  <c:v>13.553658438679092</c:v>
                </c:pt>
                <c:pt idx="3">
                  <c:v>14.960938114355063</c:v>
                </c:pt>
                <c:pt idx="4">
                  <c:v>15.000588181533949</c:v>
                </c:pt>
                <c:pt idx="5">
                  <c:v>15.401146549909633</c:v>
                </c:pt>
                <c:pt idx="6">
                  <c:v>16.699739510009962</c:v>
                </c:pt>
                <c:pt idx="7">
                  <c:v>15.856021278155657</c:v>
                </c:pt>
                <c:pt idx="8">
                  <c:v>16.605375315425906</c:v>
                </c:pt>
                <c:pt idx="9">
                  <c:v>16.621656123445675</c:v>
                </c:pt>
                <c:pt idx="10">
                  <c:v>16.615551556832422</c:v>
                </c:pt>
                <c:pt idx="11">
                  <c:v>15.974564803036539</c:v>
                </c:pt>
                <c:pt idx="12">
                  <c:v>16.732217642867724</c:v>
                </c:pt>
                <c:pt idx="13">
                  <c:v>15.473299038674732</c:v>
                </c:pt>
                <c:pt idx="14">
                  <c:v>12.64204012563245</c:v>
                </c:pt>
                <c:pt idx="15">
                  <c:v>14.828768045967211</c:v>
                </c:pt>
                <c:pt idx="16">
                  <c:v>15.566823596883603</c:v>
                </c:pt>
                <c:pt idx="17">
                  <c:v>15.957066896806671</c:v>
                </c:pt>
                <c:pt idx="18">
                  <c:v>16.694730750861154</c:v>
                </c:pt>
                <c:pt idx="19">
                  <c:v>16.814266803836929</c:v>
                </c:pt>
                <c:pt idx="20">
                  <c:v>17.348659878151345</c:v>
                </c:pt>
                <c:pt idx="21">
                  <c:v>17.04875113158786</c:v>
                </c:pt>
                <c:pt idx="22">
                  <c:v>17.340364957753039</c:v>
                </c:pt>
                <c:pt idx="23">
                  <c:v>17.45272478966297</c:v>
                </c:pt>
                <c:pt idx="24">
                  <c:v>17.18397219498468</c:v>
                </c:pt>
                <c:pt idx="25">
                  <c:v>15.059502585190874</c:v>
                </c:pt>
                <c:pt idx="26">
                  <c:v>13.99171339070821</c:v>
                </c:pt>
                <c:pt idx="27">
                  <c:v>15.500387481971799</c:v>
                </c:pt>
                <c:pt idx="28">
                  <c:v>15.754844610739092</c:v>
                </c:pt>
                <c:pt idx="29">
                  <c:v>16.408694881379173</c:v>
                </c:pt>
                <c:pt idx="30">
                  <c:v>16.683686417101352</c:v>
                </c:pt>
                <c:pt idx="31">
                  <c:v>16.678594739707481</c:v>
                </c:pt>
                <c:pt idx="32">
                  <c:v>18.09385477951767</c:v>
                </c:pt>
                <c:pt idx="33">
                  <c:v>17.461982276623861</c:v>
                </c:pt>
                <c:pt idx="34">
                  <c:v>17.776220108044537</c:v>
                </c:pt>
                <c:pt idx="35">
                  <c:v>17.238009866453694</c:v>
                </c:pt>
                <c:pt idx="36">
                  <c:v>17.130592788262941</c:v>
                </c:pt>
                <c:pt idx="37">
                  <c:v>15.400974061543927</c:v>
                </c:pt>
                <c:pt idx="38">
                  <c:v>16.668051465597241</c:v>
                </c:pt>
                <c:pt idx="39">
                  <c:v>15.533243029891731</c:v>
                </c:pt>
                <c:pt idx="40">
                  <c:v>16.600531537051861</c:v>
                </c:pt>
                <c:pt idx="41">
                  <c:v>17.091421590704506</c:v>
                </c:pt>
                <c:pt idx="42">
                  <c:v>17.55086453118302</c:v>
                </c:pt>
                <c:pt idx="43">
                  <c:v>18.59354943520097</c:v>
                </c:pt>
                <c:pt idx="44">
                  <c:v>18.869333513829663</c:v>
                </c:pt>
                <c:pt idx="45">
                  <c:v>17.863935497445869</c:v>
                </c:pt>
                <c:pt idx="46">
                  <c:v>18.230155781608502</c:v>
                </c:pt>
                <c:pt idx="47">
                  <c:v>17.182439463550551</c:v>
                </c:pt>
                <c:pt idx="48">
                  <c:v>17.640978583957271</c:v>
                </c:pt>
                <c:pt idx="49">
                  <c:v>16.611672358693529</c:v>
                </c:pt>
                <c:pt idx="50">
                  <c:v>13.688257691152028</c:v>
                </c:pt>
                <c:pt idx="51">
                  <c:v>15.427562817811316</c:v>
                </c:pt>
                <c:pt idx="52">
                  <c:v>16.577430550829515</c:v>
                </c:pt>
                <c:pt idx="53">
                  <c:v>16.543229220725042</c:v>
                </c:pt>
                <c:pt idx="54">
                  <c:v>17.678061999214776</c:v>
                </c:pt>
                <c:pt idx="55">
                  <c:v>17.983219120775161</c:v>
                </c:pt>
                <c:pt idx="56">
                  <c:v>17.985506617449627</c:v>
                </c:pt>
                <c:pt idx="57">
                  <c:v>18.318773788511713</c:v>
                </c:pt>
                <c:pt idx="58">
                  <c:v>18.174338079630576</c:v>
                </c:pt>
                <c:pt idx="59">
                  <c:v>17.31738249335028</c:v>
                </c:pt>
                <c:pt idx="60">
                  <c:v>18.24734599289334</c:v>
                </c:pt>
                <c:pt idx="61">
                  <c:v>15.839213587777214</c:v>
                </c:pt>
                <c:pt idx="62">
                  <c:v>14.382397500929894</c:v>
                </c:pt>
                <c:pt idx="63">
                  <c:v>16.686684578699396</c:v>
                </c:pt>
                <c:pt idx="64">
                  <c:v>17.312494397995835</c:v>
                </c:pt>
                <c:pt idx="65">
                  <c:v>17.250577008824671</c:v>
                </c:pt>
                <c:pt idx="66">
                  <c:v>18.636594484848473</c:v>
                </c:pt>
                <c:pt idx="67">
                  <c:v>18.575165974147449</c:v>
                </c:pt>
                <c:pt idx="68">
                  <c:v>18.610634897044058</c:v>
                </c:pt>
                <c:pt idx="69">
                  <c:v>18.570757079986329</c:v>
                </c:pt>
                <c:pt idx="70">
                  <c:v>19.00088769673118</c:v>
                </c:pt>
                <c:pt idx="71">
                  <c:v>18.589484015952269</c:v>
                </c:pt>
                <c:pt idx="72">
                  <c:v>18.469098589722645</c:v>
                </c:pt>
                <c:pt idx="73">
                  <c:v>16.731899071885973</c:v>
                </c:pt>
                <c:pt idx="74">
                  <c:v>15.348868850094819</c:v>
                </c:pt>
                <c:pt idx="75">
                  <c:v>15.68601214088347</c:v>
                </c:pt>
                <c:pt idx="76">
                  <c:v>16.706341891729892</c:v>
                </c:pt>
                <c:pt idx="77">
                  <c:v>17.313029081131184</c:v>
                </c:pt>
                <c:pt idx="78">
                  <c:v>18.323521520366651</c:v>
                </c:pt>
                <c:pt idx="79">
                  <c:v>17.852998889688834</c:v>
                </c:pt>
                <c:pt idx="80">
                  <c:v>19.372437664141248</c:v>
                </c:pt>
                <c:pt idx="81">
                  <c:v>18.295558036470517</c:v>
                </c:pt>
                <c:pt idx="82">
                  <c:v>17.807184134927397</c:v>
                </c:pt>
                <c:pt idx="83">
                  <c:v>18.219782137042937</c:v>
                </c:pt>
                <c:pt idx="84">
                  <c:v>16.310827019917546</c:v>
                </c:pt>
                <c:pt idx="85">
                  <c:v>14.424475200442721</c:v>
                </c:pt>
                <c:pt idx="86">
                  <c:v>13.015650843712731</c:v>
                </c:pt>
                <c:pt idx="87">
                  <c:v>13.938246073660773</c:v>
                </c:pt>
                <c:pt idx="88">
                  <c:v>14.79312182685239</c:v>
                </c:pt>
                <c:pt idx="89">
                  <c:v>15.479814136592948</c:v>
                </c:pt>
                <c:pt idx="90">
                  <c:v>15.761197507260444</c:v>
                </c:pt>
                <c:pt idx="91">
                  <c:v>15.615382124696882</c:v>
                </c:pt>
                <c:pt idx="92">
                  <c:v>15.954674102683983</c:v>
                </c:pt>
                <c:pt idx="93">
                  <c:v>15.256037920977175</c:v>
                </c:pt>
                <c:pt idx="94">
                  <c:v>15.075457926051353</c:v>
                </c:pt>
                <c:pt idx="95">
                  <c:v>14.053474959500242</c:v>
                </c:pt>
                <c:pt idx="96">
                  <c:v>13.964824901801013</c:v>
                </c:pt>
                <c:pt idx="97">
                  <c:v>10.764613877649365</c:v>
                </c:pt>
                <c:pt idx="98">
                  <c:v>9.2807468150035479</c:v>
                </c:pt>
                <c:pt idx="99">
                  <c:v>16.616049759633331</c:v>
                </c:pt>
                <c:pt idx="100">
                  <c:v>19.436494230308892</c:v>
                </c:pt>
                <c:pt idx="101">
                  <c:v>17.646129114851274</c:v>
                </c:pt>
                <c:pt idx="102">
                  <c:v>17.059536978839805</c:v>
                </c:pt>
                <c:pt idx="103">
                  <c:v>17.099534766776042</c:v>
                </c:pt>
                <c:pt idx="104">
                  <c:v>16.781998028309879</c:v>
                </c:pt>
                <c:pt idx="105">
                  <c:v>17.224418919306732</c:v>
                </c:pt>
                <c:pt idx="106">
                  <c:v>17.939600383141215</c:v>
                </c:pt>
                <c:pt idx="107">
                  <c:v>16.638666727670767</c:v>
                </c:pt>
                <c:pt idx="108">
                  <c:v>16.284996228529934</c:v>
                </c:pt>
                <c:pt idx="109">
                  <c:v>15.044395586659231</c:v>
                </c:pt>
                <c:pt idx="110">
                  <c:v>14.739188718106714</c:v>
                </c:pt>
                <c:pt idx="111">
                  <c:v>14.483085549089129</c:v>
                </c:pt>
                <c:pt idx="112">
                  <c:v>14.693493279952763</c:v>
                </c:pt>
                <c:pt idx="113">
                  <c:v>14.432676463520227</c:v>
                </c:pt>
                <c:pt idx="114">
                  <c:v>14.940424174554224</c:v>
                </c:pt>
                <c:pt idx="115">
                  <c:v>15.132495010979893</c:v>
                </c:pt>
                <c:pt idx="116">
                  <c:v>16.800556962206343</c:v>
                </c:pt>
                <c:pt idx="117">
                  <c:v>16.415794311791341</c:v>
                </c:pt>
                <c:pt idx="118">
                  <c:v>16.343878369408248</c:v>
                </c:pt>
                <c:pt idx="119">
                  <c:v>16.521407785325732</c:v>
                </c:pt>
                <c:pt idx="120">
                  <c:v>16.493543568512916</c:v>
                </c:pt>
                <c:pt idx="121">
                  <c:v>15.48408318083726</c:v>
                </c:pt>
                <c:pt idx="122">
                  <c:v>14.105269659260747</c:v>
                </c:pt>
                <c:pt idx="123">
                  <c:v>13.21235468407054</c:v>
                </c:pt>
                <c:pt idx="124">
                  <c:v>13.640559903539746</c:v>
                </c:pt>
                <c:pt idx="125">
                  <c:v>14.640600685081731</c:v>
                </c:pt>
                <c:pt idx="126">
                  <c:v>14.844532432747176</c:v>
                </c:pt>
                <c:pt idx="127">
                  <c:v>15.188897427494238</c:v>
                </c:pt>
                <c:pt idx="128">
                  <c:v>15.12389902642399</c:v>
                </c:pt>
                <c:pt idx="129">
                  <c:v>13.626302712047226</c:v>
                </c:pt>
                <c:pt idx="130">
                  <c:v>12.667206793317421</c:v>
                </c:pt>
                <c:pt idx="131">
                  <c:v>12.797351147380652</c:v>
                </c:pt>
                <c:pt idx="132">
                  <c:v>12.805878291043577</c:v>
                </c:pt>
                <c:pt idx="133">
                  <c:v>11.566525810711711</c:v>
                </c:pt>
                <c:pt idx="134">
                  <c:v>10.578698396235032</c:v>
                </c:pt>
                <c:pt idx="135">
                  <c:v>11.732708027405806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5-4E13-9AAB-81A14D827B49}"/>
            </c:ext>
          </c:extLst>
        </c:ser>
        <c:ser>
          <c:idx val="2"/>
          <c:order val="2"/>
          <c:tx>
            <c:strRef>
              <c:f>'Monthly Mfg'!$S$3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'Monthly Mfg'!$P$4:$P$139</c:f>
              <c:numCache>
                <c:formatCode>General</c:formatCode>
                <c:ptCount val="136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  <c:pt idx="102">
                  <c:v>2020</c:v>
                </c:pt>
                <c:pt idx="114">
                  <c:v>2021</c:v>
                </c:pt>
                <c:pt idx="126">
                  <c:v>2022</c:v>
                </c:pt>
              </c:numCache>
            </c:numRef>
          </c:cat>
          <c:val>
            <c:numRef>
              <c:f>'Monthly Mfg'!$S$4:$S$139</c:f>
              <c:numCache>
                <c:formatCode>0.0</c:formatCode>
                <c:ptCount val="136"/>
                <c:pt idx="0">
                  <c:v>13.111022640590056</c:v>
                </c:pt>
                <c:pt idx="1">
                  <c:v>13.76917178847421</c:v>
                </c:pt>
                <c:pt idx="2">
                  <c:v>13.490444891213075</c:v>
                </c:pt>
                <c:pt idx="3">
                  <c:v>12.980168536337509</c:v>
                </c:pt>
                <c:pt idx="4">
                  <c:v>13.355578366458939</c:v>
                </c:pt>
                <c:pt idx="5">
                  <c:v>13.035271544239407</c:v>
                </c:pt>
                <c:pt idx="6">
                  <c:v>13.096055361268935</c:v>
                </c:pt>
                <c:pt idx="7">
                  <c:v>13.694842745481903</c:v>
                </c:pt>
                <c:pt idx="8">
                  <c:v>12.886052140331191</c:v>
                </c:pt>
                <c:pt idx="9">
                  <c:v>14.048152356138749</c:v>
                </c:pt>
                <c:pt idx="10">
                  <c:v>13.425165835791692</c:v>
                </c:pt>
                <c:pt idx="11">
                  <c:v>12.081385993026272</c:v>
                </c:pt>
                <c:pt idx="12">
                  <c:v>13.074077136349683</c:v>
                </c:pt>
                <c:pt idx="13">
                  <c:v>13.743786725735479</c:v>
                </c:pt>
                <c:pt idx="14">
                  <c:v>13.396739985778835</c:v>
                </c:pt>
                <c:pt idx="15">
                  <c:v>14.068884859383735</c:v>
                </c:pt>
                <c:pt idx="16">
                  <c:v>13.654191678438652</c:v>
                </c:pt>
                <c:pt idx="17">
                  <c:v>13.210863639086995</c:v>
                </c:pt>
                <c:pt idx="18">
                  <c:v>13.679698391965529</c:v>
                </c:pt>
                <c:pt idx="19">
                  <c:v>13.776636337690634</c:v>
                </c:pt>
                <c:pt idx="20">
                  <c:v>13.373916125705646</c:v>
                </c:pt>
                <c:pt idx="21">
                  <c:v>13.901513571939979</c:v>
                </c:pt>
                <c:pt idx="22">
                  <c:v>13.622258457570721</c:v>
                </c:pt>
                <c:pt idx="23">
                  <c:v>12.87875693851926</c:v>
                </c:pt>
                <c:pt idx="24">
                  <c:v>13.511396089604593</c:v>
                </c:pt>
                <c:pt idx="25">
                  <c:v>14.255862820168158</c:v>
                </c:pt>
                <c:pt idx="26">
                  <c:v>13.762383895772906</c:v>
                </c:pt>
                <c:pt idx="27">
                  <c:v>13.680604116345133</c:v>
                </c:pt>
                <c:pt idx="28">
                  <c:v>14.024427535322289</c:v>
                </c:pt>
                <c:pt idx="29">
                  <c:v>13.722150343551148</c:v>
                </c:pt>
                <c:pt idx="30">
                  <c:v>14.204162243387893</c:v>
                </c:pt>
                <c:pt idx="31">
                  <c:v>13.998686923732906</c:v>
                </c:pt>
                <c:pt idx="32">
                  <c:v>13.762729482849409</c:v>
                </c:pt>
                <c:pt idx="33">
                  <c:v>14.498434313940468</c:v>
                </c:pt>
                <c:pt idx="34">
                  <c:v>13.898912715254912</c:v>
                </c:pt>
                <c:pt idx="35">
                  <c:v>13.337573315333747</c:v>
                </c:pt>
                <c:pt idx="36">
                  <c:v>14.008365288215497</c:v>
                </c:pt>
                <c:pt idx="37">
                  <c:v>14.921932602816382</c:v>
                </c:pt>
                <c:pt idx="38">
                  <c:v>13.963909924606929</c:v>
                </c:pt>
                <c:pt idx="39">
                  <c:v>14.341938220268233</c:v>
                </c:pt>
                <c:pt idx="40">
                  <c:v>14.210633361416777</c:v>
                </c:pt>
                <c:pt idx="41">
                  <c:v>14.844985436764196</c:v>
                </c:pt>
                <c:pt idx="42">
                  <c:v>14.899376223242115</c:v>
                </c:pt>
                <c:pt idx="43">
                  <c:v>14.590948025552608</c:v>
                </c:pt>
                <c:pt idx="44">
                  <c:v>14.694441991953134</c:v>
                </c:pt>
                <c:pt idx="45">
                  <c:v>15.567144708156016</c:v>
                </c:pt>
                <c:pt idx="46">
                  <c:v>14.710395528257509</c:v>
                </c:pt>
                <c:pt idx="47">
                  <c:v>14.31269880876439</c:v>
                </c:pt>
                <c:pt idx="48">
                  <c:v>15.016822184275815</c:v>
                </c:pt>
                <c:pt idx="49">
                  <c:v>14.949985788544989</c:v>
                </c:pt>
                <c:pt idx="50">
                  <c:v>14.849361624805665</c:v>
                </c:pt>
                <c:pt idx="51">
                  <c:v>15.475894221340614</c:v>
                </c:pt>
                <c:pt idx="52">
                  <c:v>14.735799998321975</c:v>
                </c:pt>
                <c:pt idx="53">
                  <c:v>14.566517183042881</c:v>
                </c:pt>
                <c:pt idx="54">
                  <c:v>14.345958547321686</c:v>
                </c:pt>
                <c:pt idx="55">
                  <c:v>14.98188774235159</c:v>
                </c:pt>
                <c:pt idx="56">
                  <c:v>15.129755337218375</c:v>
                </c:pt>
                <c:pt idx="57">
                  <c:v>15.232180763100351</c:v>
                </c:pt>
                <c:pt idx="58">
                  <c:v>14.877409511276902</c:v>
                </c:pt>
                <c:pt idx="59">
                  <c:v>14.274710766790013</c:v>
                </c:pt>
                <c:pt idx="60">
                  <c:v>14.826049000426265</c:v>
                </c:pt>
                <c:pt idx="61">
                  <c:v>15.235626444890842</c:v>
                </c:pt>
                <c:pt idx="62">
                  <c:v>15.455751621298733</c:v>
                </c:pt>
                <c:pt idx="63">
                  <c:v>14.699530047397841</c:v>
                </c:pt>
                <c:pt idx="64">
                  <c:v>14.769146024447849</c:v>
                </c:pt>
                <c:pt idx="65">
                  <c:v>15.157480364947364</c:v>
                </c:pt>
                <c:pt idx="66">
                  <c:v>14.736372490040386</c:v>
                </c:pt>
                <c:pt idx="67">
                  <c:v>15.078916059487224</c:v>
                </c:pt>
                <c:pt idx="68">
                  <c:v>14.833024984265943</c:v>
                </c:pt>
                <c:pt idx="69">
                  <c:v>15.456431052160942</c:v>
                </c:pt>
                <c:pt idx="70">
                  <c:v>14.9985072799238</c:v>
                </c:pt>
                <c:pt idx="71">
                  <c:v>13.75033039850373</c:v>
                </c:pt>
                <c:pt idx="72">
                  <c:v>15.042517406500162</c:v>
                </c:pt>
                <c:pt idx="73">
                  <c:v>15.257478167227697</c:v>
                </c:pt>
                <c:pt idx="74">
                  <c:v>15.027574722916045</c:v>
                </c:pt>
                <c:pt idx="75">
                  <c:v>15.578627966581287</c:v>
                </c:pt>
                <c:pt idx="76">
                  <c:v>15.167948759781503</c:v>
                </c:pt>
                <c:pt idx="77">
                  <c:v>15.166372997020016</c:v>
                </c:pt>
                <c:pt idx="78">
                  <c:v>15.452833421963058</c:v>
                </c:pt>
                <c:pt idx="79">
                  <c:v>15.44538602022433</c:v>
                </c:pt>
                <c:pt idx="80">
                  <c:v>15.212554042294885</c:v>
                </c:pt>
                <c:pt idx="81">
                  <c:v>15.561597203382355</c:v>
                </c:pt>
                <c:pt idx="82">
                  <c:v>15.603861876730992</c:v>
                </c:pt>
                <c:pt idx="83">
                  <c:v>14.115508554999328</c:v>
                </c:pt>
                <c:pt idx="84">
                  <c:v>15.424135634110394</c:v>
                </c:pt>
                <c:pt idx="85">
                  <c:v>15.74628887333383</c:v>
                </c:pt>
                <c:pt idx="86">
                  <c:v>15.544237357700172</c:v>
                </c:pt>
                <c:pt idx="87">
                  <c:v>16.036225227570437</c:v>
                </c:pt>
                <c:pt idx="88">
                  <c:v>15.895739978884659</c:v>
                </c:pt>
                <c:pt idx="89">
                  <c:v>15.702000039045499</c:v>
                </c:pt>
                <c:pt idx="90">
                  <c:v>15.584918214414618</c:v>
                </c:pt>
                <c:pt idx="91">
                  <c:v>15.741857024844302</c:v>
                </c:pt>
                <c:pt idx="92">
                  <c:v>15.611715028223086</c:v>
                </c:pt>
                <c:pt idx="93">
                  <c:v>15.662479147304637</c:v>
                </c:pt>
                <c:pt idx="94">
                  <c:v>15.63407585080917</c:v>
                </c:pt>
                <c:pt idx="95">
                  <c:v>14.567191652446576</c:v>
                </c:pt>
                <c:pt idx="96">
                  <c:v>15.796202452802749</c:v>
                </c:pt>
                <c:pt idx="97">
                  <c:v>16.390473276943592</c:v>
                </c:pt>
                <c:pt idx="98">
                  <c:v>15.823023159843929</c:v>
                </c:pt>
                <c:pt idx="99">
                  <c:v>10.772966520028953</c:v>
                </c:pt>
                <c:pt idx="100">
                  <c:v>9.6090666692307511</c:v>
                </c:pt>
                <c:pt idx="101">
                  <c:v>14.925884055444275</c:v>
                </c:pt>
                <c:pt idx="102">
                  <c:v>15.803437070397514</c:v>
                </c:pt>
                <c:pt idx="103">
                  <c:v>15.14637233197541</c:v>
                </c:pt>
                <c:pt idx="104">
                  <c:v>15.523056125743686</c:v>
                </c:pt>
                <c:pt idx="105">
                  <c:v>15.917407380132321</c:v>
                </c:pt>
                <c:pt idx="106">
                  <c:v>15.133111069199398</c:v>
                </c:pt>
                <c:pt idx="107">
                  <c:v>14.689709217528863</c:v>
                </c:pt>
                <c:pt idx="108">
                  <c:v>15.055155066023387</c:v>
                </c:pt>
                <c:pt idx="109">
                  <c:v>14.955708425483527</c:v>
                </c:pt>
                <c:pt idx="110">
                  <c:v>15.029866846401903</c:v>
                </c:pt>
                <c:pt idx="111">
                  <c:v>15.296653137467406</c:v>
                </c:pt>
                <c:pt idx="112">
                  <c:v>14.868660503922953</c:v>
                </c:pt>
                <c:pt idx="113">
                  <c:v>15.278925340099441</c:v>
                </c:pt>
                <c:pt idx="114">
                  <c:v>15.203776436800473</c:v>
                </c:pt>
                <c:pt idx="115">
                  <c:v>14.956417056824234</c:v>
                </c:pt>
                <c:pt idx="116">
                  <c:v>14.811689681281711</c:v>
                </c:pt>
                <c:pt idx="117">
                  <c:v>14.913301298681652</c:v>
                </c:pt>
                <c:pt idx="118">
                  <c:v>15.005439263450768</c:v>
                </c:pt>
                <c:pt idx="119">
                  <c:v>14.499518380510077</c:v>
                </c:pt>
                <c:pt idx="120">
                  <c:v>14.986289261294264</c:v>
                </c:pt>
                <c:pt idx="121">
                  <c:v>15.424007627205899</c:v>
                </c:pt>
                <c:pt idx="122">
                  <c:v>15.14964867289299</c:v>
                </c:pt>
                <c:pt idx="123">
                  <c:v>15.669093279592202</c:v>
                </c:pt>
                <c:pt idx="124">
                  <c:v>15.408502353403843</c:v>
                </c:pt>
                <c:pt idx="125">
                  <c:v>15.349186544935295</c:v>
                </c:pt>
                <c:pt idx="126">
                  <c:v>15.343705926859958</c:v>
                </c:pt>
                <c:pt idx="127">
                  <c:v>16.069711590727355</c:v>
                </c:pt>
                <c:pt idx="128">
                  <c:v>15.845619748064143</c:v>
                </c:pt>
                <c:pt idx="129">
                  <c:v>15.808698501555629</c:v>
                </c:pt>
                <c:pt idx="130">
                  <c:v>15.746900405609754</c:v>
                </c:pt>
                <c:pt idx="131">
                  <c:v>15.335757070573397</c:v>
                </c:pt>
                <c:pt idx="132">
                  <c:v>16.066853659677559</c:v>
                </c:pt>
                <c:pt idx="133">
                  <c:v>16.525287712807529</c:v>
                </c:pt>
                <c:pt idx="134">
                  <c:v>17.097767224160982</c:v>
                </c:pt>
                <c:pt idx="135">
                  <c:v>16.109740322871531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5-4E13-9AAB-81A14D827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8658352"/>
        <c:axId val="1298649712"/>
      </c:lineChart>
      <c:catAx>
        <c:axId val="129865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649712"/>
        <c:crosses val="autoZero"/>
        <c:auto val="1"/>
        <c:lblAlgn val="ctr"/>
        <c:lblOffset val="100"/>
        <c:noMultiLvlLbl val="0"/>
      </c:catAx>
      <c:valAx>
        <c:axId val="1298649712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65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57491018805315"/>
          <c:y val="0.58645930726549089"/>
          <c:w val="0.23663596001222023"/>
          <c:h val="3.5829695599976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Share(%) Of Total Trade by Major Trading Partner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Mfg SA'!$Q$3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'Monthly Mfg SA'!$P$4:$P$139</c:f>
              <c:numCache>
                <c:formatCode>General</c:formatCode>
                <c:ptCount val="136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  <c:pt idx="102">
                  <c:v>2020</c:v>
                </c:pt>
                <c:pt idx="114">
                  <c:v>2021</c:v>
                </c:pt>
                <c:pt idx="126">
                  <c:v>2022</c:v>
                </c:pt>
              </c:numCache>
            </c:numRef>
          </c:cat>
          <c:val>
            <c:numRef>
              <c:f>'Monthly Mfg SA'!$Q$4:$Q$139</c:f>
              <c:numCache>
                <c:formatCode>0.0</c:formatCode>
                <c:ptCount val="136"/>
                <c:pt idx="0">
                  <c:v>15.112659148329602</c:v>
                </c:pt>
                <c:pt idx="1">
                  <c:v>15.560257621140444</c:v>
                </c:pt>
                <c:pt idx="2">
                  <c:v>15.083819695192069</c:v>
                </c:pt>
                <c:pt idx="3">
                  <c:v>15.123617036627021</c:v>
                </c:pt>
                <c:pt idx="4">
                  <c:v>15.123980055212272</c:v>
                </c:pt>
                <c:pt idx="5">
                  <c:v>15.384332823904739</c:v>
                </c:pt>
                <c:pt idx="6">
                  <c:v>15.15113233586478</c:v>
                </c:pt>
                <c:pt idx="7">
                  <c:v>15.257220690718768</c:v>
                </c:pt>
                <c:pt idx="8">
                  <c:v>15.099378135820233</c:v>
                </c:pt>
                <c:pt idx="9">
                  <c:v>15.378203291123818</c:v>
                </c:pt>
                <c:pt idx="10">
                  <c:v>15.518809430848208</c:v>
                </c:pt>
                <c:pt idx="11">
                  <c:v>14.584956622785509</c:v>
                </c:pt>
                <c:pt idx="12">
                  <c:v>15.28035185884073</c:v>
                </c:pt>
                <c:pt idx="13">
                  <c:v>15.017932051503927</c:v>
                </c:pt>
                <c:pt idx="14">
                  <c:v>15.401901105863629</c:v>
                </c:pt>
                <c:pt idx="15">
                  <c:v>15.522412077213685</c:v>
                </c:pt>
                <c:pt idx="16">
                  <c:v>14.979866964634883</c:v>
                </c:pt>
                <c:pt idx="17">
                  <c:v>14.973181431351664</c:v>
                </c:pt>
                <c:pt idx="18">
                  <c:v>14.767844762849904</c:v>
                </c:pt>
                <c:pt idx="19">
                  <c:v>15.071243988452828</c:v>
                </c:pt>
                <c:pt idx="20">
                  <c:v>15.067142710603656</c:v>
                </c:pt>
                <c:pt idx="21">
                  <c:v>14.993542234763627</c:v>
                </c:pt>
                <c:pt idx="22">
                  <c:v>15.125634481515787</c:v>
                </c:pt>
                <c:pt idx="23">
                  <c:v>14.775230345520699</c:v>
                </c:pt>
                <c:pt idx="24">
                  <c:v>14.285345493982696</c:v>
                </c:pt>
                <c:pt idx="25">
                  <c:v>14.799323372405576</c:v>
                </c:pt>
                <c:pt idx="26">
                  <c:v>14.651969132660653</c:v>
                </c:pt>
                <c:pt idx="27">
                  <c:v>14.396220743572568</c:v>
                </c:pt>
                <c:pt idx="28">
                  <c:v>14.712042064907022</c:v>
                </c:pt>
                <c:pt idx="29">
                  <c:v>14.910077213448512</c:v>
                </c:pt>
                <c:pt idx="30">
                  <c:v>15.323322296391204</c:v>
                </c:pt>
                <c:pt idx="31">
                  <c:v>14.610563001766785</c:v>
                </c:pt>
                <c:pt idx="32">
                  <c:v>15.050083895679139</c:v>
                </c:pt>
                <c:pt idx="33">
                  <c:v>14.902909148818805</c:v>
                </c:pt>
                <c:pt idx="34">
                  <c:v>14.546764786932878</c:v>
                </c:pt>
                <c:pt idx="35">
                  <c:v>14.519019260376062</c:v>
                </c:pt>
                <c:pt idx="36">
                  <c:v>14.475231499253521</c:v>
                </c:pt>
                <c:pt idx="37">
                  <c:v>14.211520306289446</c:v>
                </c:pt>
                <c:pt idx="38">
                  <c:v>13.766345174143616</c:v>
                </c:pt>
                <c:pt idx="39">
                  <c:v>13.763635785720684</c:v>
                </c:pt>
                <c:pt idx="40">
                  <c:v>13.886289613131389</c:v>
                </c:pt>
                <c:pt idx="41">
                  <c:v>14.157603943864858</c:v>
                </c:pt>
                <c:pt idx="42">
                  <c:v>14.324867831056473</c:v>
                </c:pt>
                <c:pt idx="43">
                  <c:v>13.810165564307669</c:v>
                </c:pt>
                <c:pt idx="44">
                  <c:v>13.795832121875652</c:v>
                </c:pt>
                <c:pt idx="45">
                  <c:v>13.741149112880768</c:v>
                </c:pt>
                <c:pt idx="46">
                  <c:v>14.094374260232684</c:v>
                </c:pt>
                <c:pt idx="47">
                  <c:v>14.268425859333798</c:v>
                </c:pt>
                <c:pt idx="48">
                  <c:v>14.243899207824324</c:v>
                </c:pt>
                <c:pt idx="49">
                  <c:v>13.850549398077858</c:v>
                </c:pt>
                <c:pt idx="50">
                  <c:v>14.037499353912599</c:v>
                </c:pt>
                <c:pt idx="51">
                  <c:v>14.334416129864708</c:v>
                </c:pt>
                <c:pt idx="52">
                  <c:v>13.8430357230488</c:v>
                </c:pt>
                <c:pt idx="53">
                  <c:v>13.995091656749514</c:v>
                </c:pt>
                <c:pt idx="54">
                  <c:v>13.890280215940237</c:v>
                </c:pt>
                <c:pt idx="55">
                  <c:v>13.92078560245427</c:v>
                </c:pt>
                <c:pt idx="56">
                  <c:v>13.744818696618935</c:v>
                </c:pt>
                <c:pt idx="57">
                  <c:v>13.656652524777771</c:v>
                </c:pt>
                <c:pt idx="58">
                  <c:v>13.568287351651465</c:v>
                </c:pt>
                <c:pt idx="59">
                  <c:v>13.391784962473793</c:v>
                </c:pt>
                <c:pt idx="60">
                  <c:v>13.918744883786822</c:v>
                </c:pt>
                <c:pt idx="61">
                  <c:v>13.816344921120855</c:v>
                </c:pt>
                <c:pt idx="62">
                  <c:v>13.819730237120972</c:v>
                </c:pt>
                <c:pt idx="63">
                  <c:v>13.616275083529178</c:v>
                </c:pt>
                <c:pt idx="64">
                  <c:v>13.917988397710884</c:v>
                </c:pt>
                <c:pt idx="65">
                  <c:v>13.723401372460451</c:v>
                </c:pt>
                <c:pt idx="66">
                  <c:v>13.562686384319051</c:v>
                </c:pt>
                <c:pt idx="67">
                  <c:v>13.659339750809933</c:v>
                </c:pt>
                <c:pt idx="68">
                  <c:v>13.56315483350655</c:v>
                </c:pt>
                <c:pt idx="69">
                  <c:v>13.403675991509234</c:v>
                </c:pt>
                <c:pt idx="70">
                  <c:v>13.996413899250054</c:v>
                </c:pt>
                <c:pt idx="71">
                  <c:v>13.423351884456073</c:v>
                </c:pt>
                <c:pt idx="72">
                  <c:v>13.559127300808338</c:v>
                </c:pt>
                <c:pt idx="73">
                  <c:v>13.571956181595668</c:v>
                </c:pt>
                <c:pt idx="74">
                  <c:v>13.55087856116034</c:v>
                </c:pt>
                <c:pt idx="75">
                  <c:v>13.887594486795477</c:v>
                </c:pt>
                <c:pt idx="76">
                  <c:v>13.626151852281577</c:v>
                </c:pt>
                <c:pt idx="77">
                  <c:v>13.471394000579481</c:v>
                </c:pt>
                <c:pt idx="78">
                  <c:v>13.498273840307224</c:v>
                </c:pt>
                <c:pt idx="79">
                  <c:v>13.173180072068144</c:v>
                </c:pt>
                <c:pt idx="80">
                  <c:v>13.018162709671651</c:v>
                </c:pt>
                <c:pt idx="81">
                  <c:v>12.922986296570521</c:v>
                </c:pt>
                <c:pt idx="82">
                  <c:v>13.134172229081459</c:v>
                </c:pt>
                <c:pt idx="83">
                  <c:v>12.71994533423004</c:v>
                </c:pt>
                <c:pt idx="84">
                  <c:v>12.977170738472541</c:v>
                </c:pt>
                <c:pt idx="85">
                  <c:v>13.24687703860414</c:v>
                </c:pt>
                <c:pt idx="86">
                  <c:v>13.314654268972575</c:v>
                </c:pt>
                <c:pt idx="87">
                  <c:v>13.262657805849864</c:v>
                </c:pt>
                <c:pt idx="88">
                  <c:v>13.312408654045241</c:v>
                </c:pt>
                <c:pt idx="89">
                  <c:v>13.391075130217883</c:v>
                </c:pt>
                <c:pt idx="90">
                  <c:v>13.103419822467433</c:v>
                </c:pt>
                <c:pt idx="91">
                  <c:v>13.183773176897967</c:v>
                </c:pt>
                <c:pt idx="92">
                  <c:v>13.538167156171909</c:v>
                </c:pt>
                <c:pt idx="93">
                  <c:v>13.497912537223261</c:v>
                </c:pt>
                <c:pt idx="94">
                  <c:v>13.249137491733604</c:v>
                </c:pt>
                <c:pt idx="95">
                  <c:v>13.526680737506899</c:v>
                </c:pt>
                <c:pt idx="96">
                  <c:v>13.274926010530876</c:v>
                </c:pt>
                <c:pt idx="97">
                  <c:v>13.742336636957523</c:v>
                </c:pt>
                <c:pt idx="98">
                  <c:v>13.090206256857631</c:v>
                </c:pt>
                <c:pt idx="99">
                  <c:v>9.9009443011204255</c:v>
                </c:pt>
                <c:pt idx="100">
                  <c:v>10.815054694718123</c:v>
                </c:pt>
                <c:pt idx="101">
                  <c:v>12.74622075361424</c:v>
                </c:pt>
                <c:pt idx="102">
                  <c:v>13.120312184776722</c:v>
                </c:pt>
                <c:pt idx="103">
                  <c:v>13.191720580262277</c:v>
                </c:pt>
                <c:pt idx="104">
                  <c:v>13.299301225494913</c:v>
                </c:pt>
                <c:pt idx="105">
                  <c:v>12.776522766702724</c:v>
                </c:pt>
                <c:pt idx="106">
                  <c:v>12.517219917738625</c:v>
                </c:pt>
                <c:pt idx="107">
                  <c:v>12.763434857142727</c:v>
                </c:pt>
                <c:pt idx="108">
                  <c:v>12.853700195124992</c:v>
                </c:pt>
                <c:pt idx="109">
                  <c:v>13.31187425160422</c:v>
                </c:pt>
                <c:pt idx="110">
                  <c:v>12.892867145332119</c:v>
                </c:pt>
                <c:pt idx="111">
                  <c:v>12.422641304458427</c:v>
                </c:pt>
                <c:pt idx="112">
                  <c:v>12.716535296731024</c:v>
                </c:pt>
                <c:pt idx="113">
                  <c:v>12.779656744524418</c:v>
                </c:pt>
                <c:pt idx="114">
                  <c:v>13.335698830375268</c:v>
                </c:pt>
                <c:pt idx="115">
                  <c:v>12.47122131530238</c:v>
                </c:pt>
                <c:pt idx="116">
                  <c:v>12.313501683002695</c:v>
                </c:pt>
                <c:pt idx="117">
                  <c:v>12.826465016437986</c:v>
                </c:pt>
                <c:pt idx="118">
                  <c:v>12.993546857178176</c:v>
                </c:pt>
                <c:pt idx="119">
                  <c:v>12.827559410430462</c:v>
                </c:pt>
                <c:pt idx="120">
                  <c:v>12.417755733623942</c:v>
                </c:pt>
                <c:pt idx="121">
                  <c:v>12.515884537874133</c:v>
                </c:pt>
                <c:pt idx="122">
                  <c:v>12.811776435251785</c:v>
                </c:pt>
                <c:pt idx="123">
                  <c:v>13.372458178826681</c:v>
                </c:pt>
                <c:pt idx="124">
                  <c:v>13.116130510937344</c:v>
                </c:pt>
                <c:pt idx="125">
                  <c:v>13.023622366329283</c:v>
                </c:pt>
                <c:pt idx="126">
                  <c:v>13.120554781174388</c:v>
                </c:pt>
                <c:pt idx="127">
                  <c:v>12.893883473041226</c:v>
                </c:pt>
                <c:pt idx="128">
                  <c:v>12.650061559983364</c:v>
                </c:pt>
                <c:pt idx="129">
                  <c:v>12.596245420128968</c:v>
                </c:pt>
                <c:pt idx="130">
                  <c:v>13.17018856590394</c:v>
                </c:pt>
                <c:pt idx="131">
                  <c:v>13.155115728693787</c:v>
                </c:pt>
                <c:pt idx="132">
                  <c:v>13.356299046506809</c:v>
                </c:pt>
                <c:pt idx="133">
                  <c:v>13.398766556956767</c:v>
                </c:pt>
                <c:pt idx="134">
                  <c:v>13.390066267254566</c:v>
                </c:pt>
                <c:pt idx="135">
                  <c:v>13.759087648192207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2-4A41-9EAA-EBD4226BE4C1}"/>
            </c:ext>
          </c:extLst>
        </c:ser>
        <c:ser>
          <c:idx val="1"/>
          <c:order val="1"/>
          <c:tx>
            <c:strRef>
              <c:f>'Monthly Mfg SA'!$R$3</c:f>
              <c:strCache>
                <c:ptCount val="1"/>
                <c:pt idx="0">
                  <c:v>China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'Monthly Mfg SA'!$P$4:$P$139</c:f>
              <c:numCache>
                <c:formatCode>General</c:formatCode>
                <c:ptCount val="136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  <c:pt idx="102">
                  <c:v>2020</c:v>
                </c:pt>
                <c:pt idx="114">
                  <c:v>2021</c:v>
                </c:pt>
                <c:pt idx="126">
                  <c:v>2022</c:v>
                </c:pt>
              </c:numCache>
            </c:numRef>
          </c:cat>
          <c:val>
            <c:numRef>
              <c:f>'Monthly Mfg SA'!$R$4:$R$139</c:f>
              <c:numCache>
                <c:formatCode>0.0</c:formatCode>
                <c:ptCount val="136"/>
                <c:pt idx="0">
                  <c:v>15.345350713834321</c:v>
                </c:pt>
                <c:pt idx="1">
                  <c:v>14.713282808413153</c:v>
                </c:pt>
                <c:pt idx="2">
                  <c:v>16.071176435949262</c:v>
                </c:pt>
                <c:pt idx="3">
                  <c:v>16.037774124976696</c:v>
                </c:pt>
                <c:pt idx="4">
                  <c:v>15.434514288420168</c:v>
                </c:pt>
                <c:pt idx="5">
                  <c:v>15.463358641595528</c:v>
                </c:pt>
                <c:pt idx="6">
                  <c:v>15.962302545844576</c:v>
                </c:pt>
                <c:pt idx="7">
                  <c:v>15.100357697570303</c:v>
                </c:pt>
                <c:pt idx="8">
                  <c:v>15.566321401280153</c:v>
                </c:pt>
                <c:pt idx="9">
                  <c:v>15.825339295034235</c:v>
                </c:pt>
                <c:pt idx="10">
                  <c:v>15.67060446649543</c:v>
                </c:pt>
                <c:pt idx="11">
                  <c:v>15.682562726940139</c:v>
                </c:pt>
                <c:pt idx="12">
                  <c:v>16.047321325411971</c:v>
                </c:pt>
                <c:pt idx="13">
                  <c:v>16.894848231995468</c:v>
                </c:pt>
                <c:pt idx="14">
                  <c:v>14.946535550304993</c:v>
                </c:pt>
                <c:pt idx="15">
                  <c:v>15.887581332630768</c:v>
                </c:pt>
                <c:pt idx="16">
                  <c:v>16.04731424339856</c:v>
                </c:pt>
                <c:pt idx="17">
                  <c:v>16.050628377161317</c:v>
                </c:pt>
                <c:pt idx="18">
                  <c:v>16.032900298038665</c:v>
                </c:pt>
                <c:pt idx="19">
                  <c:v>15.989617627745664</c:v>
                </c:pt>
                <c:pt idx="20">
                  <c:v>16.23283801639424</c:v>
                </c:pt>
                <c:pt idx="21">
                  <c:v>16.255259112576272</c:v>
                </c:pt>
                <c:pt idx="22">
                  <c:v>16.353221795807318</c:v>
                </c:pt>
                <c:pt idx="23">
                  <c:v>17.032661465979572</c:v>
                </c:pt>
                <c:pt idx="24">
                  <c:v>16.454650497743497</c:v>
                </c:pt>
                <c:pt idx="25">
                  <c:v>16.489986044813772</c:v>
                </c:pt>
                <c:pt idx="26">
                  <c:v>16.510253301138555</c:v>
                </c:pt>
                <c:pt idx="27">
                  <c:v>16.662062731109632</c:v>
                </c:pt>
                <c:pt idx="28">
                  <c:v>16.247752035548551</c:v>
                </c:pt>
                <c:pt idx="29">
                  <c:v>16.569190703151374</c:v>
                </c:pt>
                <c:pt idx="30">
                  <c:v>16.091892348110189</c:v>
                </c:pt>
                <c:pt idx="31">
                  <c:v>15.816464688055238</c:v>
                </c:pt>
                <c:pt idx="32">
                  <c:v>16.868447863387591</c:v>
                </c:pt>
                <c:pt idx="33">
                  <c:v>16.597959874216532</c:v>
                </c:pt>
                <c:pt idx="34">
                  <c:v>16.706175819685164</c:v>
                </c:pt>
                <c:pt idx="35">
                  <c:v>16.820883208597934</c:v>
                </c:pt>
                <c:pt idx="36">
                  <c:v>16.42292601853265</c:v>
                </c:pt>
                <c:pt idx="37">
                  <c:v>16.878319937068408</c:v>
                </c:pt>
                <c:pt idx="38">
                  <c:v>19.900342117626224</c:v>
                </c:pt>
                <c:pt idx="39">
                  <c:v>16.77735162068031</c:v>
                </c:pt>
                <c:pt idx="40">
                  <c:v>17.134169674673672</c:v>
                </c:pt>
                <c:pt idx="41">
                  <c:v>17.290057341962616</c:v>
                </c:pt>
                <c:pt idx="42">
                  <c:v>16.942681521909716</c:v>
                </c:pt>
                <c:pt idx="43">
                  <c:v>17.592555812736631</c:v>
                </c:pt>
                <c:pt idx="44">
                  <c:v>17.538024907033595</c:v>
                </c:pt>
                <c:pt idx="45">
                  <c:v>16.89513567327533</c:v>
                </c:pt>
                <c:pt idx="46">
                  <c:v>17.136921224776717</c:v>
                </c:pt>
                <c:pt idx="47">
                  <c:v>16.740022233116647</c:v>
                </c:pt>
                <c:pt idx="48">
                  <c:v>16.97640664014067</c:v>
                </c:pt>
                <c:pt idx="49">
                  <c:v>18.194132129877044</c:v>
                </c:pt>
                <c:pt idx="50">
                  <c:v>16.257205739037587</c:v>
                </c:pt>
                <c:pt idx="51">
                  <c:v>16.762807254723665</c:v>
                </c:pt>
                <c:pt idx="52">
                  <c:v>17.101417718759485</c:v>
                </c:pt>
                <c:pt idx="53">
                  <c:v>16.724387913889636</c:v>
                </c:pt>
                <c:pt idx="54">
                  <c:v>17.003349604376407</c:v>
                </c:pt>
                <c:pt idx="55">
                  <c:v>16.986371135960088</c:v>
                </c:pt>
                <c:pt idx="56">
                  <c:v>16.679411497791229</c:v>
                </c:pt>
                <c:pt idx="57">
                  <c:v>17.263524469232948</c:v>
                </c:pt>
                <c:pt idx="58">
                  <c:v>17.08965089183571</c:v>
                </c:pt>
                <c:pt idx="59">
                  <c:v>16.867837839947285</c:v>
                </c:pt>
                <c:pt idx="60">
                  <c:v>17.732947087833121</c:v>
                </c:pt>
                <c:pt idx="61">
                  <c:v>17.406414316683065</c:v>
                </c:pt>
                <c:pt idx="62">
                  <c:v>17.305205383603461</c:v>
                </c:pt>
                <c:pt idx="63">
                  <c:v>18.186897705488967</c:v>
                </c:pt>
                <c:pt idx="64">
                  <c:v>17.825708756623939</c:v>
                </c:pt>
                <c:pt idx="65">
                  <c:v>17.337471964498437</c:v>
                </c:pt>
                <c:pt idx="66">
                  <c:v>17.772346998311885</c:v>
                </c:pt>
                <c:pt idx="67">
                  <c:v>17.623302691615798</c:v>
                </c:pt>
                <c:pt idx="68">
                  <c:v>17.287446788647451</c:v>
                </c:pt>
                <c:pt idx="69">
                  <c:v>17.409901049873234</c:v>
                </c:pt>
                <c:pt idx="70">
                  <c:v>17.841707244090781</c:v>
                </c:pt>
                <c:pt idx="71">
                  <c:v>18.069563910689936</c:v>
                </c:pt>
                <c:pt idx="72">
                  <c:v>18.072235391617323</c:v>
                </c:pt>
                <c:pt idx="73">
                  <c:v>18.447905754154242</c:v>
                </c:pt>
                <c:pt idx="74">
                  <c:v>18.510649333911029</c:v>
                </c:pt>
                <c:pt idx="75">
                  <c:v>17.027150482457291</c:v>
                </c:pt>
                <c:pt idx="76">
                  <c:v>17.152580285540093</c:v>
                </c:pt>
                <c:pt idx="77">
                  <c:v>17.304459156389381</c:v>
                </c:pt>
                <c:pt idx="78">
                  <c:v>17.381537380081632</c:v>
                </c:pt>
                <c:pt idx="79">
                  <c:v>17.030910970396302</c:v>
                </c:pt>
                <c:pt idx="80">
                  <c:v>18.029753529490272</c:v>
                </c:pt>
                <c:pt idx="81">
                  <c:v>17.132470357068886</c:v>
                </c:pt>
                <c:pt idx="82">
                  <c:v>16.693891521438214</c:v>
                </c:pt>
                <c:pt idx="83">
                  <c:v>17.697192022124543</c:v>
                </c:pt>
                <c:pt idx="84">
                  <c:v>16.068762229499022</c:v>
                </c:pt>
                <c:pt idx="85">
                  <c:v>15.820739645301241</c:v>
                </c:pt>
                <c:pt idx="86">
                  <c:v>15.653842505343166</c:v>
                </c:pt>
                <c:pt idx="87">
                  <c:v>15.101655613260659</c:v>
                </c:pt>
                <c:pt idx="88">
                  <c:v>15.222479915304724</c:v>
                </c:pt>
                <c:pt idx="89">
                  <c:v>15.375430894646303</c:v>
                </c:pt>
                <c:pt idx="90">
                  <c:v>14.944600361799917</c:v>
                </c:pt>
                <c:pt idx="91">
                  <c:v>14.969748681079977</c:v>
                </c:pt>
                <c:pt idx="92">
                  <c:v>14.847325269734462</c:v>
                </c:pt>
                <c:pt idx="93">
                  <c:v>14.343746241348882</c:v>
                </c:pt>
                <c:pt idx="94">
                  <c:v>14.134072491888883</c:v>
                </c:pt>
                <c:pt idx="95">
                  <c:v>13.621732607120359</c:v>
                </c:pt>
                <c:pt idx="96">
                  <c:v>13.863223436352945</c:v>
                </c:pt>
                <c:pt idx="97">
                  <c:v>11.680798827094387</c:v>
                </c:pt>
                <c:pt idx="98">
                  <c:v>11.075793913646685</c:v>
                </c:pt>
                <c:pt idx="99">
                  <c:v>17.885558026153898</c:v>
                </c:pt>
                <c:pt idx="100">
                  <c:v>20.060833837782191</c:v>
                </c:pt>
                <c:pt idx="101">
                  <c:v>17.478980306735007</c:v>
                </c:pt>
                <c:pt idx="102">
                  <c:v>16.271429881086892</c:v>
                </c:pt>
                <c:pt idx="103">
                  <c:v>16.431955884871364</c:v>
                </c:pt>
                <c:pt idx="104">
                  <c:v>15.566154585968558</c:v>
                </c:pt>
                <c:pt idx="105">
                  <c:v>16.278541948468632</c:v>
                </c:pt>
                <c:pt idx="106">
                  <c:v>16.776612437893682</c:v>
                </c:pt>
                <c:pt idx="107">
                  <c:v>16.168498835101261</c:v>
                </c:pt>
                <c:pt idx="108">
                  <c:v>16.210273643194775</c:v>
                </c:pt>
                <c:pt idx="109">
                  <c:v>16.180389232855358</c:v>
                </c:pt>
                <c:pt idx="110">
                  <c:v>17.928295717730393</c:v>
                </c:pt>
                <c:pt idx="111">
                  <c:v>15.555140345353733</c:v>
                </c:pt>
                <c:pt idx="112">
                  <c:v>15.191156459702837</c:v>
                </c:pt>
                <c:pt idx="113">
                  <c:v>14.262638446729012</c:v>
                </c:pt>
                <c:pt idx="114">
                  <c:v>14.320743368238926</c:v>
                </c:pt>
                <c:pt idx="115">
                  <c:v>14.532815381266021</c:v>
                </c:pt>
                <c:pt idx="116">
                  <c:v>15.584282279296936</c:v>
                </c:pt>
                <c:pt idx="117">
                  <c:v>15.594131179882831</c:v>
                </c:pt>
                <c:pt idx="118">
                  <c:v>15.223455519265553</c:v>
                </c:pt>
                <c:pt idx="119">
                  <c:v>16.116704593915205</c:v>
                </c:pt>
                <c:pt idx="120">
                  <c:v>16.250878522986564</c:v>
                </c:pt>
                <c:pt idx="121">
                  <c:v>16.55847201737387</c:v>
                </c:pt>
                <c:pt idx="122">
                  <c:v>17.222709936645579</c:v>
                </c:pt>
                <c:pt idx="123">
                  <c:v>14.190860950104566</c:v>
                </c:pt>
                <c:pt idx="124">
                  <c:v>14.139309352469946</c:v>
                </c:pt>
                <c:pt idx="125">
                  <c:v>14.466629277722404</c:v>
                </c:pt>
                <c:pt idx="126">
                  <c:v>14.250253314466569</c:v>
                </c:pt>
                <c:pt idx="127">
                  <c:v>14.586086272286597</c:v>
                </c:pt>
                <c:pt idx="128">
                  <c:v>14.068856251273282</c:v>
                </c:pt>
                <c:pt idx="129">
                  <c:v>12.982774131250252</c:v>
                </c:pt>
                <c:pt idx="130">
                  <c:v>11.793896036687654</c:v>
                </c:pt>
                <c:pt idx="131">
                  <c:v>12.525424536621763</c:v>
                </c:pt>
                <c:pt idx="132">
                  <c:v>12.651683572739678</c:v>
                </c:pt>
                <c:pt idx="133">
                  <c:v>12.276453014866513</c:v>
                </c:pt>
                <c:pt idx="134">
                  <c:v>12.676287435095162</c:v>
                </c:pt>
                <c:pt idx="135">
                  <c:v>12.538915477062412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2-4A41-9EAA-EBD4226BE4C1}"/>
            </c:ext>
          </c:extLst>
        </c:ser>
        <c:ser>
          <c:idx val="2"/>
          <c:order val="2"/>
          <c:tx>
            <c:strRef>
              <c:f>'Monthly Mfg SA'!$S$3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'Monthly Mfg SA'!$P$4:$P$139</c:f>
              <c:numCache>
                <c:formatCode>General</c:formatCode>
                <c:ptCount val="136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  <c:pt idx="66">
                  <c:v>2017</c:v>
                </c:pt>
                <c:pt idx="78">
                  <c:v>2018</c:v>
                </c:pt>
                <c:pt idx="90">
                  <c:v>2019</c:v>
                </c:pt>
                <c:pt idx="102">
                  <c:v>2020</c:v>
                </c:pt>
                <c:pt idx="114">
                  <c:v>2021</c:v>
                </c:pt>
                <c:pt idx="126">
                  <c:v>2022</c:v>
                </c:pt>
              </c:numCache>
            </c:numRef>
          </c:cat>
          <c:val>
            <c:numRef>
              <c:f>'Monthly Mfg SA'!$S$4:$S$139</c:f>
              <c:numCache>
                <c:formatCode>0.0</c:formatCode>
                <c:ptCount val="136"/>
                <c:pt idx="0">
                  <c:v>13.228880346159141</c:v>
                </c:pt>
                <c:pt idx="1">
                  <c:v>13.514595883643441</c:v>
                </c:pt>
                <c:pt idx="2">
                  <c:v>13.258016868588415</c:v>
                </c:pt>
                <c:pt idx="3">
                  <c:v>13.006727775674412</c:v>
                </c:pt>
                <c:pt idx="4">
                  <c:v>13.278870780568095</c:v>
                </c:pt>
                <c:pt idx="5">
                  <c:v>13.214509091071559</c:v>
                </c:pt>
                <c:pt idx="6">
                  <c:v>13.355507692962782</c:v>
                </c:pt>
                <c:pt idx="7">
                  <c:v>13.475548678262546</c:v>
                </c:pt>
                <c:pt idx="8">
                  <c:v>12.97643109372528</c:v>
                </c:pt>
                <c:pt idx="9">
                  <c:v>13.639522837042684</c:v>
                </c:pt>
                <c:pt idx="10">
                  <c:v>13.347331252396238</c:v>
                </c:pt>
                <c:pt idx="11">
                  <c:v>12.701020230061912</c:v>
                </c:pt>
                <c:pt idx="12">
                  <c:v>13.204848566929673</c:v>
                </c:pt>
                <c:pt idx="13">
                  <c:v>13.410584333097109</c:v>
                </c:pt>
                <c:pt idx="14">
                  <c:v>13.237817061817827</c:v>
                </c:pt>
                <c:pt idx="15">
                  <c:v>14.093135658370134</c:v>
                </c:pt>
                <c:pt idx="16">
                  <c:v>13.552627367009132</c:v>
                </c:pt>
                <c:pt idx="17">
                  <c:v>13.421002851102104</c:v>
                </c:pt>
                <c:pt idx="18">
                  <c:v>13.844306644687446</c:v>
                </c:pt>
                <c:pt idx="19">
                  <c:v>13.570917743435999</c:v>
                </c:pt>
                <c:pt idx="20">
                  <c:v>13.486353344613145</c:v>
                </c:pt>
                <c:pt idx="21">
                  <c:v>13.45059365093827</c:v>
                </c:pt>
                <c:pt idx="22">
                  <c:v>13.605379190489286</c:v>
                </c:pt>
                <c:pt idx="23">
                  <c:v>13.542636738671899</c:v>
                </c:pt>
                <c:pt idx="24">
                  <c:v>13.652512836623057</c:v>
                </c:pt>
                <c:pt idx="25">
                  <c:v>13.864458685204273</c:v>
                </c:pt>
                <c:pt idx="26">
                  <c:v>13.660526139386992</c:v>
                </c:pt>
                <c:pt idx="27">
                  <c:v>13.654566415651251</c:v>
                </c:pt>
                <c:pt idx="28">
                  <c:v>13.950173583198886</c:v>
                </c:pt>
                <c:pt idx="29">
                  <c:v>13.928469463454546</c:v>
                </c:pt>
                <c:pt idx="30">
                  <c:v>14.303088111583826</c:v>
                </c:pt>
                <c:pt idx="31">
                  <c:v>13.818972911512125</c:v>
                </c:pt>
                <c:pt idx="32">
                  <c:v>13.879329642661054</c:v>
                </c:pt>
                <c:pt idx="33">
                  <c:v>14.002817802200319</c:v>
                </c:pt>
                <c:pt idx="34">
                  <c:v>13.919296726795558</c:v>
                </c:pt>
                <c:pt idx="35">
                  <c:v>14.058679528330458</c:v>
                </c:pt>
                <c:pt idx="36">
                  <c:v>14.179611673357821</c:v>
                </c:pt>
                <c:pt idx="37">
                  <c:v>14.492639156250586</c:v>
                </c:pt>
                <c:pt idx="38">
                  <c:v>13.888876998320265</c:v>
                </c:pt>
                <c:pt idx="39">
                  <c:v>14.242261785538988</c:v>
                </c:pt>
                <c:pt idx="40">
                  <c:v>14.189069746147617</c:v>
                </c:pt>
                <c:pt idx="41">
                  <c:v>15.018926339253483</c:v>
                </c:pt>
                <c:pt idx="42">
                  <c:v>14.988739655643155</c:v>
                </c:pt>
                <c:pt idx="43">
                  <c:v>14.43482771799037</c:v>
                </c:pt>
                <c:pt idx="44">
                  <c:v>14.763402666917177</c:v>
                </c:pt>
                <c:pt idx="45">
                  <c:v>15.018352722560715</c:v>
                </c:pt>
                <c:pt idx="46">
                  <c:v>14.730771039323006</c:v>
                </c:pt>
                <c:pt idx="47">
                  <c:v>15.138246058309122</c:v>
                </c:pt>
                <c:pt idx="48">
                  <c:v>15.189442325696383</c:v>
                </c:pt>
                <c:pt idx="49">
                  <c:v>14.551037891118296</c:v>
                </c:pt>
                <c:pt idx="50">
                  <c:v>14.820264788822524</c:v>
                </c:pt>
                <c:pt idx="51">
                  <c:v>15.318246736259484</c:v>
                </c:pt>
                <c:pt idx="52">
                  <c:v>14.756738157531171</c:v>
                </c:pt>
                <c:pt idx="53">
                  <c:v>14.696538574090749</c:v>
                </c:pt>
                <c:pt idx="54">
                  <c:v>14.434598736518939</c:v>
                </c:pt>
                <c:pt idx="55">
                  <c:v>14.849107113928165</c:v>
                </c:pt>
                <c:pt idx="56">
                  <c:v>15.160630337276915</c:v>
                </c:pt>
                <c:pt idx="57">
                  <c:v>14.702054336081115</c:v>
                </c:pt>
                <c:pt idx="58">
                  <c:v>14.851359055260666</c:v>
                </c:pt>
                <c:pt idx="59">
                  <c:v>15.143163679040352</c:v>
                </c:pt>
                <c:pt idx="60">
                  <c:v>14.892647906484685</c:v>
                </c:pt>
                <c:pt idx="61">
                  <c:v>14.916420991370623</c:v>
                </c:pt>
                <c:pt idx="62">
                  <c:v>15.485339995427678</c:v>
                </c:pt>
                <c:pt idx="63">
                  <c:v>14.526230808640289</c:v>
                </c:pt>
                <c:pt idx="64">
                  <c:v>14.854918604541867</c:v>
                </c:pt>
                <c:pt idx="65">
                  <c:v>15.243418729535719</c:v>
                </c:pt>
                <c:pt idx="66">
                  <c:v>14.848470269649095</c:v>
                </c:pt>
                <c:pt idx="67">
                  <c:v>14.949458673574082</c:v>
                </c:pt>
                <c:pt idx="68">
                  <c:v>14.796007976809639</c:v>
                </c:pt>
                <c:pt idx="69">
                  <c:v>14.926454438530087</c:v>
                </c:pt>
                <c:pt idx="70">
                  <c:v>14.916319169595738</c:v>
                </c:pt>
                <c:pt idx="71">
                  <c:v>14.585975396255407</c:v>
                </c:pt>
                <c:pt idx="72">
                  <c:v>15.027931115267215</c:v>
                </c:pt>
                <c:pt idx="73">
                  <c:v>15.061391973040694</c:v>
                </c:pt>
                <c:pt idx="74">
                  <c:v>15.10620007508183</c:v>
                </c:pt>
                <c:pt idx="75">
                  <c:v>15.401018749506632</c:v>
                </c:pt>
                <c:pt idx="76">
                  <c:v>15.315775175070403</c:v>
                </c:pt>
                <c:pt idx="77">
                  <c:v>15.1869092726483</c:v>
                </c:pt>
                <c:pt idx="78">
                  <c:v>15.559166938793146</c:v>
                </c:pt>
                <c:pt idx="79">
                  <c:v>15.304387354789309</c:v>
                </c:pt>
                <c:pt idx="80">
                  <c:v>15.132085852826584</c:v>
                </c:pt>
                <c:pt idx="81">
                  <c:v>15.07034536242938</c:v>
                </c:pt>
                <c:pt idx="82">
                  <c:v>15.464430861295398</c:v>
                </c:pt>
                <c:pt idx="83">
                  <c:v>14.929364609339826</c:v>
                </c:pt>
                <c:pt idx="84">
                  <c:v>15.354987266267756</c:v>
                </c:pt>
                <c:pt idx="85">
                  <c:v>15.67290765749668</c:v>
                </c:pt>
                <c:pt idx="86">
                  <c:v>15.665041269422289</c:v>
                </c:pt>
                <c:pt idx="87">
                  <c:v>15.886113109871255</c:v>
                </c:pt>
                <c:pt idx="88">
                  <c:v>16.097199770235282</c:v>
                </c:pt>
                <c:pt idx="89">
                  <c:v>15.665239105696807</c:v>
                </c:pt>
                <c:pt idx="90">
                  <c:v>15.691211692602195</c:v>
                </c:pt>
                <c:pt idx="91">
                  <c:v>15.567006914715856</c:v>
                </c:pt>
                <c:pt idx="92">
                  <c:v>15.479785031586331</c:v>
                </c:pt>
                <c:pt idx="93">
                  <c:v>15.205670224006107</c:v>
                </c:pt>
                <c:pt idx="94">
                  <c:v>15.479141155111195</c:v>
                </c:pt>
                <c:pt idx="95">
                  <c:v>15.337128515138012</c:v>
                </c:pt>
                <c:pt idx="96">
                  <c:v>15.728584643239119</c:v>
                </c:pt>
                <c:pt idx="97">
                  <c:v>16.42470682968348</c:v>
                </c:pt>
                <c:pt idx="98">
                  <c:v>15.90681157079638</c:v>
                </c:pt>
                <c:pt idx="99">
                  <c:v>10.711782011393142</c:v>
                </c:pt>
                <c:pt idx="100">
                  <c:v>9.7388592391704769</c:v>
                </c:pt>
                <c:pt idx="101">
                  <c:v>14.866497388134437</c:v>
                </c:pt>
                <c:pt idx="102">
                  <c:v>15.912540481396546</c:v>
                </c:pt>
                <c:pt idx="103">
                  <c:v>14.93637262729878</c:v>
                </c:pt>
                <c:pt idx="104">
                  <c:v>15.363715178661749</c:v>
                </c:pt>
                <c:pt idx="105">
                  <c:v>15.51266060280112</c:v>
                </c:pt>
                <c:pt idx="106">
                  <c:v>14.997890334962333</c:v>
                </c:pt>
                <c:pt idx="107">
                  <c:v>15.362948156147027</c:v>
                </c:pt>
                <c:pt idx="108">
                  <c:v>15.030174900179533</c:v>
                </c:pt>
                <c:pt idx="109">
                  <c:v>14.986575629347618</c:v>
                </c:pt>
                <c:pt idx="110">
                  <c:v>15.047174349911497</c:v>
                </c:pt>
                <c:pt idx="111">
                  <c:v>15.288535275302905</c:v>
                </c:pt>
                <c:pt idx="112">
                  <c:v>15.090565358018951</c:v>
                </c:pt>
                <c:pt idx="113">
                  <c:v>15.215411618819601</c:v>
                </c:pt>
                <c:pt idx="114">
                  <c:v>15.304090345456975</c:v>
                </c:pt>
                <c:pt idx="115">
                  <c:v>14.740901158398048</c:v>
                </c:pt>
                <c:pt idx="116">
                  <c:v>14.632393120734283</c:v>
                </c:pt>
                <c:pt idx="117">
                  <c:v>14.588009240071987</c:v>
                </c:pt>
                <c:pt idx="118">
                  <c:v>14.91172518853911</c:v>
                </c:pt>
                <c:pt idx="119">
                  <c:v>15.079659842164048</c:v>
                </c:pt>
                <c:pt idx="120">
                  <c:v>14.989835254792164</c:v>
                </c:pt>
                <c:pt idx="121">
                  <c:v>15.471248105951464</c:v>
                </c:pt>
                <c:pt idx="122">
                  <c:v>15.074479806388775</c:v>
                </c:pt>
                <c:pt idx="123">
                  <c:v>15.728416669598994</c:v>
                </c:pt>
                <c:pt idx="124">
                  <c:v>15.668750729469801</c:v>
                </c:pt>
                <c:pt idx="125">
                  <c:v>15.252780878389258</c:v>
                </c:pt>
                <c:pt idx="126">
                  <c:v>15.457159233138082</c:v>
                </c:pt>
                <c:pt idx="127">
                  <c:v>15.823005613202881</c:v>
                </c:pt>
                <c:pt idx="128">
                  <c:v>15.622875635274793</c:v>
                </c:pt>
                <c:pt idx="129">
                  <c:v>15.484219974612293</c:v>
                </c:pt>
                <c:pt idx="130">
                  <c:v>15.677313019415074</c:v>
                </c:pt>
                <c:pt idx="131">
                  <c:v>15.896569930853286</c:v>
                </c:pt>
                <c:pt idx="132">
                  <c:v>16.094423866294953</c:v>
                </c:pt>
                <c:pt idx="133">
                  <c:v>16.60800205933716</c:v>
                </c:pt>
                <c:pt idx="134">
                  <c:v>16.999054070738005</c:v>
                </c:pt>
                <c:pt idx="135">
                  <c:v>16.187683139024177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2-4A41-9EAA-EBD4226BE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8658352"/>
        <c:axId val="1298649712"/>
      </c:lineChart>
      <c:catAx>
        <c:axId val="129865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649712"/>
        <c:crosses val="autoZero"/>
        <c:auto val="1"/>
        <c:lblAlgn val="ctr"/>
        <c:lblOffset val="100"/>
        <c:noMultiLvlLbl val="0"/>
      </c:catAx>
      <c:valAx>
        <c:axId val="1298649712"/>
        <c:scaling>
          <c:orientation val="minMax"/>
          <c:max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65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757491018805315"/>
          <c:y val="0.58645930726549089"/>
          <c:w val="0.23663596001222023"/>
          <c:h val="3.5829695599976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3920C79-5FBC-4940-A515-123EE2CB8F46}">
  <sheetPr/>
  <sheetViews>
    <sheetView tabSelected="1" workbookViewId="0"/>
  </sheetViews>
  <pageMargins left="0.25" right="0.25" top="0.25" bottom="2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761930-2A4F-4548-898C-8685F707E315}">
  <sheetPr/>
  <sheetViews>
    <sheetView workbookViewId="0"/>
  </sheetViews>
  <pageMargins left="0.25" right="0.25" top="0.25" bottom="2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4230350" cy="840105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BB6E3B7-F0EB-4CE2-A049-2AA176996C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0.81249</cdr:x>
      <cdr:y>0.11406</cdr:y>
    </cdr:from>
    <cdr:to>
      <cdr:x>0.94151</cdr:x>
      <cdr:y>0.20736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C0CD106-7C9E-FE31-F51C-97118D033786}"/>
            </a:ext>
          </a:extLst>
        </cdr:cNvPr>
        <cdr:cNvSpPr txBox="1"/>
      </cdr:nvSpPr>
      <cdr:spPr>
        <a:xfrm xmlns:a="http://schemas.openxmlformats.org/drawingml/2006/main">
          <a:off x="7708004" y="638840"/>
          <a:ext cx="1223999" cy="52254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COVID-19</a:t>
          </a:r>
          <a:r>
            <a:rPr lang="en-US" sz="1100">
              <a:solidFill>
                <a:sysClr val="windowText" lastClr="000000"/>
              </a:solidFill>
            </a:rPr>
            <a:t> </a:t>
          </a:r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pandemic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begins</a:t>
          </a:r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0.00227</cdr:x>
      <cdr:y>0.88322</cdr:y>
    </cdr:from>
    <cdr:to>
      <cdr:x>0.99802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85A06C3-B6EE-9E34-EC11-8911BAEA5A1F}"/>
            </a:ext>
          </a:extLst>
        </cdr:cNvPr>
        <cdr:cNvSpPr txBox="1"/>
      </cdr:nvSpPr>
      <cdr:spPr>
        <a:xfrm xmlns:a="http://schemas.openxmlformats.org/drawingml/2006/main">
          <a:off x="21535" y="4946650"/>
          <a:ext cx="9446581" cy="654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Data are seasonally adjusted and quarterly. Figures also include April 2023. Shaded area denotes a recession. Total trade is the sum of exports and imports. </a:t>
          </a:r>
        </a:p>
        <a:p xmlns:a="http://schemas.openxmlformats.org/drawingml/2006/main">
          <a:pPr rtl="0"/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Census Bureau.</a:t>
          </a:r>
        </a:p>
      </cdr:txBody>
    </cdr:sp>
  </cdr:relSizeAnchor>
  <cdr:relSizeAnchor xmlns:cdr="http://schemas.openxmlformats.org/drawingml/2006/chartDrawing">
    <cdr:from>
      <cdr:x>0.66032</cdr:x>
      <cdr:y>0.15738</cdr:y>
    </cdr:from>
    <cdr:to>
      <cdr:x>0.84595</cdr:x>
      <cdr:y>0.25359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73888B4-EB63-E840-A7E6-BD445A5C1D90}"/>
            </a:ext>
          </a:extLst>
        </cdr:cNvPr>
        <cdr:cNvSpPr txBox="1"/>
      </cdr:nvSpPr>
      <cdr:spPr>
        <a:xfrm xmlns:a="http://schemas.openxmlformats.org/drawingml/2006/main">
          <a:off x="6264390" y="881441"/>
          <a:ext cx="1761053" cy="53884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U.S. 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tariffs on Chinese exports announced</a:t>
          </a:r>
        </a:p>
      </cdr:txBody>
    </cdr:sp>
  </cdr:relSizeAnchor>
  <cdr:relSizeAnchor xmlns:cdr="http://schemas.openxmlformats.org/drawingml/2006/chartDrawing">
    <cdr:from>
      <cdr:x>0.10388</cdr:x>
      <cdr:y>0.22131</cdr:y>
    </cdr:from>
    <cdr:to>
      <cdr:x>0.12079</cdr:x>
      <cdr:y>0.81915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28120603-3C8C-9973-FB27-665B84658FD4}"/>
            </a:ext>
          </a:extLst>
        </cdr:cNvPr>
        <cdr:cNvSpPr/>
      </cdr:nvSpPr>
      <cdr:spPr>
        <a:xfrm xmlns:a="http://schemas.openxmlformats.org/drawingml/2006/main">
          <a:off x="900328" y="1390135"/>
          <a:ext cx="146564" cy="37552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0.35636</cdr:x>
      <cdr:y>0.22667</cdr:y>
    </cdr:from>
    <cdr:to>
      <cdr:x>0.42673</cdr:x>
      <cdr:y>0.82451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BD912F32-ACA5-EAB3-1A7C-775B52855DAD}"/>
            </a:ext>
          </a:extLst>
        </cdr:cNvPr>
        <cdr:cNvSpPr/>
      </cdr:nvSpPr>
      <cdr:spPr>
        <a:xfrm xmlns:a="http://schemas.openxmlformats.org/drawingml/2006/main">
          <a:off x="3088502" y="1423773"/>
          <a:ext cx="609943" cy="37552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0.84844</cdr:x>
      <cdr:y>0.22803</cdr:y>
    </cdr:from>
    <cdr:to>
      <cdr:x>0.86238</cdr:x>
      <cdr:y>0.82587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22112D38-EC33-FD42-EF47-B839D601F821}"/>
            </a:ext>
          </a:extLst>
        </cdr:cNvPr>
        <cdr:cNvSpPr/>
      </cdr:nvSpPr>
      <cdr:spPr>
        <a:xfrm xmlns:a="http://schemas.openxmlformats.org/drawingml/2006/main">
          <a:off x="7353300" y="1432354"/>
          <a:ext cx="120822" cy="37552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0.77701</cdr:x>
      <cdr:y>0.23951</cdr:y>
    </cdr:from>
    <cdr:to>
      <cdr:x>0.77913</cdr:x>
      <cdr:y>0.82694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3BA89CFD-7959-FB42-A434-DC2F4E13E41C}"/>
            </a:ext>
          </a:extLst>
        </cdr:cNvPr>
        <cdr:cNvCxnSpPr/>
      </cdr:nvCxnSpPr>
      <cdr:spPr>
        <a:xfrm xmlns:a="http://schemas.openxmlformats.org/drawingml/2006/main" flipH="1" flipV="1">
          <a:off x="6727031" y="1505290"/>
          <a:ext cx="18322" cy="3691862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0.85042</cdr:x>
      <cdr:y>0.22598</cdr:y>
    </cdr:from>
    <cdr:to>
      <cdr:x>0.85069</cdr:x>
      <cdr:y>0.82274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B93750BB-49AE-3CB4-FB46-AABD122574DD}"/>
            </a:ext>
          </a:extLst>
        </cdr:cNvPr>
        <cdr:cNvCxnSpPr/>
      </cdr:nvCxnSpPr>
      <cdr:spPr>
        <a:xfrm xmlns:a="http://schemas.openxmlformats.org/drawingml/2006/main" flipV="1">
          <a:off x="7362549" y="1420246"/>
          <a:ext cx="2317" cy="3750510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0.01955</cdr:x>
      <cdr:y>0.09293</cdr:y>
    </cdr:from>
    <cdr:to>
      <cdr:x>0.28085</cdr:x>
      <cdr:y>0.17006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22C4D969-FAAB-3959-DCE4-798C6170BD2B}"/>
            </a:ext>
          </a:extLst>
        </cdr:cNvPr>
        <cdr:cNvSpPr txBox="1"/>
      </cdr:nvSpPr>
      <cdr:spPr>
        <a:xfrm xmlns:a="http://schemas.openxmlformats.org/drawingml/2006/main">
          <a:off x="185464" y="520459"/>
          <a:ext cx="2478927" cy="43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Share of total U.S. trade (percent)</a:t>
          </a:r>
        </a:p>
      </cdr:txBody>
    </cdr:sp>
  </cdr:relSizeAnchor>
  <cdr:relSizeAnchor xmlns:cdr="http://schemas.openxmlformats.org/drawingml/2006/chartDrawing">
    <cdr:from>
      <cdr:x>0.68861</cdr:x>
      <cdr:y>0.94723</cdr:y>
    </cdr:from>
    <cdr:to>
      <cdr:x>0.97839</cdr:x>
      <cdr:y>0.98917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FC94A6DF-9204-C65E-25DF-0891F6145E5C}"/>
            </a:ext>
          </a:extLst>
        </cdr:cNvPr>
        <cdr:cNvSpPr txBox="1"/>
      </cdr:nvSpPr>
      <cdr:spPr>
        <a:xfrm xmlns:a="http://schemas.openxmlformats.org/drawingml/2006/main">
          <a:off x="5961629" y="5953125"/>
          <a:ext cx="2508817" cy="263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466726</xdr:colOff>
      <xdr:row>103</xdr:row>
      <xdr:rowOff>4761</xdr:rowOff>
    </xdr:from>
    <xdr:to>
      <xdr:col>18</xdr:col>
      <xdr:colOff>200026</xdr:colOff>
      <xdr:row>130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816AC6-A356-A61B-8E6E-B3FD1C7A85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136</xdr:row>
      <xdr:rowOff>114300</xdr:rowOff>
    </xdr:from>
    <xdr:to>
      <xdr:col>18</xdr:col>
      <xdr:colOff>190500</xdr:colOff>
      <xdr:row>164</xdr:row>
      <xdr:rowOff>100013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71F28D-2DEB-4BF5-B4B1-50AC923AB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295275</xdr:colOff>
      <xdr:row>112</xdr:row>
      <xdr:rowOff>38100</xdr:rowOff>
    </xdr:from>
    <xdr:to>
      <xdr:col>46</xdr:col>
      <xdr:colOff>323850</xdr:colOff>
      <xdr:row>136</xdr:row>
      <xdr:rowOff>373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BA89CFD-7959-FB42-A434-DC2F4E13E41C}"/>
            </a:ext>
          </a:extLst>
        </xdr:cNvPr>
        <xdr:cNvCxnSpPr/>
      </xdr:nvCxnSpPr>
      <xdr:spPr>
        <a:xfrm flipV="1">
          <a:off x="29356050" y="21374100"/>
          <a:ext cx="28575" cy="4534273"/>
        </a:xfrm>
        <a:prstGeom prst="line">
          <a:avLst/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428625</xdr:colOff>
      <xdr:row>112</xdr:row>
      <xdr:rowOff>0</xdr:rowOff>
    </xdr:from>
    <xdr:to>
      <xdr:col>47</xdr:col>
      <xdr:colOff>457200</xdr:colOff>
      <xdr:row>136</xdr:row>
      <xdr:rowOff>9898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586CD4CB-12C4-4374-8CE6-A88CA0B80B43}"/>
            </a:ext>
          </a:extLst>
        </xdr:cNvPr>
        <xdr:cNvCxnSpPr/>
      </xdr:nvCxnSpPr>
      <xdr:spPr>
        <a:xfrm flipV="1">
          <a:off x="30099000" y="21336000"/>
          <a:ext cx="28575" cy="4581898"/>
        </a:xfrm>
        <a:prstGeom prst="line">
          <a:avLst/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114300</xdr:colOff>
      <xdr:row>109</xdr:row>
      <xdr:rowOff>57150</xdr:rowOff>
    </xdr:from>
    <xdr:to>
      <xdr:col>47</xdr:col>
      <xdr:colOff>503973</xdr:colOff>
      <xdr:row>111</xdr:row>
      <xdr:rowOff>143942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D73888B4-EB63-E840-A7E6-BD445A5C1D90}"/>
            </a:ext>
          </a:extLst>
        </xdr:cNvPr>
        <xdr:cNvSpPr txBox="1"/>
      </xdr:nvSpPr>
      <xdr:spPr>
        <a:xfrm>
          <a:off x="28565475" y="20821650"/>
          <a:ext cx="1608873" cy="467792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>
              <a:solidFill>
                <a:sysClr val="windowText" lastClr="000000"/>
              </a:solidFill>
            </a:rPr>
            <a:t>President Trump announces </a:t>
          </a:r>
          <a:r>
            <a:rPr lang="en-US" sz="1100" baseline="0">
              <a:solidFill>
                <a:sysClr val="windowText" lastClr="000000"/>
              </a:solidFill>
            </a:rPr>
            <a:t>US tariffs on Chinese exports</a:t>
          </a:r>
        </a:p>
      </xdr:txBody>
    </xdr:sp>
    <xdr:clientData/>
  </xdr:twoCellAnchor>
  <xdr:twoCellAnchor>
    <xdr:from>
      <xdr:col>33</xdr:col>
      <xdr:colOff>600075</xdr:colOff>
      <xdr:row>112</xdr:row>
      <xdr:rowOff>85725</xdr:rowOff>
    </xdr:from>
    <xdr:to>
      <xdr:col>34</xdr:col>
      <xdr:colOff>200024</xdr:colOff>
      <xdr:row>135</xdr:row>
      <xdr:rowOff>180976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28120603-3C8C-9973-FB27-665B84658FD4}"/>
            </a:ext>
          </a:extLst>
        </xdr:cNvPr>
        <xdr:cNvSpPr/>
      </xdr:nvSpPr>
      <xdr:spPr>
        <a:xfrm>
          <a:off x="21736050" y="21421725"/>
          <a:ext cx="209549" cy="4476751"/>
        </a:xfrm>
        <a:prstGeom prst="rect">
          <a:avLst/>
        </a:prstGeom>
        <a:solidFill>
          <a:schemeClr val="accent1">
            <a:lumMod val="40000"/>
            <a:lumOff val="60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466725</xdr:colOff>
      <xdr:row>112</xdr:row>
      <xdr:rowOff>114300</xdr:rowOff>
    </xdr:from>
    <xdr:to>
      <xdr:col>39</xdr:col>
      <xdr:colOff>590550</xdr:colOff>
      <xdr:row>136</xdr:row>
      <xdr:rowOff>9525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EF1563E-777D-4747-81F8-E2DCB4434733}"/>
            </a:ext>
          </a:extLst>
        </xdr:cNvPr>
        <xdr:cNvSpPr/>
      </xdr:nvSpPr>
      <xdr:spPr>
        <a:xfrm>
          <a:off x="24650700" y="21450300"/>
          <a:ext cx="733425" cy="4467225"/>
        </a:xfrm>
        <a:prstGeom prst="rect">
          <a:avLst/>
        </a:prstGeom>
        <a:solidFill>
          <a:schemeClr val="accent1">
            <a:lumMod val="40000"/>
            <a:lumOff val="60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419100</xdr:colOff>
      <xdr:row>112</xdr:row>
      <xdr:rowOff>9525</xdr:rowOff>
    </xdr:from>
    <xdr:to>
      <xdr:col>47</xdr:col>
      <xdr:colOff>523875</xdr:colOff>
      <xdr:row>135</xdr:row>
      <xdr:rowOff>171451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FD9EAC7-DD41-47BB-B934-18DF5248121E}"/>
            </a:ext>
          </a:extLst>
        </xdr:cNvPr>
        <xdr:cNvSpPr/>
      </xdr:nvSpPr>
      <xdr:spPr>
        <a:xfrm>
          <a:off x="30089475" y="21345525"/>
          <a:ext cx="104775" cy="4543426"/>
        </a:xfrm>
        <a:prstGeom prst="rect">
          <a:avLst/>
        </a:prstGeom>
        <a:solidFill>
          <a:schemeClr val="accent1">
            <a:lumMod val="40000"/>
            <a:lumOff val="60000"/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7F52C8-290D-A5D2-43A5-73DF851076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0.00814</cdr:x>
      <cdr:y>0.88435</cdr:y>
    </cdr:from>
    <cdr:to>
      <cdr:x>0.96319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D2ABF79-2D9A-7DEA-B105-74BAD3CF03E1}"/>
            </a:ext>
          </a:extLst>
        </cdr:cNvPr>
        <cdr:cNvSpPr txBox="1"/>
      </cdr:nvSpPr>
      <cdr:spPr>
        <a:xfrm xmlns:a="http://schemas.openxmlformats.org/drawingml/2006/main">
          <a:off x="77222" y="4953000"/>
          <a:ext cx="9060427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Seasonally adjusted, quarterly data. Figures also include April 2023. Shaded areas denote recessions. Total manufacturing trade is the sum of manufacturing exports and imports. 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SOURCE: Census Bureau.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0.30883</cdr:x>
      <cdr:y>0.20208</cdr:y>
    </cdr:from>
    <cdr:to>
      <cdr:x>0.37921</cdr:x>
      <cdr:y>0.79992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3A9CB3F-FA4A-2D48-0AA9-7C0239FCCAC1}"/>
            </a:ext>
          </a:extLst>
        </cdr:cNvPr>
        <cdr:cNvSpPr/>
      </cdr:nvSpPr>
      <cdr:spPr>
        <a:xfrm xmlns:a="http://schemas.openxmlformats.org/drawingml/2006/main">
          <a:off x="2676611" y="1269314"/>
          <a:ext cx="609943" cy="37552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0.76405</cdr:x>
      <cdr:y>0.20909</cdr:y>
    </cdr:from>
    <cdr:to>
      <cdr:x>0.76428</cdr:x>
      <cdr:y>0.80361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DF66FFEB-ECE1-F6FD-9CF8-A3D3B73B76E7}"/>
            </a:ext>
          </a:extLst>
        </cdr:cNvPr>
        <cdr:cNvCxnSpPr/>
      </cdr:nvCxnSpPr>
      <cdr:spPr>
        <a:xfrm xmlns:a="http://schemas.openxmlformats.org/drawingml/2006/main" flipH="1" flipV="1">
          <a:off x="6619875" y="1314450"/>
          <a:ext cx="2017" cy="3737444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0.84646</cdr:x>
      <cdr:y>0.20208</cdr:y>
    </cdr:from>
    <cdr:to>
      <cdr:x>0.8604</cdr:x>
      <cdr:y>0.79992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9109213D-4714-F111-611E-43149DF64942}"/>
            </a:ext>
          </a:extLst>
        </cdr:cNvPr>
        <cdr:cNvSpPr/>
      </cdr:nvSpPr>
      <cdr:spPr>
        <a:xfrm xmlns:a="http://schemas.openxmlformats.org/drawingml/2006/main">
          <a:off x="7336138" y="1269314"/>
          <a:ext cx="120822" cy="37552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0.85149</cdr:x>
      <cdr:y>0.20071</cdr:y>
    </cdr:from>
    <cdr:to>
      <cdr:x>0.85309</cdr:x>
      <cdr:y>0.80606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06D6AA4D-EA4B-C2C7-42AB-08138142540C}"/>
            </a:ext>
          </a:extLst>
        </cdr:cNvPr>
        <cdr:cNvCxnSpPr/>
      </cdr:nvCxnSpPr>
      <cdr:spPr>
        <a:xfrm xmlns:a="http://schemas.openxmlformats.org/drawingml/2006/main" flipH="1" flipV="1">
          <a:off x="7377498" y="1261763"/>
          <a:ext cx="13902" cy="3805537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0.64748</cdr:x>
      <cdr:y>0.12892</cdr:y>
    </cdr:from>
    <cdr:to>
      <cdr:x>0.83311</cdr:x>
      <cdr:y>0.22276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9AE1FFE-D686-7F28-73B2-7AB7038C7071}"/>
            </a:ext>
          </a:extLst>
        </cdr:cNvPr>
        <cdr:cNvSpPr txBox="1"/>
      </cdr:nvSpPr>
      <cdr:spPr>
        <a:xfrm xmlns:a="http://schemas.openxmlformats.org/drawingml/2006/main">
          <a:off x="6142559" y="722024"/>
          <a:ext cx="1761054" cy="52557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U.S. 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tariffs on Chinese exports announced</a:t>
          </a:r>
        </a:p>
      </cdr:txBody>
    </cdr:sp>
  </cdr:relSizeAnchor>
  <cdr:relSizeAnchor xmlns:cdr="http://schemas.openxmlformats.org/drawingml/2006/chartDrawing">
    <cdr:from>
      <cdr:x>0.80875</cdr:x>
      <cdr:y>0.0998</cdr:y>
    </cdr:from>
    <cdr:to>
      <cdr:x>0.92682</cdr:x>
      <cdr:y>0.18847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4031E946-2032-150E-79FB-E05008CF1354}"/>
            </a:ext>
          </a:extLst>
        </cdr:cNvPr>
        <cdr:cNvSpPr txBox="1"/>
      </cdr:nvSpPr>
      <cdr:spPr>
        <a:xfrm xmlns:a="http://schemas.openxmlformats.org/drawingml/2006/main">
          <a:off x="7672510" y="558969"/>
          <a:ext cx="1120118" cy="49661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COVID-19 pandemic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begins</a:t>
          </a:r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0.02139</cdr:x>
      <cdr:y>0.09297</cdr:y>
    </cdr:from>
    <cdr:to>
      <cdr:x>0.40005</cdr:x>
      <cdr:y>0.16948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E4328834-75A9-C509-FF7F-420B12861260}"/>
            </a:ext>
          </a:extLst>
        </cdr:cNvPr>
        <cdr:cNvSpPr txBox="1"/>
      </cdr:nvSpPr>
      <cdr:spPr>
        <a:xfrm xmlns:a="http://schemas.openxmlformats.org/drawingml/2006/main">
          <a:off x="202889" y="520700"/>
          <a:ext cx="3592310" cy="428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Share of total U.S. manufacturing trade (percent)</a:t>
          </a:r>
        </a:p>
      </cdr:txBody>
    </cdr:sp>
  </cdr:relSizeAnchor>
  <cdr:relSizeAnchor xmlns:cdr="http://schemas.openxmlformats.org/drawingml/2006/chartDrawing">
    <cdr:from>
      <cdr:x>0.75163</cdr:x>
      <cdr:y>0.96072</cdr:y>
    </cdr:from>
    <cdr:to>
      <cdr:x>0.99267</cdr:x>
      <cdr:y>0.99102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F663B853-C0F3-E537-BDEC-69D1DB368CAA}"/>
            </a:ext>
          </a:extLst>
        </cdr:cNvPr>
        <cdr:cNvSpPr txBox="1"/>
      </cdr:nvSpPr>
      <cdr:spPr>
        <a:xfrm xmlns:a="http://schemas.openxmlformats.org/drawingml/2006/main">
          <a:off x="6512279" y="6039556"/>
          <a:ext cx="2088444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113</xdr:row>
      <xdr:rowOff>157161</xdr:rowOff>
    </xdr:from>
    <xdr:to>
      <xdr:col>22</xdr:col>
      <xdr:colOff>371474</xdr:colOff>
      <xdr:row>144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5485D0-20E7-15DF-4BE8-CC4B1ADC6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150</xdr:row>
      <xdr:rowOff>0</xdr:rowOff>
    </xdr:from>
    <xdr:to>
      <xdr:col>23</xdr:col>
      <xdr:colOff>371474</xdr:colOff>
      <xdr:row>180</xdr:row>
      <xdr:rowOff>138114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422C46-B903-4AEC-BFC9-D6CADFBAD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104773</xdr:colOff>
      <xdr:row>103</xdr:row>
      <xdr:rowOff>66676</xdr:rowOff>
    </xdr:from>
    <xdr:to>
      <xdr:col>38</xdr:col>
      <xdr:colOff>409574</xdr:colOff>
      <xdr:row>135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138883-D140-4254-B9B5-A223837CB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409574</xdr:colOff>
      <xdr:row>62</xdr:row>
      <xdr:rowOff>152400</xdr:rowOff>
    </xdr:from>
    <xdr:to>
      <xdr:col>45</xdr:col>
      <xdr:colOff>38099</xdr:colOff>
      <xdr:row>100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1AD11E-E968-45AF-873E-A71F65DDC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409574</xdr:colOff>
      <xdr:row>62</xdr:row>
      <xdr:rowOff>152400</xdr:rowOff>
    </xdr:from>
    <xdr:to>
      <xdr:col>45</xdr:col>
      <xdr:colOff>38099</xdr:colOff>
      <xdr:row>100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3C8F73-92A8-4D79-B332-2FC0E6FA0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AD03A-5BBD-4DE6-9FDA-8351C64047DD}">
  <dimension ref="A1:BD462"/>
  <sheetViews>
    <sheetView topLeftCell="W86" workbookViewId="0">
      <selection activeCell="W93" sqref="W93:AA99"/>
    </sheetView>
  </sheetViews>
  <sheetFormatPr defaultRowHeight="14.5" x14ac:dyDescent="0.35"/>
  <cols>
    <col min="13" max="20" width="11" customWidth="1"/>
    <col min="24" max="24" width="9.54296875" bestFit="1" customWidth="1"/>
  </cols>
  <sheetData>
    <row r="1" spans="1:56" x14ac:dyDescent="0.35">
      <c r="A1" s="1" t="s">
        <v>0</v>
      </c>
      <c r="B1" t="s">
        <v>1</v>
      </c>
      <c r="C1" t="s">
        <v>2</v>
      </c>
      <c r="E1" t="s">
        <v>3</v>
      </c>
      <c r="F1" t="s">
        <v>4</v>
      </c>
      <c r="H1" t="s">
        <v>5</v>
      </c>
      <c r="I1" t="s">
        <v>6</v>
      </c>
      <c r="K1" t="s">
        <v>7</v>
      </c>
      <c r="L1" t="s">
        <v>8</v>
      </c>
    </row>
    <row r="2" spans="1:56" x14ac:dyDescent="0.35">
      <c r="A2" s="1" t="s">
        <v>9</v>
      </c>
      <c r="B2" t="s">
        <v>10</v>
      </c>
      <c r="C2" t="s">
        <v>11</v>
      </c>
      <c r="E2" t="s">
        <v>12</v>
      </c>
      <c r="F2" t="s">
        <v>13</v>
      </c>
      <c r="H2" t="s">
        <v>14</v>
      </c>
      <c r="I2" t="s">
        <v>15</v>
      </c>
      <c r="K2" t="s">
        <v>16</v>
      </c>
      <c r="L2" t="s">
        <v>17</v>
      </c>
    </row>
    <row r="3" spans="1:56" x14ac:dyDescent="0.35">
      <c r="A3" s="1" t="s">
        <v>18</v>
      </c>
      <c r="B3" t="s">
        <v>19</v>
      </c>
      <c r="C3" t="s">
        <v>19</v>
      </c>
      <c r="D3" t="s">
        <v>20</v>
      </c>
      <c r="E3" t="s">
        <v>19</v>
      </c>
      <c r="F3" t="s">
        <v>19</v>
      </c>
      <c r="G3" t="s">
        <v>21</v>
      </c>
      <c r="H3" t="s">
        <v>19</v>
      </c>
      <c r="I3" t="s">
        <v>19</v>
      </c>
      <c r="J3" t="s">
        <v>22</v>
      </c>
      <c r="K3" t="s">
        <v>19</v>
      </c>
      <c r="L3" t="s">
        <v>19</v>
      </c>
      <c r="M3" t="s">
        <v>23</v>
      </c>
      <c r="N3" t="s">
        <v>24</v>
      </c>
      <c r="Q3" t="s">
        <v>25</v>
      </c>
      <c r="R3" t="s">
        <v>26</v>
      </c>
      <c r="S3" t="s">
        <v>27</v>
      </c>
      <c r="T3" t="s">
        <v>24</v>
      </c>
      <c r="X3" t="s">
        <v>25</v>
      </c>
      <c r="Y3" t="s">
        <v>26</v>
      </c>
      <c r="Z3" t="s">
        <v>27</v>
      </c>
      <c r="AD3" t="s">
        <v>25</v>
      </c>
      <c r="AG3" t="s">
        <v>28</v>
      </c>
      <c r="AJ3" t="s">
        <v>27</v>
      </c>
      <c r="AM3" t="s">
        <v>29</v>
      </c>
      <c r="AS3" t="s">
        <v>25</v>
      </c>
      <c r="AV3" t="s">
        <v>28</v>
      </c>
      <c r="AY3" t="s">
        <v>27</v>
      </c>
      <c r="BB3" t="s">
        <v>29</v>
      </c>
    </row>
    <row r="4" spans="1:56" x14ac:dyDescent="0.35">
      <c r="A4" s="4" t="s">
        <v>30</v>
      </c>
      <c r="B4" s="2">
        <v>56046.562549159949</v>
      </c>
      <c r="C4" s="2">
        <v>45566.712615939796</v>
      </c>
      <c r="D4" s="2">
        <f>SUM(B4:C4)</f>
        <v>101613.27516509974</v>
      </c>
      <c r="E4" s="2">
        <v>23069.699035268219</v>
      </c>
      <c r="F4" s="2">
        <v>3373.7500932405742</v>
      </c>
      <c r="G4" s="2">
        <f>SUM(E4:F4)</f>
        <v>26443.449128508793</v>
      </c>
      <c r="H4" s="2">
        <v>32491.657115284612</v>
      </c>
      <c r="I4" s="2">
        <v>26783.736638383118</v>
      </c>
      <c r="J4" s="2">
        <f>SUM(H4:I4)</f>
        <v>59275.393753667726</v>
      </c>
      <c r="K4" s="2">
        <v>291593.82807100599</v>
      </c>
      <c r="L4" s="2">
        <v>188844.46069005402</v>
      </c>
      <c r="M4" s="2">
        <f>SUM(K4:L4)</f>
        <v>480438.28876105999</v>
      </c>
      <c r="N4" s="2">
        <f>M4-D4--G4-J4</f>
        <v>345993.06897080131</v>
      </c>
      <c r="O4" s="2"/>
      <c r="Q4" s="3">
        <f>(D4/D$4)*100</f>
        <v>100</v>
      </c>
      <c r="R4" s="3">
        <f>(G4/G$4)*100</f>
        <v>100</v>
      </c>
      <c r="S4" s="3">
        <f>(J4/J$4)*100</f>
        <v>100</v>
      </c>
      <c r="T4" s="3">
        <f>(N4/N$4)*100</f>
        <v>100</v>
      </c>
      <c r="X4" s="2">
        <f t="shared" ref="X4:X67" si="0">(D4/$M4)*100</f>
        <v>21.150120117848441</v>
      </c>
      <c r="Y4" s="2">
        <f t="shared" ref="Y4:Y67" si="1">(G4/$M4)*100</f>
        <v>5.5040261667529409</v>
      </c>
      <c r="Z4" s="2">
        <f t="shared" ref="Z4:Z67" si="2">(J4/$M4)*100</f>
        <v>12.337774723685191</v>
      </c>
      <c r="AA4" s="2">
        <f t="shared" ref="AA4:AA67" si="3">SUM(X4:Z4)</f>
        <v>38.991921008286575</v>
      </c>
      <c r="AD4" t="s">
        <v>31</v>
      </c>
      <c r="AE4" t="s">
        <v>32</v>
      </c>
      <c r="AF4" t="s">
        <v>33</v>
      </c>
      <c r="AG4" t="s">
        <v>31</v>
      </c>
      <c r="AH4" t="s">
        <v>32</v>
      </c>
      <c r="AI4" t="s">
        <v>33</v>
      </c>
      <c r="AJ4" t="s">
        <v>31</v>
      </c>
      <c r="AK4" t="s">
        <v>32</v>
      </c>
      <c r="AL4" t="s">
        <v>33</v>
      </c>
      <c r="AM4" t="s">
        <v>31</v>
      </c>
      <c r="AN4" t="s">
        <v>32</v>
      </c>
      <c r="AO4" t="s">
        <v>33</v>
      </c>
      <c r="AS4" t="s">
        <v>31</v>
      </c>
      <c r="AT4" t="s">
        <v>32</v>
      </c>
      <c r="AU4" t="s">
        <v>33</v>
      </c>
      <c r="AV4" t="s">
        <v>31</v>
      </c>
      <c r="AW4" t="s">
        <v>32</v>
      </c>
      <c r="AX4" t="s">
        <v>33</v>
      </c>
      <c r="AY4" t="s">
        <v>31</v>
      </c>
      <c r="AZ4" t="s">
        <v>32</v>
      </c>
      <c r="BA4" t="s">
        <v>33</v>
      </c>
      <c r="BB4" t="s">
        <v>31</v>
      </c>
      <c r="BC4" t="s">
        <v>32</v>
      </c>
      <c r="BD4" t="s">
        <v>33</v>
      </c>
    </row>
    <row r="5" spans="1:56" x14ac:dyDescent="0.35">
      <c r="A5" s="4" t="s">
        <v>34</v>
      </c>
      <c r="B5" s="2">
        <v>57277.221035787617</v>
      </c>
      <c r="C5" s="2">
        <v>44320.825151281795</v>
      </c>
      <c r="D5" s="2">
        <f t="shared" ref="D5:D68" si="4">SUM(B5:C5)</f>
        <v>101598.04618706941</v>
      </c>
      <c r="E5" s="2">
        <v>24310.500069083093</v>
      </c>
      <c r="F5" s="2">
        <v>4092.2540305075026</v>
      </c>
      <c r="G5" s="2">
        <f t="shared" ref="G5:G68" si="5">SUM(E5:F5)</f>
        <v>28402.754099590595</v>
      </c>
      <c r="H5" s="2">
        <v>33536.159273640958</v>
      </c>
      <c r="I5" s="2">
        <v>27891.09277075819</v>
      </c>
      <c r="J5" s="2">
        <f t="shared" ref="J5:J68" si="6">SUM(H5:I5)</f>
        <v>61427.252044399153</v>
      </c>
      <c r="K5" s="2">
        <v>301325.65325700864</v>
      </c>
      <c r="L5" s="2">
        <v>193288.54987372854</v>
      </c>
      <c r="M5" s="2">
        <f t="shared" ref="M5:M68" si="7">SUM(K5:L5)</f>
        <v>494614.20313073718</v>
      </c>
      <c r="N5" s="2">
        <f t="shared" ref="N5:N68" si="8">M5-D5--G5-J5</f>
        <v>359991.65899885923</v>
      </c>
      <c r="O5" s="2"/>
      <c r="Q5" s="3">
        <f t="shared" ref="Q5:Q65" si="9">(D5/D$4)*100</f>
        <v>99.985012806638125</v>
      </c>
      <c r="R5" s="3">
        <f t="shared" ref="R5:R65" si="10">(G5/G$4)*100</f>
        <v>107.40941532082313</v>
      </c>
      <c r="S5" s="3">
        <f t="shared" ref="S5:S65" si="11">(J5/J$4)*100</f>
        <v>103.63027245280556</v>
      </c>
      <c r="T5" s="3">
        <f t="shared" ref="T5:T65" si="12">(N5/N$4)*100</f>
        <v>104.04591631551997</v>
      </c>
      <c r="X5" s="2">
        <f t="shared" si="0"/>
        <v>20.540867112992075</v>
      </c>
      <c r="Y5" s="2">
        <f t="shared" si="1"/>
        <v>5.7424056809956054</v>
      </c>
      <c r="Z5" s="2">
        <f t="shared" si="2"/>
        <v>12.419225257905222</v>
      </c>
      <c r="AA5" s="2">
        <f t="shared" si="3"/>
        <v>38.702498051892903</v>
      </c>
      <c r="AD5" s="3">
        <f t="shared" ref="AD5:AL5" si="13">(((B5/B4)^4)-1)*100</f>
        <v>9.0766594531515246</v>
      </c>
      <c r="AE5" s="3">
        <f t="shared" si="13"/>
        <v>-10.496388774361376</v>
      </c>
      <c r="AF5" s="3">
        <f t="shared" si="13"/>
        <v>-5.9935297836088974E-2</v>
      </c>
      <c r="AG5" s="3">
        <f t="shared" si="13"/>
        <v>23.31271347649233</v>
      </c>
      <c r="AH5" s="3">
        <f t="shared" si="13"/>
        <v>116.47049098578277</v>
      </c>
      <c r="AI5" s="3">
        <f t="shared" si="13"/>
        <v>33.097350442178694</v>
      </c>
      <c r="AJ5" s="3">
        <f t="shared" si="13"/>
        <v>13.492156536082023</v>
      </c>
      <c r="AK5" s="3">
        <f t="shared" si="13"/>
        <v>17.591913393877711</v>
      </c>
      <c r="AL5" s="3">
        <f t="shared" si="13"/>
        <v>15.331133346169068</v>
      </c>
      <c r="AM5" s="3">
        <f t="shared" ref="AM5" si="14">(((K5/K4)^4)-1)*100</f>
        <v>14.033149016963042</v>
      </c>
      <c r="AN5" s="3">
        <f t="shared" ref="AN5" si="15">(((L5/L4)^4)-1)*100</f>
        <v>9.7507533411565603</v>
      </c>
      <c r="AO5" s="3">
        <f t="shared" ref="AO5" si="16">(((M5/M4)^4)-1)*100</f>
        <v>12.335206298667556</v>
      </c>
    </row>
    <row r="6" spans="1:56" x14ac:dyDescent="0.35">
      <c r="A6" s="4" t="s">
        <v>35</v>
      </c>
      <c r="B6" s="2">
        <v>58180.171873681844</v>
      </c>
      <c r="C6" s="2">
        <v>44715.30881496986</v>
      </c>
      <c r="D6" s="2">
        <f t="shared" si="4"/>
        <v>102895.4806886517</v>
      </c>
      <c r="E6" s="2">
        <v>25972.243602030983</v>
      </c>
      <c r="F6" s="2">
        <v>4388.8536482072614</v>
      </c>
      <c r="G6" s="2">
        <f t="shared" si="5"/>
        <v>30361.097250238243</v>
      </c>
      <c r="H6" s="2">
        <v>35192.641658447006</v>
      </c>
      <c r="I6" s="2">
        <v>29155.627742432487</v>
      </c>
      <c r="J6" s="2">
        <f t="shared" si="6"/>
        <v>64348.269400879493</v>
      </c>
      <c r="K6" s="2">
        <v>311268.54088036105</v>
      </c>
      <c r="L6" s="2">
        <v>201928.70763014047</v>
      </c>
      <c r="M6" s="2">
        <f t="shared" si="7"/>
        <v>513197.24851050152</v>
      </c>
      <c r="N6" s="2">
        <f t="shared" si="8"/>
        <v>376314.59567120852</v>
      </c>
      <c r="O6" s="2"/>
      <c r="P6">
        <v>2000</v>
      </c>
      <c r="Q6" s="3">
        <f t="shared" si="9"/>
        <v>101.26184843611099</v>
      </c>
      <c r="R6" s="3">
        <f t="shared" si="10"/>
        <v>114.81519336865105</v>
      </c>
      <c r="S6" s="3">
        <f t="shared" si="11"/>
        <v>108.55814753132344</v>
      </c>
      <c r="T6" s="3">
        <f t="shared" si="12"/>
        <v>108.76362257504242</v>
      </c>
      <c r="W6" s="6" t="s">
        <v>304</v>
      </c>
      <c r="X6" s="2">
        <f t="shared" si="0"/>
        <v>20.049889391904284</v>
      </c>
      <c r="Y6" s="2">
        <f t="shared" si="1"/>
        <v>5.9160678157098436</v>
      </c>
      <c r="Z6" s="2">
        <f t="shared" si="2"/>
        <v>12.53870116951002</v>
      </c>
      <c r="AA6" s="2">
        <f t="shared" si="3"/>
        <v>38.504658377124144</v>
      </c>
      <c r="AD6" s="3">
        <f t="shared" ref="AD6:AD69" si="17">(((B6/B5)^4)-1)*100</f>
        <v>6.4565148785717064</v>
      </c>
      <c r="AE6" s="3">
        <f t="shared" ref="AE6:AE69" si="18">(((C6/C5)^4)-1)*100</f>
        <v>3.6080710899069945</v>
      </c>
      <c r="AF6" s="3">
        <f t="shared" ref="AF6:AF69" si="19">(((D6/D5)^4)-1)*100</f>
        <v>5.206791649263498</v>
      </c>
      <c r="AG6" s="3">
        <f t="shared" ref="AG6:AG69" si="20">(((E6/E5)^4)-1)*100</f>
        <v>30.275365648253704</v>
      </c>
      <c r="AH6" s="3">
        <f t="shared" ref="AH6:AH69" si="21">(((F6/F5)^4)-1)*100</f>
        <v>32.298236600315455</v>
      </c>
      <c r="AI6" s="3">
        <f t="shared" ref="AI6:AI69" si="22">(((G6/G5)^4)-1)*100</f>
        <v>30.565379745057886</v>
      </c>
      <c r="AJ6" s="3">
        <f t="shared" ref="AJ6:AJ69" si="23">(((H6/H5)^4)-1)*100</f>
        <v>21.270222781198079</v>
      </c>
      <c r="AK6" s="3">
        <f t="shared" ref="AK6:AK69" si="24">(((I6/I5)^4)-1)*100</f>
        <v>19.406361602712451</v>
      </c>
      <c r="AL6" s="3">
        <f t="shared" ref="AL6:AL69" si="25">(((J6/J5)^4)-1)*100</f>
        <v>20.421251207186252</v>
      </c>
      <c r="AM6" s="3">
        <f t="shared" ref="AM6:AM69" si="26">(((K6/K5)^4)-1)*100</f>
        <v>13.866636543658828</v>
      </c>
      <c r="AN6" s="3">
        <f t="shared" ref="AN6:AN69" si="27">(((L6/L5)^4)-1)*100</f>
        <v>19.115355615588612</v>
      </c>
      <c r="AO6" s="3">
        <f t="shared" ref="AO6:AO69" si="28">(((M6/M5)^4)-1)*100</f>
        <v>15.896666359248556</v>
      </c>
    </row>
    <row r="7" spans="1:56" x14ac:dyDescent="0.35">
      <c r="A7" s="4" t="s">
        <v>36</v>
      </c>
      <c r="B7" s="2">
        <v>59460.098585521686</v>
      </c>
      <c r="C7" s="2">
        <v>44334.356134487454</v>
      </c>
      <c r="D7" s="2">
        <f t="shared" si="4"/>
        <v>103794.45472000915</v>
      </c>
      <c r="E7" s="2">
        <v>26240.047452526007</v>
      </c>
      <c r="F7" s="2">
        <v>4315.617250141262</v>
      </c>
      <c r="G7" s="2">
        <f t="shared" si="5"/>
        <v>30555.664702667269</v>
      </c>
      <c r="H7" s="2">
        <v>34684.817141116662</v>
      </c>
      <c r="I7" s="2">
        <v>27472.77680592308</v>
      </c>
      <c r="J7" s="2">
        <f t="shared" si="6"/>
        <v>62157.593947039742</v>
      </c>
      <c r="K7" s="2">
        <v>313380.00617248326</v>
      </c>
      <c r="L7" s="2">
        <v>198130.83087814713</v>
      </c>
      <c r="M7" s="2">
        <f t="shared" si="7"/>
        <v>511510.83705063036</v>
      </c>
      <c r="N7" s="2">
        <f t="shared" si="8"/>
        <v>376114.45308624877</v>
      </c>
      <c r="O7" s="2"/>
      <c r="Q7" s="3">
        <f t="shared" si="9"/>
        <v>102.14654980007825</v>
      </c>
      <c r="R7" s="3">
        <f t="shared" si="10"/>
        <v>115.55098033609042</v>
      </c>
      <c r="S7" s="3">
        <f t="shared" si="11"/>
        <v>104.86238894565534</v>
      </c>
      <c r="T7" s="3">
        <f t="shared" si="12"/>
        <v>108.70577673854773</v>
      </c>
      <c r="X7" s="2">
        <f t="shared" si="0"/>
        <v>20.29174109359786</v>
      </c>
      <c r="Y7" s="2">
        <f t="shared" si="1"/>
        <v>5.9736104280509714</v>
      </c>
      <c r="Z7" s="2">
        <f t="shared" si="2"/>
        <v>12.151764819967493</v>
      </c>
      <c r="AA7" s="2">
        <f t="shared" si="3"/>
        <v>38.417116341616321</v>
      </c>
      <c r="AD7" s="3">
        <f t="shared" si="17"/>
        <v>9.0944105731704425</v>
      </c>
      <c r="AE7" s="3">
        <f t="shared" si="18"/>
        <v>-3.3645029821649297</v>
      </c>
      <c r="AF7" s="3">
        <f t="shared" si="19"/>
        <v>3.5407735590581524</v>
      </c>
      <c r="AG7" s="3">
        <f t="shared" si="20"/>
        <v>4.1886939271081225</v>
      </c>
      <c r="AH7" s="3">
        <f t="shared" si="21"/>
        <v>-6.509542402169588</v>
      </c>
      <c r="AI7" s="3">
        <f t="shared" si="22"/>
        <v>2.5881247527140605</v>
      </c>
      <c r="AJ7" s="3">
        <f t="shared" si="23"/>
        <v>-5.6482049092203663</v>
      </c>
      <c r="AK7" s="3">
        <f t="shared" si="24"/>
        <v>-21.164714394145022</v>
      </c>
      <c r="AL7" s="3">
        <f t="shared" si="25"/>
        <v>-12.937868669457163</v>
      </c>
      <c r="AM7" s="3">
        <f t="shared" si="26"/>
        <v>2.7411019999611153</v>
      </c>
      <c r="AN7" s="3">
        <f t="shared" si="27"/>
        <v>-7.3136072608928959</v>
      </c>
      <c r="AO7" s="3">
        <f t="shared" si="28"/>
        <v>-1.3079704654730628</v>
      </c>
    </row>
    <row r="8" spans="1:56" x14ac:dyDescent="0.35">
      <c r="A8" s="4" t="s">
        <v>37</v>
      </c>
      <c r="B8" s="2">
        <v>58278.542098864826</v>
      </c>
      <c r="C8" s="2">
        <v>42627.988036830015</v>
      </c>
      <c r="D8" s="2">
        <f t="shared" si="4"/>
        <v>100906.53013569483</v>
      </c>
      <c r="E8" s="2">
        <v>25860.786405984272</v>
      </c>
      <c r="F8" s="2">
        <v>4578.4880360577545</v>
      </c>
      <c r="G8" s="2">
        <f t="shared" si="5"/>
        <v>30439.274442042028</v>
      </c>
      <c r="H8" s="2">
        <v>33947.684324224443</v>
      </c>
      <c r="I8" s="2">
        <v>27537.381203269644</v>
      </c>
      <c r="J8" s="2">
        <f t="shared" si="6"/>
        <v>61485.065527494087</v>
      </c>
      <c r="K8" s="2">
        <v>306878.78861825203</v>
      </c>
      <c r="L8" s="2">
        <v>196551.59310782037</v>
      </c>
      <c r="M8" s="2">
        <f t="shared" si="7"/>
        <v>503430.3817260724</v>
      </c>
      <c r="N8" s="2">
        <f t="shared" si="8"/>
        <v>371478.06050492555</v>
      </c>
      <c r="O8" s="2"/>
      <c r="Q8" s="3">
        <f t="shared" si="9"/>
        <v>99.304475691530854</v>
      </c>
      <c r="R8" s="3">
        <f t="shared" si="10"/>
        <v>115.11083253214997</v>
      </c>
      <c r="S8" s="3">
        <f t="shared" si="11"/>
        <v>103.72780615006818</v>
      </c>
      <c r="T8" s="3">
        <f t="shared" si="12"/>
        <v>107.36575203946497</v>
      </c>
      <c r="X8" s="2">
        <f t="shared" si="0"/>
        <v>20.043790323048142</v>
      </c>
      <c r="Y8" s="2">
        <f t="shared" si="1"/>
        <v>6.0463721592799518</v>
      </c>
      <c r="Z8" s="2">
        <f t="shared" si="2"/>
        <v>12.213221084648298</v>
      </c>
      <c r="AA8" s="2">
        <f t="shared" si="3"/>
        <v>38.303383566976393</v>
      </c>
      <c r="AD8" s="3">
        <f t="shared" si="17"/>
        <v>-7.7147664166165804</v>
      </c>
      <c r="AE8" s="3">
        <f t="shared" si="18"/>
        <v>-14.52920993565473</v>
      </c>
      <c r="AF8" s="3">
        <f t="shared" si="19"/>
        <v>-10.673466061053748</v>
      </c>
      <c r="AG8" s="3">
        <f t="shared" si="20"/>
        <v>-5.657268792276704</v>
      </c>
      <c r="AH8" s="3">
        <f t="shared" si="21"/>
        <v>26.682508149420549</v>
      </c>
      <c r="AI8" s="3">
        <f t="shared" si="22"/>
        <v>-1.5149653173609834</v>
      </c>
      <c r="AJ8" s="3">
        <f t="shared" si="23"/>
        <v>-8.233750301099473</v>
      </c>
      <c r="AK8" s="3">
        <f t="shared" si="24"/>
        <v>0.94395464660939066</v>
      </c>
      <c r="AL8" s="3">
        <f t="shared" si="25"/>
        <v>-4.2581575682658857</v>
      </c>
      <c r="AM8" s="3">
        <f t="shared" si="26"/>
        <v>-8.0435185334377319</v>
      </c>
      <c r="AN8" s="3">
        <f t="shared" si="27"/>
        <v>-3.1503557383007696</v>
      </c>
      <c r="AO8" s="3">
        <f t="shared" si="28"/>
        <v>-6.1707319158172513</v>
      </c>
      <c r="AS8" s="2">
        <f t="shared" ref="AS8:BD8" si="29">((B8/B4)-1)*100</f>
        <v>3.9823665327327618</v>
      </c>
      <c r="AT8" s="2">
        <f t="shared" si="29"/>
        <v>-6.4492793322153741</v>
      </c>
      <c r="AU8" s="2">
        <f t="shared" si="29"/>
        <v>-0.69552430846914204</v>
      </c>
      <c r="AV8" s="2">
        <f t="shared" si="29"/>
        <v>12.098499275821183</v>
      </c>
      <c r="AW8" s="2">
        <f t="shared" si="29"/>
        <v>35.70916367608006</v>
      </c>
      <c r="AX8" s="2">
        <f t="shared" si="29"/>
        <v>15.110832532149976</v>
      </c>
      <c r="AY8" s="2">
        <f t="shared" si="29"/>
        <v>4.4812340711760434</v>
      </c>
      <c r="AZ8" s="2">
        <f t="shared" si="29"/>
        <v>2.8138141255708682</v>
      </c>
      <c r="BA8" s="2">
        <f t="shared" si="29"/>
        <v>3.7278061500681803</v>
      </c>
      <c r="BB8" s="2">
        <f t="shared" si="29"/>
        <v>5.2418669655531991</v>
      </c>
      <c r="BC8" s="2">
        <f t="shared" si="29"/>
        <v>4.0812065069866676</v>
      </c>
      <c r="BD8" s="2">
        <f t="shared" si="29"/>
        <v>4.7856495834883939</v>
      </c>
    </row>
    <row r="9" spans="1:56" x14ac:dyDescent="0.35">
      <c r="A9" s="4" t="s">
        <v>38</v>
      </c>
      <c r="B9" s="2">
        <v>55649.041636432572</v>
      </c>
      <c r="C9" s="2">
        <v>42158.689242653243</v>
      </c>
      <c r="D9" s="2">
        <f t="shared" si="4"/>
        <v>97807.730879085808</v>
      </c>
      <c r="E9" s="2">
        <v>24604.354649195</v>
      </c>
      <c r="F9" s="2">
        <v>4756.6237250105287</v>
      </c>
      <c r="G9" s="2">
        <f t="shared" si="5"/>
        <v>29360.97837420553</v>
      </c>
      <c r="H9" s="2">
        <v>32996.25073346078</v>
      </c>
      <c r="I9" s="2">
        <v>25397.123452479824</v>
      </c>
      <c r="J9" s="2">
        <f t="shared" si="6"/>
        <v>58393.3741859406</v>
      </c>
      <c r="K9" s="2">
        <v>288741.55528755469</v>
      </c>
      <c r="L9" s="2">
        <v>187251.60311287109</v>
      </c>
      <c r="M9" s="2">
        <f t="shared" si="7"/>
        <v>475993.1584004258</v>
      </c>
      <c r="N9" s="2">
        <f t="shared" si="8"/>
        <v>349153.0317096049</v>
      </c>
      <c r="O9" s="2"/>
      <c r="Q9" s="3">
        <f t="shared" si="9"/>
        <v>96.254874887330672</v>
      </c>
      <c r="R9" s="3">
        <f t="shared" si="10"/>
        <v>111.03308888155341</v>
      </c>
      <c r="S9" s="3">
        <f t="shared" si="11"/>
        <v>98.511997117399915</v>
      </c>
      <c r="T9" s="3">
        <f t="shared" si="12"/>
        <v>100.91330232371511</v>
      </c>
      <c r="X9" s="2">
        <f t="shared" si="0"/>
        <v>20.548137962269987</v>
      </c>
      <c r="Y9" s="2">
        <f t="shared" si="1"/>
        <v>6.1683614262173529</v>
      </c>
      <c r="Z9" s="2">
        <f t="shared" si="2"/>
        <v>12.267691910146656</v>
      </c>
      <c r="AA9" s="2">
        <f t="shared" si="3"/>
        <v>38.984191298633995</v>
      </c>
      <c r="AD9" s="3">
        <f t="shared" si="17"/>
        <v>-16.862675803152381</v>
      </c>
      <c r="AE9" s="3">
        <f t="shared" si="18"/>
        <v>-4.3314794153329617</v>
      </c>
      <c r="AF9" s="3">
        <f t="shared" si="19"/>
        <v>-11.729488263182386</v>
      </c>
      <c r="AG9" s="3">
        <f t="shared" si="20"/>
        <v>-18.06282164134285</v>
      </c>
      <c r="AH9" s="3">
        <f t="shared" si="21"/>
        <v>16.494884762858941</v>
      </c>
      <c r="AI9" s="3">
        <f t="shared" si="22"/>
        <v>-13.43448690402662</v>
      </c>
      <c r="AJ9" s="3">
        <f t="shared" si="23"/>
        <v>-10.748040424917516</v>
      </c>
      <c r="AK9" s="3">
        <f t="shared" si="24"/>
        <v>-27.648494289457137</v>
      </c>
      <c r="AL9" s="3">
        <f t="shared" si="25"/>
        <v>-18.646597095206975</v>
      </c>
      <c r="AM9" s="3">
        <f t="shared" si="26"/>
        <v>-21.626420727029551</v>
      </c>
      <c r="AN9" s="3">
        <f t="shared" si="27"/>
        <v>-17.624909449739079</v>
      </c>
      <c r="AO9" s="3">
        <f t="shared" si="28"/>
        <v>-20.081898876549729</v>
      </c>
      <c r="AS9" s="2">
        <f t="shared" ref="AS9:AS72" si="30">((B9/B5)-1)*100</f>
        <v>-2.8426298795776739</v>
      </c>
      <c r="AT9" s="2">
        <f t="shared" ref="AT9:AT72" si="31">((C9/C5)-1)*100</f>
        <v>-4.8783746720609589</v>
      </c>
      <c r="AU9" s="2">
        <f t="shared" ref="AU9:AU72" si="32">((D9/D5)-1)*100</f>
        <v>-3.7306970460874944</v>
      </c>
      <c r="AV9" s="2">
        <f t="shared" ref="AV9:AV72" si="33">((E9/E5)-1)*100</f>
        <v>1.2087558021302014</v>
      </c>
      <c r="AW9" s="2">
        <f t="shared" ref="AW9:AW72" si="34">((F9/F5)-1)*100</f>
        <v>16.234810682577148</v>
      </c>
      <c r="AX9" s="2">
        <f t="shared" ref="AX9:AX72" si="35">((G9/G5)-1)*100</f>
        <v>3.3737019700802451</v>
      </c>
      <c r="AY9" s="2">
        <f t="shared" ref="AY9:AY72" si="36">((H9/H5)-1)*100</f>
        <v>-1.6099295562582272</v>
      </c>
      <c r="AZ9" s="2">
        <f t="shared" ref="AZ9:AZ72" si="37">((I9/I5)-1)*100</f>
        <v>-8.9418128532171242</v>
      </c>
      <c r="BA9" s="2">
        <f t="shared" ref="BA9:BA72" si="38">((J9/J5)-1)*100</f>
        <v>-4.938977013436463</v>
      </c>
      <c r="BB9" s="2">
        <f t="shared" ref="BB9:BB72" si="39">((K9/K5)-1)*100</f>
        <v>-4.1762451465493511</v>
      </c>
      <c r="BC9" s="2">
        <f t="shared" ref="BC9:BC72" si="40">((L9/L5)-1)*100</f>
        <v>-3.1232821420623558</v>
      </c>
      <c r="BD9" s="2">
        <f t="shared" ref="BD9:BD72" si="41">((M9/M5)-1)*100</f>
        <v>-3.7647614266728691</v>
      </c>
    </row>
    <row r="10" spans="1:56" x14ac:dyDescent="0.35">
      <c r="A10" s="4" t="s">
        <v>39</v>
      </c>
      <c r="B10" s="2">
        <v>52221.633440584497</v>
      </c>
      <c r="C10" s="2">
        <v>39943.674106130755</v>
      </c>
      <c r="D10" s="2">
        <f t="shared" si="4"/>
        <v>92165.307546715252</v>
      </c>
      <c r="E10" s="2">
        <v>25850.051109794702</v>
      </c>
      <c r="F10" s="2">
        <v>4834.5159744904231</v>
      </c>
      <c r="G10" s="2">
        <f t="shared" si="5"/>
        <v>30684.567084285125</v>
      </c>
      <c r="H10" s="2">
        <v>32492.536628300026</v>
      </c>
      <c r="I10" s="2">
        <v>24302.275882499664</v>
      </c>
      <c r="J10" s="2">
        <f t="shared" si="6"/>
        <v>56794.812510799689</v>
      </c>
      <c r="K10" s="2">
        <v>276478.50025795575</v>
      </c>
      <c r="L10" s="2">
        <v>175077.16290612239</v>
      </c>
      <c r="M10" s="2">
        <f t="shared" si="7"/>
        <v>451555.66316407814</v>
      </c>
      <c r="N10" s="2">
        <f t="shared" si="8"/>
        <v>333280.11019084835</v>
      </c>
      <c r="O10" s="2"/>
      <c r="P10">
        <v>2001</v>
      </c>
      <c r="Q10" s="3">
        <f t="shared" si="9"/>
        <v>90.702034155445176</v>
      </c>
      <c r="R10" s="3">
        <f t="shared" si="10"/>
        <v>116.03844466417948</v>
      </c>
      <c r="S10" s="3">
        <f t="shared" si="11"/>
        <v>95.81515855773705</v>
      </c>
      <c r="T10" s="3">
        <f t="shared" si="12"/>
        <v>96.325660852753728</v>
      </c>
      <c r="W10" s="6" t="s">
        <v>305</v>
      </c>
      <c r="X10" s="2">
        <f t="shared" si="0"/>
        <v>20.410619346662006</v>
      </c>
      <c r="Y10" s="2">
        <f t="shared" si="1"/>
        <v>6.795301130601815</v>
      </c>
      <c r="Z10" s="2">
        <f t="shared" si="2"/>
        <v>12.577588355959254</v>
      </c>
      <c r="AA10" s="2">
        <f t="shared" si="3"/>
        <v>39.783508833223074</v>
      </c>
      <c r="AD10" s="3">
        <f t="shared" si="17"/>
        <v>-22.451919944086651</v>
      </c>
      <c r="AE10" s="3">
        <f t="shared" si="18"/>
        <v>-19.416961344289184</v>
      </c>
      <c r="AF10" s="3">
        <f t="shared" si="19"/>
        <v>-21.154452615258279</v>
      </c>
      <c r="AG10" s="3">
        <f t="shared" si="20"/>
        <v>21.842194084483246</v>
      </c>
      <c r="AH10" s="3">
        <f t="shared" si="21"/>
        <v>6.7128717941149274</v>
      </c>
      <c r="AI10" s="3">
        <f t="shared" si="22"/>
        <v>19.288316338238975</v>
      </c>
      <c r="AJ10" s="3">
        <f t="shared" si="23"/>
        <v>-5.9679101381536643</v>
      </c>
      <c r="AK10" s="3">
        <f t="shared" si="24"/>
        <v>-16.160309428756349</v>
      </c>
      <c r="AL10" s="3">
        <f t="shared" si="25"/>
        <v>-10.508786671295155</v>
      </c>
      <c r="AM10" s="3">
        <f t="shared" si="26"/>
        <v>-15.93634006944875</v>
      </c>
      <c r="AN10" s="3">
        <f t="shared" si="27"/>
        <v>-23.578453269411213</v>
      </c>
      <c r="AO10" s="3">
        <f t="shared" si="28"/>
        <v>-19.007961248586557</v>
      </c>
      <c r="AS10" s="2">
        <f t="shared" si="30"/>
        <v>-10.241527725346455</v>
      </c>
      <c r="AT10" s="2">
        <f t="shared" si="31"/>
        <v>-10.671143362967561</v>
      </c>
      <c r="AU10" s="2">
        <f t="shared" si="32"/>
        <v>-10.428225875541175</v>
      </c>
      <c r="AV10" s="2">
        <f t="shared" si="33"/>
        <v>-0.47047337961486635</v>
      </c>
      <c r="AW10" s="2">
        <f t="shared" si="34"/>
        <v>10.154413020019559</v>
      </c>
      <c r="AX10" s="2">
        <f t="shared" si="35"/>
        <v>1.0654089059457306</v>
      </c>
      <c r="AY10" s="2">
        <f t="shared" si="36"/>
        <v>-7.6723567851261221</v>
      </c>
      <c r="AZ10" s="2">
        <f t="shared" si="37"/>
        <v>-16.646363792295769</v>
      </c>
      <c r="BA10" s="2">
        <f t="shared" si="38"/>
        <v>-11.738399432349865</v>
      </c>
      <c r="BB10" s="2">
        <f t="shared" si="39"/>
        <v>-11.176857296278186</v>
      </c>
      <c r="BC10" s="2">
        <f t="shared" si="40"/>
        <v>-13.297537056098175</v>
      </c>
      <c r="BD10" s="2">
        <f t="shared" si="41"/>
        <v>-12.011285236881397</v>
      </c>
    </row>
    <row r="11" spans="1:56" x14ac:dyDescent="0.35">
      <c r="A11" s="4" t="s">
        <v>40</v>
      </c>
      <c r="B11" s="2">
        <v>49989.605060551272</v>
      </c>
      <c r="C11" s="2">
        <v>38543.571186325404</v>
      </c>
      <c r="D11" s="2">
        <f t="shared" si="4"/>
        <v>88533.176246876683</v>
      </c>
      <c r="E11" s="2">
        <v>25975.086794148236</v>
      </c>
      <c r="F11" s="2">
        <v>5025.0080651346207</v>
      </c>
      <c r="G11" s="2">
        <f t="shared" si="5"/>
        <v>31000.094859282857</v>
      </c>
      <c r="H11" s="2">
        <v>31961.889685142974</v>
      </c>
      <c r="I11" s="2">
        <v>24165.939205864528</v>
      </c>
      <c r="J11" s="2">
        <f t="shared" si="6"/>
        <v>56127.828891007506</v>
      </c>
      <c r="K11" s="2">
        <v>270009.85080781922</v>
      </c>
      <c r="L11" s="2">
        <v>170449.0021388669</v>
      </c>
      <c r="M11" s="2">
        <f t="shared" si="7"/>
        <v>440458.85294668609</v>
      </c>
      <c r="N11" s="2">
        <f t="shared" si="8"/>
        <v>326797.9426680847</v>
      </c>
      <c r="O11" s="2"/>
      <c r="Q11" s="3">
        <f t="shared" si="9"/>
        <v>87.127568817193719</v>
      </c>
      <c r="R11" s="3">
        <f t="shared" si="10"/>
        <v>117.23166183287914</v>
      </c>
      <c r="S11" s="3">
        <f t="shared" si="11"/>
        <v>94.68993006484169</v>
      </c>
      <c r="T11" s="3">
        <f t="shared" si="12"/>
        <v>94.452164501498586</v>
      </c>
      <c r="X11" s="2">
        <f t="shared" si="0"/>
        <v>20.100214958692835</v>
      </c>
      <c r="Y11" s="2">
        <f t="shared" si="1"/>
        <v>7.0381364006855742</v>
      </c>
      <c r="Z11" s="2">
        <f t="shared" si="2"/>
        <v>12.743035703678164</v>
      </c>
      <c r="AA11" s="2">
        <f t="shared" si="3"/>
        <v>39.881387063056572</v>
      </c>
      <c r="AD11" s="3">
        <f t="shared" si="17"/>
        <v>-16.031380216629199</v>
      </c>
      <c r="AE11" s="3">
        <f t="shared" si="18"/>
        <v>-13.30066527702426</v>
      </c>
      <c r="AF11" s="3">
        <f t="shared" si="19"/>
        <v>-14.855955701932199</v>
      </c>
      <c r="AG11" s="3">
        <f t="shared" si="20"/>
        <v>1.9488673623695663</v>
      </c>
      <c r="AH11" s="3">
        <f t="shared" si="21"/>
        <v>16.717252062456289</v>
      </c>
      <c r="AI11" s="3">
        <f t="shared" si="22"/>
        <v>4.1770582133570766</v>
      </c>
      <c r="AJ11" s="3">
        <f t="shared" si="23"/>
        <v>-6.3742468778291927</v>
      </c>
      <c r="AK11" s="3">
        <f t="shared" si="24"/>
        <v>-2.2252019744477547</v>
      </c>
      <c r="AL11" s="3">
        <f t="shared" si="25"/>
        <v>-4.6153934338983067</v>
      </c>
      <c r="AM11" s="3">
        <f t="shared" si="26"/>
        <v>-9.0352824170280783</v>
      </c>
      <c r="AN11" s="3">
        <f t="shared" si="27"/>
        <v>-10.162046335213748</v>
      </c>
      <c r="AO11" s="3">
        <f t="shared" si="28"/>
        <v>-9.4734018624875631</v>
      </c>
      <c r="AS11" s="2">
        <f t="shared" si="30"/>
        <v>-15.927476997618772</v>
      </c>
      <c r="AT11" s="2">
        <f t="shared" si="31"/>
        <v>-13.061619594961094</v>
      </c>
      <c r="AU11" s="2">
        <f t="shared" si="32"/>
        <v>-14.703365911310529</v>
      </c>
      <c r="AV11" s="2">
        <f t="shared" si="33"/>
        <v>-1.0097567805742114</v>
      </c>
      <c r="AW11" s="2">
        <f t="shared" si="34"/>
        <v>16.437760206147534</v>
      </c>
      <c r="AX11" s="2">
        <f t="shared" si="35"/>
        <v>1.4544934988005354</v>
      </c>
      <c r="AY11" s="2">
        <f t="shared" si="36"/>
        <v>-7.8504881397971404</v>
      </c>
      <c r="AZ11" s="2">
        <f t="shared" si="37"/>
        <v>-12.036779621583804</v>
      </c>
      <c r="BA11" s="2">
        <f t="shared" si="38"/>
        <v>-9.7007697260125489</v>
      </c>
      <c r="BB11" s="2">
        <f t="shared" si="39"/>
        <v>-13.839477474766927</v>
      </c>
      <c r="BC11" s="2">
        <f t="shared" si="40"/>
        <v>-13.971489755829513</v>
      </c>
      <c r="BD11" s="2">
        <f t="shared" si="41"/>
        <v>-13.890611685498156</v>
      </c>
    </row>
    <row r="12" spans="1:56" x14ac:dyDescent="0.35">
      <c r="A12" s="4" t="s">
        <v>41</v>
      </c>
      <c r="B12" s="2">
        <v>49687.785718850319</v>
      </c>
      <c r="C12" s="2">
        <v>38583.517044680841</v>
      </c>
      <c r="D12" s="2">
        <f t="shared" si="4"/>
        <v>88271.302763531159</v>
      </c>
      <c r="E12" s="2">
        <v>27220.029974399356</v>
      </c>
      <c r="F12" s="2">
        <v>4923.0864262688556</v>
      </c>
      <c r="G12" s="2">
        <f t="shared" si="5"/>
        <v>32143.116400668212</v>
      </c>
      <c r="H12" s="2">
        <v>31877.633729639168</v>
      </c>
      <c r="I12" s="2">
        <v>23399.837023042131</v>
      </c>
      <c r="J12" s="2">
        <f t="shared" si="6"/>
        <v>55277.4707526813</v>
      </c>
      <c r="K12" s="2">
        <v>268798.1744205514</v>
      </c>
      <c r="L12" s="2">
        <v>167661.89499153965</v>
      </c>
      <c r="M12" s="2">
        <f t="shared" si="7"/>
        <v>436460.06941209105</v>
      </c>
      <c r="N12" s="2">
        <f t="shared" si="8"/>
        <v>325054.4122965468</v>
      </c>
      <c r="O12" s="2"/>
      <c r="Q12" s="3">
        <f t="shared" si="9"/>
        <v>86.869852999137422</v>
      </c>
      <c r="R12" s="3">
        <f t="shared" si="10"/>
        <v>121.55417489019835</v>
      </c>
      <c r="S12" s="3">
        <f t="shared" si="11"/>
        <v>93.255341301315184</v>
      </c>
      <c r="T12" s="3">
        <f t="shared" si="12"/>
        <v>93.948243895018152</v>
      </c>
      <c r="X12" s="2">
        <f t="shared" si="0"/>
        <v>20.224370784349656</v>
      </c>
      <c r="Y12" s="2">
        <f t="shared" si="1"/>
        <v>7.3645033425313766</v>
      </c>
      <c r="Z12" s="2">
        <f t="shared" si="2"/>
        <v>12.66495485535245</v>
      </c>
      <c r="AA12" s="2">
        <f t="shared" si="3"/>
        <v>40.253828982233479</v>
      </c>
      <c r="AD12" s="3">
        <f t="shared" si="17"/>
        <v>-2.3932728515404622</v>
      </c>
      <c r="AE12" s="3">
        <f t="shared" si="18"/>
        <v>0.41519764552713223</v>
      </c>
      <c r="AF12" s="3">
        <f t="shared" si="19"/>
        <v>-1.1779262202309404</v>
      </c>
      <c r="AG12" s="3">
        <f t="shared" si="20"/>
        <v>20.594185004837449</v>
      </c>
      <c r="AH12" s="3">
        <f t="shared" si="21"/>
        <v>-7.8696359003486593</v>
      </c>
      <c r="AI12" s="3">
        <f t="shared" si="22"/>
        <v>15.584562371261089</v>
      </c>
      <c r="AJ12" s="3">
        <f t="shared" si="23"/>
        <v>-1.0502930327973337</v>
      </c>
      <c r="AK12" s="3">
        <f t="shared" si="24"/>
        <v>-12.09033682467785</v>
      </c>
      <c r="AL12" s="3">
        <f t="shared" si="25"/>
        <v>-5.9238187094262322</v>
      </c>
      <c r="AM12" s="3">
        <f t="shared" si="26"/>
        <v>-1.7829640094684018</v>
      </c>
      <c r="AN12" s="3">
        <f t="shared" si="27"/>
        <v>-6.3819416703891125</v>
      </c>
      <c r="AO12" s="3">
        <f t="shared" si="28"/>
        <v>-3.5823159006910688</v>
      </c>
      <c r="AS12" s="2">
        <f t="shared" si="30"/>
        <v>-14.74085670406955</v>
      </c>
      <c r="AT12" s="2">
        <f t="shared" si="31"/>
        <v>-9.4878298939532471</v>
      </c>
      <c r="AU12" s="2">
        <f t="shared" si="32"/>
        <v>-12.52171425890114</v>
      </c>
      <c r="AV12" s="2">
        <f t="shared" si="33"/>
        <v>5.2560024551324247</v>
      </c>
      <c r="AW12" s="2">
        <f t="shared" si="34"/>
        <v>7.5264669798681627</v>
      </c>
      <c r="AX12" s="2">
        <f t="shared" si="35"/>
        <v>5.5975117339619462</v>
      </c>
      <c r="AY12" s="2">
        <f t="shared" si="36"/>
        <v>-6.0977667130836526</v>
      </c>
      <c r="AZ12" s="2">
        <f t="shared" si="37"/>
        <v>-15.025191210761324</v>
      </c>
      <c r="BA12" s="2">
        <f t="shared" si="38"/>
        <v>-10.096101746914387</v>
      </c>
      <c r="BB12" s="2">
        <f t="shared" si="39"/>
        <v>-12.409008250183028</v>
      </c>
      <c r="BC12" s="2">
        <f t="shared" si="40"/>
        <v>-14.698277261193693</v>
      </c>
      <c r="BD12" s="2">
        <f t="shared" si="41"/>
        <v>-13.302795132142297</v>
      </c>
    </row>
    <row r="13" spans="1:56" x14ac:dyDescent="0.35">
      <c r="A13" s="4" t="s">
        <v>42</v>
      </c>
      <c r="B13" s="2">
        <v>52917.423530030246</v>
      </c>
      <c r="C13" s="2">
        <v>40517.399686350393</v>
      </c>
      <c r="D13" s="2">
        <f t="shared" si="4"/>
        <v>93434.823216380639</v>
      </c>
      <c r="E13" s="2">
        <v>30529.890626888264</v>
      </c>
      <c r="F13" s="2">
        <v>5507.9185026013793</v>
      </c>
      <c r="G13" s="2">
        <f t="shared" si="5"/>
        <v>36037.809129489644</v>
      </c>
      <c r="H13" s="2">
        <v>34275.910408647615</v>
      </c>
      <c r="I13" s="2">
        <v>24878.99902378994</v>
      </c>
      <c r="J13" s="2">
        <f t="shared" si="6"/>
        <v>59154.909432437555</v>
      </c>
      <c r="K13" s="2">
        <v>290648.63083053008</v>
      </c>
      <c r="L13" s="2">
        <v>174631.24226868225</v>
      </c>
      <c r="M13" s="2">
        <f t="shared" si="7"/>
        <v>465279.8730992123</v>
      </c>
      <c r="N13" s="2">
        <f t="shared" si="8"/>
        <v>348727.94957988372</v>
      </c>
      <c r="O13" s="2"/>
      <c r="Q13" s="3">
        <f t="shared" si="9"/>
        <v>91.951394209633662</v>
      </c>
      <c r="R13" s="3">
        <f t="shared" si="10"/>
        <v>136.28255888388301</v>
      </c>
      <c r="S13" s="3">
        <f t="shared" si="11"/>
        <v>99.796738049972518</v>
      </c>
      <c r="T13" s="3">
        <f t="shared" si="12"/>
        <v>100.79044375577166</v>
      </c>
      <c r="X13" s="2">
        <f t="shared" si="0"/>
        <v>20.081423809290243</v>
      </c>
      <c r="Y13" s="2">
        <f t="shared" si="1"/>
        <v>7.7454046936187266</v>
      </c>
      <c r="Z13" s="2">
        <f t="shared" si="2"/>
        <v>12.71383372730242</v>
      </c>
      <c r="AA13" s="2">
        <f t="shared" si="3"/>
        <v>40.540662230211389</v>
      </c>
      <c r="AD13" s="3">
        <f t="shared" si="17"/>
        <v>28.64597127650579</v>
      </c>
      <c r="AE13" s="3">
        <f t="shared" si="18"/>
        <v>21.607122148634382</v>
      </c>
      <c r="AF13" s="3">
        <f t="shared" si="19"/>
        <v>25.53271679548228</v>
      </c>
      <c r="AG13" s="3">
        <f t="shared" si="20"/>
        <v>58.251048940444214</v>
      </c>
      <c r="AH13" s="3">
        <f t="shared" si="21"/>
        <v>56.675172848364227</v>
      </c>
      <c r="AI13" s="3">
        <f t="shared" si="22"/>
        <v>58.008917928226602</v>
      </c>
      <c r="AJ13" s="3">
        <f t="shared" si="23"/>
        <v>33.663149644474387</v>
      </c>
      <c r="AK13" s="3">
        <f t="shared" si="24"/>
        <v>27.78511901543277</v>
      </c>
      <c r="AL13" s="3">
        <f t="shared" si="25"/>
        <v>31.15067231746178</v>
      </c>
      <c r="AM13" s="3">
        <f t="shared" si="26"/>
        <v>36.69979601616955</v>
      </c>
      <c r="AN13" s="3">
        <f t="shared" si="27"/>
        <v>17.692907538194525</v>
      </c>
      <c r="AO13" s="3">
        <f t="shared" si="28"/>
        <v>29.145416129835521</v>
      </c>
      <c r="AS13" s="2">
        <f t="shared" si="30"/>
        <v>-4.9086525591017116</v>
      </c>
      <c r="AT13" s="2">
        <f t="shared" si="31"/>
        <v>-3.8931228313481503</v>
      </c>
      <c r="AU13" s="2">
        <f t="shared" si="32"/>
        <v>-4.4709223119705594</v>
      </c>
      <c r="AV13" s="2">
        <f t="shared" si="33"/>
        <v>24.083281444194004</v>
      </c>
      <c r="AW13" s="2">
        <f t="shared" si="34"/>
        <v>15.794706939725135</v>
      </c>
      <c r="AX13" s="2">
        <f t="shared" si="35"/>
        <v>22.740491376642623</v>
      </c>
      <c r="AY13" s="2">
        <f t="shared" si="36"/>
        <v>3.8781972095064621</v>
      </c>
      <c r="AZ13" s="2">
        <f t="shared" si="37"/>
        <v>-2.0400909955780588</v>
      </c>
      <c r="BA13" s="2">
        <f t="shared" si="38"/>
        <v>1.3041466726550377</v>
      </c>
      <c r="BB13" s="2">
        <f t="shared" si="39"/>
        <v>0.6604783786927193</v>
      </c>
      <c r="BC13" s="2">
        <f t="shared" si="40"/>
        <v>-6.7397878759850034</v>
      </c>
      <c r="BD13" s="2">
        <f t="shared" si="41"/>
        <v>-2.2507225392094821</v>
      </c>
    </row>
    <row r="14" spans="1:56" x14ac:dyDescent="0.35">
      <c r="A14" s="4" t="s">
        <v>43</v>
      </c>
      <c r="B14" s="2">
        <v>53292.827454384234</v>
      </c>
      <c r="C14" s="2">
        <v>40852.885453311428</v>
      </c>
      <c r="D14" s="2">
        <f t="shared" si="4"/>
        <v>94145.712907695663</v>
      </c>
      <c r="E14" s="2">
        <v>32639.158328327972</v>
      </c>
      <c r="F14" s="2">
        <v>5749.4886856802332</v>
      </c>
      <c r="G14" s="2">
        <f t="shared" si="5"/>
        <v>38388.647014008209</v>
      </c>
      <c r="H14" s="2">
        <v>34325.221791987657</v>
      </c>
      <c r="I14" s="2">
        <v>24765.25329990399</v>
      </c>
      <c r="J14" s="2">
        <f t="shared" si="6"/>
        <v>59090.475091891647</v>
      </c>
      <c r="K14" s="2">
        <v>297874.86407601892</v>
      </c>
      <c r="L14" s="2">
        <v>176887.76295647299</v>
      </c>
      <c r="M14" s="2">
        <f t="shared" si="7"/>
        <v>474762.6270324919</v>
      </c>
      <c r="N14" s="2">
        <f t="shared" si="8"/>
        <v>359915.08604691277</v>
      </c>
      <c r="O14" s="2"/>
      <c r="P14">
        <v>2002</v>
      </c>
      <c r="Q14" s="3">
        <f t="shared" si="9"/>
        <v>92.650997376798557</v>
      </c>
      <c r="R14" s="3">
        <f t="shared" si="10"/>
        <v>145.17261658057024</v>
      </c>
      <c r="S14" s="3">
        <f t="shared" si="11"/>
        <v>99.688034696919019</v>
      </c>
      <c r="T14" s="3">
        <f t="shared" si="12"/>
        <v>104.02378496122024</v>
      </c>
      <c r="W14" s="6" t="s">
        <v>306</v>
      </c>
      <c r="X14" s="2">
        <f t="shared" si="0"/>
        <v>19.830059812448653</v>
      </c>
      <c r="Y14" s="2">
        <f t="shared" si="1"/>
        <v>8.0858611921407526</v>
      </c>
      <c r="Z14" s="2">
        <f t="shared" si="2"/>
        <v>12.446319850666679</v>
      </c>
      <c r="AA14" s="2">
        <f t="shared" si="3"/>
        <v>40.36224085525609</v>
      </c>
      <c r="AD14" s="3">
        <f t="shared" si="17"/>
        <v>2.8679975765853349</v>
      </c>
      <c r="AE14" s="3">
        <f t="shared" si="18"/>
        <v>3.353379753997987</v>
      </c>
      <c r="AF14" s="3">
        <f t="shared" si="19"/>
        <v>3.078269957329427</v>
      </c>
      <c r="AG14" s="3">
        <f t="shared" si="20"/>
        <v>30.633574407478825</v>
      </c>
      <c r="AH14" s="3">
        <f t="shared" si="21"/>
        <v>18.731750868895269</v>
      </c>
      <c r="AI14" s="3">
        <f t="shared" si="22"/>
        <v>28.75903130112496</v>
      </c>
      <c r="AJ14" s="3">
        <f t="shared" si="23"/>
        <v>0.57670706132737504</v>
      </c>
      <c r="AK14" s="3">
        <f t="shared" si="24"/>
        <v>-1.8162794693862838</v>
      </c>
      <c r="AL14" s="3">
        <f t="shared" si="25"/>
        <v>-0.43498766319887139</v>
      </c>
      <c r="AM14" s="3">
        <f t="shared" si="26"/>
        <v>10.322044827371023</v>
      </c>
      <c r="AN14" s="3">
        <f t="shared" si="27"/>
        <v>5.2696998285717278</v>
      </c>
      <c r="AO14" s="3">
        <f t="shared" si="28"/>
        <v>8.4049295564674775</v>
      </c>
      <c r="AS14" s="2">
        <f t="shared" si="30"/>
        <v>2.0512457064723932</v>
      </c>
      <c r="AT14" s="2">
        <f t="shared" si="31"/>
        <v>2.2762336403128192</v>
      </c>
      <c r="AU14" s="2">
        <f t="shared" si="32"/>
        <v>2.1487535968744087</v>
      </c>
      <c r="AV14" s="2">
        <f t="shared" si="33"/>
        <v>26.263418937538763</v>
      </c>
      <c r="AW14" s="2">
        <f t="shared" si="34"/>
        <v>18.925839029547365</v>
      </c>
      <c r="AX14" s="2">
        <f t="shared" si="35"/>
        <v>25.107344381171572</v>
      </c>
      <c r="AY14" s="2">
        <f t="shared" si="36"/>
        <v>5.6403265299127758</v>
      </c>
      <c r="AZ14" s="2">
        <f t="shared" si="37"/>
        <v>1.9050784364509799</v>
      </c>
      <c r="BA14" s="2">
        <f t="shared" si="38"/>
        <v>4.0420286283283868</v>
      </c>
      <c r="BB14" s="2">
        <f t="shared" si="39"/>
        <v>7.7388888460043992</v>
      </c>
      <c r="BC14" s="2">
        <f t="shared" si="40"/>
        <v>1.0341726015525188</v>
      </c>
      <c r="BD14" s="2">
        <f t="shared" si="41"/>
        <v>5.1393362461232606</v>
      </c>
    </row>
    <row r="15" spans="1:56" x14ac:dyDescent="0.35">
      <c r="A15" s="4" t="s">
        <v>44</v>
      </c>
      <c r="B15" s="2">
        <v>53156.554127887313</v>
      </c>
      <c r="C15" s="2">
        <v>40946.464473809887</v>
      </c>
      <c r="D15" s="2">
        <f t="shared" si="4"/>
        <v>94103.0186016972</v>
      </c>
      <c r="E15" s="2">
        <v>34054.762707879432</v>
      </c>
      <c r="F15" s="2">
        <v>5935.0573675857431</v>
      </c>
      <c r="G15" s="2">
        <f t="shared" si="5"/>
        <v>39989.820075465177</v>
      </c>
      <c r="H15" s="2">
        <v>34095.630465409704</v>
      </c>
      <c r="I15" s="2">
        <v>24420.963667935608</v>
      </c>
      <c r="J15" s="2">
        <f t="shared" si="6"/>
        <v>58516.594133345308</v>
      </c>
      <c r="K15" s="2">
        <v>302817.03409286065</v>
      </c>
      <c r="L15" s="2">
        <v>174086.94160000072</v>
      </c>
      <c r="M15" s="2">
        <f t="shared" si="7"/>
        <v>476903.97569286136</v>
      </c>
      <c r="N15" s="2">
        <f t="shared" si="8"/>
        <v>364274.18303328409</v>
      </c>
      <c r="O15" s="2"/>
      <c r="Q15" s="3">
        <f t="shared" si="9"/>
        <v>92.608980911992077</v>
      </c>
      <c r="R15" s="3">
        <f t="shared" si="10"/>
        <v>151.22770059656091</v>
      </c>
      <c r="S15" s="3">
        <f t="shared" si="11"/>
        <v>98.719874180042083</v>
      </c>
      <c r="T15" s="3">
        <f t="shared" si="12"/>
        <v>105.28366481931624</v>
      </c>
      <c r="X15" s="2">
        <f t="shared" si="0"/>
        <v>19.732068382315607</v>
      </c>
      <c r="Y15" s="2">
        <f t="shared" si="1"/>
        <v>8.3852981131823636</v>
      </c>
      <c r="Z15" s="2">
        <f t="shared" si="2"/>
        <v>12.270099876674445</v>
      </c>
      <c r="AA15" s="2">
        <f t="shared" si="3"/>
        <v>40.387466372172412</v>
      </c>
      <c r="AD15" s="3">
        <f t="shared" si="17"/>
        <v>-1.0189102993635513</v>
      </c>
      <c r="AE15" s="3">
        <f t="shared" si="18"/>
        <v>0.91940673191528433</v>
      </c>
      <c r="AF15" s="3">
        <f t="shared" si="19"/>
        <v>-0.18127335248914189</v>
      </c>
      <c r="AG15" s="3">
        <f t="shared" si="20"/>
        <v>18.510172410213265</v>
      </c>
      <c r="AH15" s="3">
        <f t="shared" si="21"/>
        <v>13.54886301926388</v>
      </c>
      <c r="AI15" s="3">
        <f t="shared" si="22"/>
        <v>17.756957666728248</v>
      </c>
      <c r="AJ15" s="3">
        <f t="shared" si="23"/>
        <v>-2.6487587348557273</v>
      </c>
      <c r="AK15" s="3">
        <f t="shared" si="24"/>
        <v>-5.4459593240632316</v>
      </c>
      <c r="AL15" s="3">
        <f t="shared" si="25"/>
        <v>-3.8285340644346744</v>
      </c>
      <c r="AM15" s="3">
        <f t="shared" si="26"/>
        <v>6.8035718790606881</v>
      </c>
      <c r="AN15" s="3">
        <f t="shared" si="27"/>
        <v>-6.1847103169082152</v>
      </c>
      <c r="AO15" s="3">
        <f t="shared" si="28"/>
        <v>1.8163852985610518</v>
      </c>
      <c r="AS15" s="2">
        <f t="shared" si="30"/>
        <v>6.3352152182438504</v>
      </c>
      <c r="AT15" s="2">
        <f t="shared" si="31"/>
        <v>6.2342258735407219</v>
      </c>
      <c r="AU15" s="2">
        <f t="shared" si="32"/>
        <v>6.2912487622593494</v>
      </c>
      <c r="AV15" s="2">
        <f t="shared" si="33"/>
        <v>31.105481871003484</v>
      </c>
      <c r="AW15" s="2">
        <f t="shared" si="34"/>
        <v>18.110404812389923</v>
      </c>
      <c r="AX15" s="2">
        <f t="shared" si="35"/>
        <v>28.999024864242905</v>
      </c>
      <c r="AY15" s="2">
        <f t="shared" si="36"/>
        <v>6.6758905724481288</v>
      </c>
      <c r="AZ15" s="2">
        <f t="shared" si="37"/>
        <v>1.0553054027761188</v>
      </c>
      <c r="BA15" s="2">
        <f t="shared" si="38"/>
        <v>4.2559373657164778</v>
      </c>
      <c r="BB15" s="2">
        <f t="shared" si="39"/>
        <v>12.150365324408874</v>
      </c>
      <c r="BC15" s="2">
        <f t="shared" si="40"/>
        <v>2.1343272271960645</v>
      </c>
      <c r="BD15" s="2">
        <f t="shared" si="41"/>
        <v>8.2743535525182423</v>
      </c>
    </row>
    <row r="16" spans="1:56" x14ac:dyDescent="0.35">
      <c r="A16" s="4" t="s">
        <v>45</v>
      </c>
      <c r="B16" s="2">
        <v>54559.999468979026</v>
      </c>
      <c r="C16" s="2">
        <v>41849.521200464667</v>
      </c>
      <c r="D16" s="2">
        <f t="shared" si="4"/>
        <v>96409.520669443693</v>
      </c>
      <c r="E16" s="2">
        <v>35554.908436711325</v>
      </c>
      <c r="F16" s="2">
        <v>6727.5199136928177</v>
      </c>
      <c r="G16" s="2">
        <f t="shared" si="5"/>
        <v>42282.428350404145</v>
      </c>
      <c r="H16" s="2">
        <v>34447.73101975074</v>
      </c>
      <c r="I16" s="2">
        <v>23495.338299599887</v>
      </c>
      <c r="J16" s="2">
        <f t="shared" si="6"/>
        <v>57943.06931935063</v>
      </c>
      <c r="K16" s="2">
        <v>307233.71436617681</v>
      </c>
      <c r="L16" s="2">
        <v>175698.14131300611</v>
      </c>
      <c r="M16" s="2">
        <f t="shared" si="7"/>
        <v>482931.85567918292</v>
      </c>
      <c r="N16" s="2">
        <f t="shared" si="8"/>
        <v>370861.6940407927</v>
      </c>
      <c r="O16" s="2"/>
      <c r="Q16" s="3">
        <f t="shared" si="9"/>
        <v>94.878863527230024</v>
      </c>
      <c r="R16" s="3">
        <f t="shared" si="10"/>
        <v>159.89755400258767</v>
      </c>
      <c r="S16" s="3">
        <f t="shared" si="11"/>
        <v>97.752314493508266</v>
      </c>
      <c r="T16" s="3">
        <f t="shared" si="12"/>
        <v>107.1876078743329</v>
      </c>
      <c r="X16" s="2">
        <f t="shared" si="0"/>
        <v>19.963379830029194</v>
      </c>
      <c r="Y16" s="2">
        <f t="shared" si="1"/>
        <v>8.7553612074190514</v>
      </c>
      <c r="Z16" s="2">
        <f t="shared" si="2"/>
        <v>11.998187453975467</v>
      </c>
      <c r="AA16" s="2">
        <f t="shared" si="3"/>
        <v>40.716928491423715</v>
      </c>
      <c r="AD16" s="3">
        <f t="shared" si="17"/>
        <v>10.98649833583114</v>
      </c>
      <c r="AE16" s="3">
        <f t="shared" si="18"/>
        <v>9.117985688834418</v>
      </c>
      <c r="AF16" s="3">
        <f t="shared" si="19"/>
        <v>10.170539303487436</v>
      </c>
      <c r="AG16" s="3">
        <f t="shared" si="20"/>
        <v>18.819254800820829</v>
      </c>
      <c r="AH16" s="3">
        <f t="shared" si="21"/>
        <v>65.089815909014348</v>
      </c>
      <c r="AI16" s="3">
        <f t="shared" si="22"/>
        <v>24.980392978262088</v>
      </c>
      <c r="AJ16" s="3">
        <f t="shared" si="23"/>
        <v>4.1951690774016503</v>
      </c>
      <c r="AK16" s="3">
        <f t="shared" si="24"/>
        <v>-14.320757044872467</v>
      </c>
      <c r="AL16" s="3">
        <f t="shared" si="25"/>
        <v>-3.8631642976675762</v>
      </c>
      <c r="AM16" s="3">
        <f t="shared" si="26"/>
        <v>5.9630083285017399</v>
      </c>
      <c r="AN16" s="3">
        <f t="shared" si="27"/>
        <v>3.7537700576519839</v>
      </c>
      <c r="AO16" s="3">
        <f t="shared" si="28"/>
        <v>5.1525098786754597</v>
      </c>
      <c r="AS16" s="2">
        <f t="shared" si="30"/>
        <v>9.8056568221761342</v>
      </c>
      <c r="AT16" s="2">
        <f t="shared" si="31"/>
        <v>8.4647652830655673</v>
      </c>
      <c r="AU16" s="2">
        <f t="shared" si="32"/>
        <v>9.2195511464398638</v>
      </c>
      <c r="AV16" s="2">
        <f t="shared" si="33"/>
        <v>30.620386789254027</v>
      </c>
      <c r="AW16" s="2">
        <f t="shared" si="34"/>
        <v>36.652484461694065</v>
      </c>
      <c r="AX16" s="2">
        <f t="shared" si="35"/>
        <v>31.544271636104181</v>
      </c>
      <c r="AY16" s="2">
        <f t="shared" si="36"/>
        <v>8.0623841528173035</v>
      </c>
      <c r="AZ16" s="2">
        <f t="shared" si="37"/>
        <v>0.40812795603539787</v>
      </c>
      <c r="BA16" s="2">
        <f t="shared" si="38"/>
        <v>4.8222151454714091</v>
      </c>
      <c r="BB16" s="2">
        <f t="shared" si="39"/>
        <v>14.299033104849368</v>
      </c>
      <c r="BC16" s="2">
        <f t="shared" si="40"/>
        <v>4.7931262627515681</v>
      </c>
      <c r="BD16" s="2">
        <f t="shared" si="41"/>
        <v>10.647431351438197</v>
      </c>
    </row>
    <row r="17" spans="1:56" x14ac:dyDescent="0.35">
      <c r="A17" s="4" t="s">
        <v>46</v>
      </c>
      <c r="B17" s="2">
        <v>54174.862256616703</v>
      </c>
      <c r="C17" s="2">
        <v>42374.891973330828</v>
      </c>
      <c r="D17" s="2">
        <f t="shared" si="4"/>
        <v>96549.754229947532</v>
      </c>
      <c r="E17" s="2">
        <v>36492.59722405456</v>
      </c>
      <c r="F17" s="2">
        <v>6247.3559123092155</v>
      </c>
      <c r="G17" s="2">
        <f t="shared" si="5"/>
        <v>42739.953136363773</v>
      </c>
      <c r="H17" s="2">
        <v>33545.620854088018</v>
      </c>
      <c r="I17" s="2">
        <v>23782.003249078894</v>
      </c>
      <c r="J17" s="2">
        <f t="shared" si="6"/>
        <v>57327.624103166912</v>
      </c>
      <c r="K17" s="2">
        <v>308881.83265587466</v>
      </c>
      <c r="L17" s="2">
        <v>176988.16556794944</v>
      </c>
      <c r="M17" s="2">
        <f t="shared" si="7"/>
        <v>485869.99822382408</v>
      </c>
      <c r="N17" s="2">
        <f t="shared" si="8"/>
        <v>374732.57302707341</v>
      </c>
      <c r="O17" s="2"/>
      <c r="Q17" s="3">
        <f t="shared" si="9"/>
        <v>95.016870653046979</v>
      </c>
      <c r="R17" s="3">
        <f t="shared" si="10"/>
        <v>161.62775486910914</v>
      </c>
      <c r="S17" s="3">
        <f t="shared" si="11"/>
        <v>96.714033383573621</v>
      </c>
      <c r="T17" s="3">
        <f t="shared" si="12"/>
        <v>108.30638143757079</v>
      </c>
      <c r="X17" s="2">
        <f t="shared" si="0"/>
        <v>19.871520073867639</v>
      </c>
      <c r="Y17" s="2">
        <f t="shared" si="1"/>
        <v>8.7965820677560966</v>
      </c>
      <c r="Z17" s="2">
        <f t="shared" si="2"/>
        <v>11.798963573123935</v>
      </c>
      <c r="AA17" s="2">
        <f t="shared" si="3"/>
        <v>40.467065714747669</v>
      </c>
      <c r="AD17" s="3">
        <f t="shared" si="17"/>
        <v>-2.7938296711789712</v>
      </c>
      <c r="AE17" s="3">
        <f t="shared" si="18"/>
        <v>5.1168751179103911</v>
      </c>
      <c r="AF17" s="3">
        <f t="shared" si="19"/>
        <v>0.58309521219903626</v>
      </c>
      <c r="AG17" s="3">
        <f t="shared" si="20"/>
        <v>10.973896905895653</v>
      </c>
      <c r="AH17" s="3">
        <f t="shared" si="21"/>
        <v>-25.635608962676748</v>
      </c>
      <c r="AI17" s="3">
        <f t="shared" si="22"/>
        <v>4.3990339802844503</v>
      </c>
      <c r="AJ17" s="3">
        <f t="shared" si="23"/>
        <v>-10.070774955235818</v>
      </c>
      <c r="AK17" s="3">
        <f t="shared" si="24"/>
        <v>4.9704178349136097</v>
      </c>
      <c r="AL17" s="3">
        <f t="shared" si="25"/>
        <v>-4.1814077057132248</v>
      </c>
      <c r="AM17" s="3">
        <f t="shared" si="26"/>
        <v>2.1630796376334915</v>
      </c>
      <c r="AN17" s="3">
        <f t="shared" si="27"/>
        <v>2.9694144470171269</v>
      </c>
      <c r="AO17" s="3">
        <f t="shared" si="28"/>
        <v>2.4558867117998817</v>
      </c>
      <c r="AS17" s="2">
        <f t="shared" si="30"/>
        <v>2.3762281734538204</v>
      </c>
      <c r="AT17" s="2">
        <f t="shared" si="31"/>
        <v>4.5844311366461943</v>
      </c>
      <c r="AU17" s="2">
        <f t="shared" si="32"/>
        <v>3.3338009388139911</v>
      </c>
      <c r="AV17" s="2">
        <f t="shared" si="33"/>
        <v>19.530717191350909</v>
      </c>
      <c r="AW17" s="2">
        <f t="shared" si="34"/>
        <v>13.424988212127719</v>
      </c>
      <c r="AX17" s="2">
        <f t="shared" si="35"/>
        <v>18.597534558197616</v>
      </c>
      <c r="AY17" s="2">
        <f t="shared" si="36"/>
        <v>-2.1306204440753485</v>
      </c>
      <c r="AZ17" s="2">
        <f t="shared" si="37"/>
        <v>-4.409324401122694</v>
      </c>
      <c r="BA17" s="2">
        <f t="shared" si="38"/>
        <v>-3.0889833942821521</v>
      </c>
      <c r="BB17" s="2">
        <f t="shared" si="39"/>
        <v>6.2732797925946215</v>
      </c>
      <c r="BC17" s="2">
        <f t="shared" si="40"/>
        <v>1.3496572942205187</v>
      </c>
      <c r="BD17" s="2">
        <f t="shared" si="41"/>
        <v>4.4253203964017773</v>
      </c>
    </row>
    <row r="18" spans="1:56" x14ac:dyDescent="0.35">
      <c r="A18" s="4" t="s">
        <v>47</v>
      </c>
      <c r="B18" s="2">
        <v>55468.78521202004</v>
      </c>
      <c r="C18" s="2">
        <v>41397.480033293694</v>
      </c>
      <c r="D18" s="2">
        <f t="shared" si="4"/>
        <v>96866.265245313727</v>
      </c>
      <c r="E18" s="2">
        <v>38219.747410841672</v>
      </c>
      <c r="F18" s="2">
        <v>6292.8223167866199</v>
      </c>
      <c r="G18" s="2">
        <f t="shared" si="5"/>
        <v>44512.569727628288</v>
      </c>
      <c r="H18" s="2">
        <v>34265.439001678955</v>
      </c>
      <c r="I18" s="2">
        <v>24413.876817639222</v>
      </c>
      <c r="J18" s="2">
        <f t="shared" si="6"/>
        <v>58679.315819318173</v>
      </c>
      <c r="K18" s="2">
        <v>313888.08474498789</v>
      </c>
      <c r="L18" s="2">
        <v>180895.78180987702</v>
      </c>
      <c r="M18" s="2">
        <f t="shared" si="7"/>
        <v>494783.86655486492</v>
      </c>
      <c r="N18" s="2">
        <f t="shared" si="8"/>
        <v>383750.85521786124</v>
      </c>
      <c r="O18" s="2"/>
      <c r="P18">
        <v>2003</v>
      </c>
      <c r="Q18" s="3">
        <f t="shared" si="9"/>
        <v>95.328356543893364</v>
      </c>
      <c r="R18" s="3">
        <f t="shared" si="10"/>
        <v>168.33117915634955</v>
      </c>
      <c r="S18" s="3">
        <f t="shared" si="11"/>
        <v>98.994392282189324</v>
      </c>
      <c r="T18" s="3">
        <f t="shared" si="12"/>
        <v>110.91287359003321</v>
      </c>
      <c r="W18" s="6" t="s">
        <v>307</v>
      </c>
      <c r="X18" s="2">
        <f t="shared" si="0"/>
        <v>19.577490656634527</v>
      </c>
      <c r="Y18" s="2">
        <f t="shared" si="1"/>
        <v>8.9963664412838007</v>
      </c>
      <c r="Z18" s="2">
        <f t="shared" si="2"/>
        <v>11.85958552527125</v>
      </c>
      <c r="AA18" s="2">
        <f t="shared" si="3"/>
        <v>40.433442623189578</v>
      </c>
      <c r="AD18" s="3">
        <f t="shared" si="17"/>
        <v>9.9014331962895561</v>
      </c>
      <c r="AE18" s="3">
        <f t="shared" si="18"/>
        <v>-8.911991886947245</v>
      </c>
      <c r="AF18" s="3">
        <f t="shared" si="19"/>
        <v>1.3177488008292437</v>
      </c>
      <c r="AG18" s="3">
        <f t="shared" si="20"/>
        <v>20.318429678407114</v>
      </c>
      <c r="AH18" s="3">
        <f t="shared" si="21"/>
        <v>2.9430148787776833</v>
      </c>
      <c r="AI18" s="3">
        <f t="shared" si="22"/>
        <v>17.650696193967441</v>
      </c>
      <c r="AJ18" s="3">
        <f t="shared" si="23"/>
        <v>8.8633926606611624</v>
      </c>
      <c r="AK18" s="3">
        <f t="shared" si="24"/>
        <v>11.05887233869025</v>
      </c>
      <c r="AL18" s="3">
        <f t="shared" si="25"/>
        <v>9.7701842676124464</v>
      </c>
      <c r="AM18" s="3">
        <f t="shared" si="26"/>
        <v>6.6423873671755507</v>
      </c>
      <c r="AN18" s="3">
        <f t="shared" si="27"/>
        <v>9.1281638613326379</v>
      </c>
      <c r="AO18" s="3">
        <f t="shared" si="28"/>
        <v>7.5429113169684925</v>
      </c>
      <c r="AS18" s="2">
        <f t="shared" si="30"/>
        <v>4.0830217903118582</v>
      </c>
      <c r="AT18" s="2">
        <f t="shared" si="31"/>
        <v>1.3330627052149158</v>
      </c>
      <c r="AU18" s="2">
        <f t="shared" si="32"/>
        <v>2.8897251437093097</v>
      </c>
      <c r="AV18" s="2">
        <f t="shared" si="33"/>
        <v>17.097833915864879</v>
      </c>
      <c r="AW18" s="2">
        <f t="shared" si="34"/>
        <v>9.4501208856993202</v>
      </c>
      <c r="AX18" s="2">
        <f t="shared" si="35"/>
        <v>15.952431747296103</v>
      </c>
      <c r="AY18" s="2">
        <f t="shared" si="36"/>
        <v>-0.17416578011058004</v>
      </c>
      <c r="AZ18" s="2">
        <f t="shared" si="37"/>
        <v>-1.4188285417865321</v>
      </c>
      <c r="BA18" s="2">
        <f t="shared" si="38"/>
        <v>-0.69581311020783243</v>
      </c>
      <c r="BB18" s="2">
        <f t="shared" si="39"/>
        <v>5.3758213935373611</v>
      </c>
      <c r="BC18" s="2">
        <f t="shared" si="40"/>
        <v>2.2658542266659198</v>
      </c>
      <c r="BD18" s="2">
        <f t="shared" si="41"/>
        <v>4.217105218984063</v>
      </c>
    </row>
    <row r="19" spans="1:56" x14ac:dyDescent="0.35">
      <c r="A19" s="4" t="s">
        <v>48</v>
      </c>
      <c r="B19" s="2">
        <v>57331.513594024662</v>
      </c>
      <c r="C19" s="2">
        <v>44207.526277898723</v>
      </c>
      <c r="D19" s="2">
        <f t="shared" si="4"/>
        <v>101539.03987192339</v>
      </c>
      <c r="E19" s="2">
        <v>41713.510318847453</v>
      </c>
      <c r="F19" s="2">
        <v>9017.1820723023047</v>
      </c>
      <c r="G19" s="2">
        <f t="shared" si="5"/>
        <v>50730.692391149758</v>
      </c>
      <c r="H19" s="2">
        <v>35809.258128985908</v>
      </c>
      <c r="I19" s="2">
        <v>25688.86834356343</v>
      </c>
      <c r="J19" s="2">
        <f t="shared" si="6"/>
        <v>61498.126472549338</v>
      </c>
      <c r="K19" s="2">
        <v>326196.30455634848</v>
      </c>
      <c r="L19" s="2">
        <v>191150.10114646968</v>
      </c>
      <c r="M19" s="2">
        <f t="shared" si="7"/>
        <v>517346.40570281819</v>
      </c>
      <c r="N19" s="2">
        <f t="shared" si="8"/>
        <v>405039.93174949521</v>
      </c>
      <c r="O19" s="2"/>
      <c r="Q19" s="3">
        <f t="shared" si="9"/>
        <v>99.926943312223997</v>
      </c>
      <c r="R19" s="3">
        <f t="shared" si="10"/>
        <v>191.84597343792339</v>
      </c>
      <c r="S19" s="3">
        <f t="shared" si="11"/>
        <v>103.74984049556663</v>
      </c>
      <c r="T19" s="3">
        <f t="shared" si="12"/>
        <v>117.06590913925994</v>
      </c>
      <c r="X19" s="2">
        <f t="shared" si="0"/>
        <v>19.626895780590569</v>
      </c>
      <c r="Y19" s="2">
        <f t="shared" si="1"/>
        <v>9.8059427555569485</v>
      </c>
      <c r="Z19" s="2">
        <f t="shared" si="2"/>
        <v>11.887224071655385</v>
      </c>
      <c r="AA19" s="2">
        <f t="shared" si="3"/>
        <v>41.320062607802903</v>
      </c>
      <c r="AD19" s="3">
        <f t="shared" si="17"/>
        <v>14.124532477819486</v>
      </c>
      <c r="AE19" s="3">
        <f t="shared" si="18"/>
        <v>30.043674872559411</v>
      </c>
      <c r="AF19" s="3">
        <f t="shared" si="19"/>
        <v>20.737446891422763</v>
      </c>
      <c r="AG19" s="3">
        <f t="shared" si="20"/>
        <v>41.891279252998245</v>
      </c>
      <c r="AH19" s="3">
        <f t="shared" si="21"/>
        <v>321.60085084036058</v>
      </c>
      <c r="AI19" s="3">
        <f t="shared" si="22"/>
        <v>68.714531818283859</v>
      </c>
      <c r="AJ19" s="3">
        <f t="shared" si="23"/>
        <v>19.276831440237974</v>
      </c>
      <c r="AK19" s="3">
        <f t="shared" si="24"/>
        <v>22.583748061940835</v>
      </c>
      <c r="AL19" s="3">
        <f t="shared" si="25"/>
        <v>20.644457601786659</v>
      </c>
      <c r="AM19" s="3">
        <f t="shared" si="26"/>
        <v>16.631759171922013</v>
      </c>
      <c r="AN19" s="3">
        <f t="shared" si="27"/>
        <v>24.676433072331672</v>
      </c>
      <c r="AO19" s="3">
        <f t="shared" si="28"/>
        <v>19.526340784505216</v>
      </c>
      <c r="AS19" s="2">
        <f t="shared" si="30"/>
        <v>7.8540822192743498</v>
      </c>
      <c r="AT19" s="2">
        <f t="shared" si="31"/>
        <v>7.964208500039538</v>
      </c>
      <c r="AU19" s="2">
        <f t="shared" si="32"/>
        <v>7.9020007867123709</v>
      </c>
      <c r="AV19" s="2">
        <f t="shared" si="33"/>
        <v>22.489505144007293</v>
      </c>
      <c r="AW19" s="2">
        <f t="shared" si="34"/>
        <v>51.930832573743182</v>
      </c>
      <c r="AX19" s="2">
        <f t="shared" si="35"/>
        <v>26.859016358201604</v>
      </c>
      <c r="AY19" s="2">
        <f t="shared" si="36"/>
        <v>5.0259450850005383</v>
      </c>
      <c r="AZ19" s="2">
        <f t="shared" si="37"/>
        <v>5.1918699559451165</v>
      </c>
      <c r="BA19" s="2">
        <f t="shared" si="38"/>
        <v>5.0951911733103206</v>
      </c>
      <c r="BB19" s="2">
        <f t="shared" si="39"/>
        <v>7.7205929096836767</v>
      </c>
      <c r="BC19" s="2">
        <f t="shared" si="40"/>
        <v>9.8015160641255594</v>
      </c>
      <c r="BD19" s="2">
        <f t="shared" si="41"/>
        <v>8.480203997293323</v>
      </c>
    </row>
    <row r="20" spans="1:56" x14ac:dyDescent="0.35">
      <c r="A20" s="4" t="s">
        <v>49</v>
      </c>
      <c r="B20" s="2">
        <v>60757.932135888099</v>
      </c>
      <c r="C20" s="2">
        <v>45367.651941028096</v>
      </c>
      <c r="D20" s="2">
        <f t="shared" si="4"/>
        <v>106125.58407691619</v>
      </c>
      <c r="E20" s="2">
        <v>44377.984574284783</v>
      </c>
      <c r="F20" s="2">
        <v>9061.3643524674972</v>
      </c>
      <c r="G20" s="2">
        <f t="shared" si="5"/>
        <v>53439.348926752282</v>
      </c>
      <c r="H20" s="2">
        <v>37452.436553793181</v>
      </c>
      <c r="I20" s="2">
        <v>26810.12408929754</v>
      </c>
      <c r="J20" s="2">
        <f t="shared" si="6"/>
        <v>64262.560643090721</v>
      </c>
      <c r="K20" s="2">
        <v>345581.86327805743</v>
      </c>
      <c r="L20" s="2">
        <v>197681.6909301822</v>
      </c>
      <c r="M20" s="2">
        <f t="shared" si="7"/>
        <v>543263.55420823966</v>
      </c>
      <c r="N20" s="2">
        <f t="shared" si="8"/>
        <v>426314.75841498503</v>
      </c>
      <c r="O20" s="2"/>
      <c r="Q20" s="3">
        <f t="shared" si="9"/>
        <v>104.44066870641156</v>
      </c>
      <c r="R20" s="3">
        <f t="shared" si="10"/>
        <v>202.08917780373477</v>
      </c>
      <c r="S20" s="3">
        <f t="shared" si="11"/>
        <v>108.41355337114807</v>
      </c>
      <c r="T20" s="3">
        <f t="shared" si="12"/>
        <v>123.21482614756141</v>
      </c>
      <c r="X20" s="2">
        <f t="shared" si="0"/>
        <v>19.534824903096101</v>
      </c>
      <c r="Y20" s="2">
        <f t="shared" si="1"/>
        <v>9.8367263021417983</v>
      </c>
      <c r="Z20" s="2">
        <f t="shared" si="2"/>
        <v>11.828984319912262</v>
      </c>
      <c r="AA20" s="2">
        <f t="shared" si="3"/>
        <v>41.200535525150158</v>
      </c>
      <c r="AD20" s="3">
        <f t="shared" si="17"/>
        <v>26.13578296851502</v>
      </c>
      <c r="AE20" s="3">
        <f t="shared" si="18"/>
        <v>10.917572085021465</v>
      </c>
      <c r="AF20" s="3">
        <f t="shared" si="19"/>
        <v>19.329594219699263</v>
      </c>
      <c r="AG20" s="3">
        <f t="shared" si="20"/>
        <v>28.104193050052253</v>
      </c>
      <c r="AH20" s="3">
        <f t="shared" si="21"/>
        <v>1.9743670489998477</v>
      </c>
      <c r="AI20" s="3">
        <f t="shared" si="22"/>
        <v>23.129318060448622</v>
      </c>
      <c r="AJ20" s="3">
        <f t="shared" si="23"/>
        <v>19.657248780823956</v>
      </c>
      <c r="AK20" s="3">
        <f t="shared" si="24"/>
        <v>18.635702016637424</v>
      </c>
      <c r="AL20" s="3">
        <f t="shared" si="25"/>
        <v>19.229731429470355</v>
      </c>
      <c r="AM20" s="3">
        <f t="shared" si="26"/>
        <v>25.97594386426989</v>
      </c>
      <c r="AN20" s="3">
        <f t="shared" si="27"/>
        <v>14.3846270416071</v>
      </c>
      <c r="AO20" s="3">
        <f t="shared" si="28"/>
        <v>21.595229798670434</v>
      </c>
      <c r="AS20" s="2">
        <f t="shared" si="30"/>
        <v>11.359847373959386</v>
      </c>
      <c r="AT20" s="2">
        <f t="shared" si="31"/>
        <v>8.4066212459424037</v>
      </c>
      <c r="AU20" s="2">
        <f t="shared" si="32"/>
        <v>10.077908633925947</v>
      </c>
      <c r="AV20" s="2">
        <f t="shared" si="33"/>
        <v>24.815353281752262</v>
      </c>
      <c r="AW20" s="2">
        <f t="shared" si="34"/>
        <v>34.691007514143557</v>
      </c>
      <c r="AX20" s="2">
        <f t="shared" si="35"/>
        <v>26.386659923806132</v>
      </c>
      <c r="AY20" s="2">
        <f t="shared" si="36"/>
        <v>8.7225063744247322</v>
      </c>
      <c r="AZ20" s="2">
        <f t="shared" si="37"/>
        <v>14.108270106304888</v>
      </c>
      <c r="BA20" s="2">
        <f t="shared" si="38"/>
        <v>10.90638000018691</v>
      </c>
      <c r="BB20" s="2">
        <f t="shared" si="39"/>
        <v>12.481751552232101</v>
      </c>
      <c r="BC20" s="2">
        <f t="shared" si="40"/>
        <v>12.512112793505548</v>
      </c>
      <c r="BD20" s="2">
        <f t="shared" si="41"/>
        <v>12.492797445347193</v>
      </c>
    </row>
    <row r="21" spans="1:56" x14ac:dyDescent="0.35">
      <c r="A21" s="4" t="s">
        <v>50</v>
      </c>
      <c r="B21" s="2">
        <v>64273.3268566396</v>
      </c>
      <c r="C21" s="2">
        <v>46166.797695756737</v>
      </c>
      <c r="D21" s="2">
        <f t="shared" si="4"/>
        <v>110440.12455239633</v>
      </c>
      <c r="E21" s="2">
        <v>47988.011613268631</v>
      </c>
      <c r="F21" s="2">
        <v>8415.0494088807154</v>
      </c>
      <c r="G21" s="2">
        <f t="shared" si="5"/>
        <v>56403.061022149348</v>
      </c>
      <c r="H21" s="2">
        <v>38825.173903474628</v>
      </c>
      <c r="I21" s="2">
        <v>27470.45392858277</v>
      </c>
      <c r="J21" s="2">
        <f t="shared" si="6"/>
        <v>66295.627832057391</v>
      </c>
      <c r="K21" s="2">
        <v>362933.11968188663</v>
      </c>
      <c r="L21" s="2">
        <v>200857.72056119292</v>
      </c>
      <c r="M21" s="2">
        <f t="shared" si="7"/>
        <v>563790.84024307958</v>
      </c>
      <c r="N21" s="2">
        <f t="shared" si="8"/>
        <v>443458.1488807752</v>
      </c>
      <c r="O21" s="2"/>
      <c r="Q21" s="3">
        <f t="shared" si="9"/>
        <v>108.68670887042551</v>
      </c>
      <c r="R21" s="3">
        <f t="shared" si="10"/>
        <v>213.29691428695276</v>
      </c>
      <c r="S21" s="3">
        <f t="shared" si="11"/>
        <v>111.84342040402773</v>
      </c>
      <c r="T21" s="3">
        <f t="shared" si="12"/>
        <v>128.16966253107199</v>
      </c>
      <c r="X21" s="2">
        <f t="shared" si="0"/>
        <v>19.588846903716963</v>
      </c>
      <c r="Y21" s="2">
        <f t="shared" si="1"/>
        <v>10.004252817912233</v>
      </c>
      <c r="Z21" s="2">
        <f t="shared" si="2"/>
        <v>11.758904739118128</v>
      </c>
      <c r="AA21" s="2">
        <f t="shared" si="3"/>
        <v>41.352004460747324</v>
      </c>
      <c r="AD21" s="3">
        <f t="shared" si="17"/>
        <v>25.230807895391472</v>
      </c>
      <c r="AE21" s="3">
        <f t="shared" si="18"/>
        <v>7.2343183642505693</v>
      </c>
      <c r="AF21" s="3">
        <f t="shared" si="19"/>
        <v>17.280869527162345</v>
      </c>
      <c r="AG21" s="3">
        <f t="shared" si="20"/>
        <v>36.729026500693941</v>
      </c>
      <c r="AH21" s="3">
        <f t="shared" si="21"/>
        <v>-25.620662268908802</v>
      </c>
      <c r="AI21" s="3">
        <f t="shared" si="22"/>
        <v>24.098365872243079</v>
      </c>
      <c r="AJ21" s="3">
        <f t="shared" si="23"/>
        <v>15.487061412317193</v>
      </c>
      <c r="AK21" s="3">
        <f t="shared" si="24"/>
        <v>10.221939080830555</v>
      </c>
      <c r="AL21" s="3">
        <f t="shared" si="25"/>
        <v>13.268055367632915</v>
      </c>
      <c r="AM21" s="3">
        <f t="shared" si="26"/>
        <v>21.647346388442081</v>
      </c>
      <c r="AN21" s="3">
        <f t="shared" si="27"/>
        <v>6.5830956674893359</v>
      </c>
      <c r="AO21" s="3">
        <f t="shared" si="28"/>
        <v>15.992465699478675</v>
      </c>
      <c r="AS21" s="2">
        <f t="shared" si="30"/>
        <v>18.640498894465594</v>
      </c>
      <c r="AT21" s="2">
        <f t="shared" si="31"/>
        <v>8.9484728947802239</v>
      </c>
      <c r="AU21" s="2">
        <f t="shared" si="32"/>
        <v>14.386748504161728</v>
      </c>
      <c r="AV21" s="2">
        <f t="shared" si="33"/>
        <v>31.500674831762112</v>
      </c>
      <c r="AW21" s="2">
        <f t="shared" si="34"/>
        <v>34.697774978699016</v>
      </c>
      <c r="AX21" s="2">
        <f t="shared" si="35"/>
        <v>31.967999221227039</v>
      </c>
      <c r="AY21" s="2">
        <f t="shared" si="36"/>
        <v>15.738426998715749</v>
      </c>
      <c r="AZ21" s="2">
        <f t="shared" si="37"/>
        <v>15.509419626568821</v>
      </c>
      <c r="BA21" s="2">
        <f t="shared" si="38"/>
        <v>15.643424734909029</v>
      </c>
      <c r="BB21" s="2">
        <f t="shared" si="39"/>
        <v>17.499017848107144</v>
      </c>
      <c r="BC21" s="2">
        <f t="shared" si="40"/>
        <v>13.486526015254663</v>
      </c>
      <c r="BD21" s="2">
        <f t="shared" si="41"/>
        <v>16.037384959785062</v>
      </c>
    </row>
    <row r="22" spans="1:56" x14ac:dyDescent="0.35">
      <c r="A22" s="4" t="s">
        <v>51</v>
      </c>
      <c r="B22" s="2">
        <v>64891.804087729579</v>
      </c>
      <c r="C22" s="2">
        <v>48535.506408578622</v>
      </c>
      <c r="D22" s="2">
        <f t="shared" si="4"/>
        <v>113427.3104963082</v>
      </c>
      <c r="E22" s="2">
        <v>49606.714284442445</v>
      </c>
      <c r="F22" s="2">
        <v>8229.5775899861474</v>
      </c>
      <c r="G22" s="2">
        <f t="shared" si="5"/>
        <v>57836.291874428593</v>
      </c>
      <c r="H22" s="2">
        <v>39012.4243115508</v>
      </c>
      <c r="I22" s="2">
        <v>27924.448904057761</v>
      </c>
      <c r="J22" s="2">
        <f t="shared" si="6"/>
        <v>66936.873215608561</v>
      </c>
      <c r="K22" s="2">
        <v>370915.53441801888</v>
      </c>
      <c r="L22" s="2">
        <v>205540.14244894762</v>
      </c>
      <c r="M22" s="2">
        <f t="shared" si="7"/>
        <v>576455.67686696653</v>
      </c>
      <c r="N22" s="2">
        <f t="shared" si="8"/>
        <v>453927.78502947837</v>
      </c>
      <c r="O22" s="2"/>
      <c r="P22">
        <v>2004</v>
      </c>
      <c r="Q22" s="3">
        <f t="shared" si="9"/>
        <v>111.62646840387065</v>
      </c>
      <c r="R22" s="3">
        <f t="shared" si="10"/>
        <v>218.7168988181464</v>
      </c>
      <c r="S22" s="3">
        <f t="shared" si="11"/>
        <v>112.92522744560726</v>
      </c>
      <c r="T22" s="3">
        <f t="shared" si="12"/>
        <v>131.19562954822825</v>
      </c>
      <c r="W22" s="6" t="s">
        <v>308</v>
      </c>
      <c r="X22" s="2">
        <f t="shared" si="0"/>
        <v>19.676675076353661</v>
      </c>
      <c r="Y22" s="2">
        <f t="shared" si="1"/>
        <v>10.033085663891546</v>
      </c>
      <c r="Z22" s="2">
        <f t="shared" si="2"/>
        <v>11.611798773395746</v>
      </c>
      <c r="AA22" s="2">
        <f t="shared" si="3"/>
        <v>41.321559513640956</v>
      </c>
      <c r="AD22" s="3">
        <f t="shared" si="17"/>
        <v>3.9049585018500643</v>
      </c>
      <c r="AE22" s="3">
        <f t="shared" si="18"/>
        <v>22.157252473205567</v>
      </c>
      <c r="AF22" s="3">
        <f t="shared" si="19"/>
        <v>11.26613107969845</v>
      </c>
      <c r="AG22" s="3">
        <f t="shared" si="20"/>
        <v>14.190724478337424</v>
      </c>
      <c r="AH22" s="3">
        <f t="shared" si="21"/>
        <v>-8.5289855328536284</v>
      </c>
      <c r="AI22" s="3">
        <f t="shared" si="22"/>
        <v>10.558227409752806</v>
      </c>
      <c r="AJ22" s="3">
        <f t="shared" si="23"/>
        <v>1.9431661300064018</v>
      </c>
      <c r="AK22" s="3">
        <f t="shared" si="24"/>
        <v>6.7763572150500329</v>
      </c>
      <c r="AL22" s="3">
        <f t="shared" si="25"/>
        <v>3.9255029363779226</v>
      </c>
      <c r="AM22" s="3">
        <f t="shared" si="26"/>
        <v>9.0921956807197937</v>
      </c>
      <c r="AN22" s="3">
        <f t="shared" si="27"/>
        <v>9.6560236874092986</v>
      </c>
      <c r="AO22" s="3">
        <f t="shared" si="28"/>
        <v>9.2928167020293948</v>
      </c>
      <c r="AS22" s="2">
        <f t="shared" si="30"/>
        <v>16.987966907318498</v>
      </c>
      <c r="AT22" s="2">
        <f t="shared" si="31"/>
        <v>17.242659141436167</v>
      </c>
      <c r="AU22" s="2">
        <f t="shared" si="32"/>
        <v>17.096814054979447</v>
      </c>
      <c r="AV22" s="2">
        <f t="shared" si="33"/>
        <v>29.793412162558329</v>
      </c>
      <c r="AW22" s="2">
        <f t="shared" si="34"/>
        <v>30.77721212679203</v>
      </c>
      <c r="AX22" s="2">
        <f t="shared" si="35"/>
        <v>29.93249373902238</v>
      </c>
      <c r="AY22" s="2">
        <f t="shared" si="36"/>
        <v>13.853566299381859</v>
      </c>
      <c r="AZ22" s="2">
        <f t="shared" si="37"/>
        <v>14.379412629304822</v>
      </c>
      <c r="BA22" s="2">
        <f t="shared" si="38"/>
        <v>14.072347778758299</v>
      </c>
      <c r="BB22" s="2">
        <f t="shared" si="39"/>
        <v>18.168083608322316</v>
      </c>
      <c r="BC22" s="2">
        <f t="shared" si="40"/>
        <v>13.623513159069688</v>
      </c>
      <c r="BD22" s="2">
        <f t="shared" si="41"/>
        <v>16.506562932371871</v>
      </c>
    </row>
    <row r="23" spans="1:56" x14ac:dyDescent="0.35">
      <c r="A23" s="4" t="s">
        <v>52</v>
      </c>
      <c r="B23" s="2">
        <v>66285.469642939395</v>
      </c>
      <c r="C23" s="2">
        <v>49791.060258437479</v>
      </c>
      <c r="D23" s="2">
        <f t="shared" si="4"/>
        <v>116076.52990137687</v>
      </c>
      <c r="E23" s="2">
        <v>53867.492972354776</v>
      </c>
      <c r="F23" s="2">
        <v>8743.2619941729008</v>
      </c>
      <c r="G23" s="2">
        <f t="shared" si="5"/>
        <v>62610.754966527675</v>
      </c>
      <c r="H23" s="2">
        <v>40523.961823576756</v>
      </c>
      <c r="I23" s="2">
        <v>28533.346982594005</v>
      </c>
      <c r="J23" s="2">
        <f t="shared" si="6"/>
        <v>69057.308806170768</v>
      </c>
      <c r="K23" s="2">
        <v>388264.22347984108</v>
      </c>
      <c r="L23" s="2">
        <v>210628.52942342841</v>
      </c>
      <c r="M23" s="2">
        <f t="shared" si="7"/>
        <v>598892.75290326949</v>
      </c>
      <c r="N23" s="2">
        <f t="shared" si="8"/>
        <v>476369.66916224948</v>
      </c>
      <c r="O23" s="2"/>
      <c r="Q23" s="3">
        <f t="shared" si="9"/>
        <v>114.23362716414509</v>
      </c>
      <c r="R23" s="3">
        <f t="shared" si="10"/>
        <v>236.77227075127183</v>
      </c>
      <c r="S23" s="3">
        <f t="shared" si="11"/>
        <v>116.50248852526227</v>
      </c>
      <c r="T23" s="3">
        <f t="shared" si="12"/>
        <v>137.68185315944891</v>
      </c>
      <c r="X23" s="2">
        <f t="shared" si="0"/>
        <v>19.38185582287803</v>
      </c>
      <c r="Y23" s="2">
        <f t="shared" si="1"/>
        <v>10.454418535373442</v>
      </c>
      <c r="Z23" s="2">
        <f t="shared" si="2"/>
        <v>11.530830598867608</v>
      </c>
      <c r="AA23" s="2">
        <f t="shared" si="3"/>
        <v>41.367104957119082</v>
      </c>
      <c r="AD23" s="3">
        <f t="shared" si="17"/>
        <v>8.8714375132791901</v>
      </c>
      <c r="AE23" s="3">
        <f t="shared" si="18"/>
        <v>10.755993201282221</v>
      </c>
      <c r="AF23" s="3">
        <f t="shared" si="19"/>
        <v>9.674869810400244</v>
      </c>
      <c r="AG23" s="3">
        <f t="shared" si="20"/>
        <v>39.041743597546088</v>
      </c>
      <c r="AH23" s="3">
        <f t="shared" si="21"/>
        <v>27.404213898185283</v>
      </c>
      <c r="AI23" s="3">
        <f t="shared" si="22"/>
        <v>37.33903746136955</v>
      </c>
      <c r="AJ23" s="3">
        <f t="shared" si="23"/>
        <v>16.422208587637233</v>
      </c>
      <c r="AK23" s="3">
        <f t="shared" si="24"/>
        <v>9.0115279611487686</v>
      </c>
      <c r="AL23" s="3">
        <f t="shared" si="25"/>
        <v>13.28617476733398</v>
      </c>
      <c r="AM23" s="3">
        <f t="shared" si="26"/>
        <v>20.063059932691107</v>
      </c>
      <c r="AN23" s="3">
        <f t="shared" si="27"/>
        <v>10.276295795312329</v>
      </c>
      <c r="AO23" s="3">
        <f t="shared" si="28"/>
        <v>16.501776943829014</v>
      </c>
      <c r="AS23" s="2">
        <f t="shared" si="30"/>
        <v>15.617860906864234</v>
      </c>
      <c r="AT23" s="2">
        <f t="shared" si="31"/>
        <v>12.630279164320047</v>
      </c>
      <c r="AU23" s="2">
        <f t="shared" si="32"/>
        <v>14.317143482733719</v>
      </c>
      <c r="AV23" s="2">
        <f t="shared" si="33"/>
        <v>29.136801387860611</v>
      </c>
      <c r="AW23" s="2">
        <f t="shared" si="34"/>
        <v>-3.0377569836456231</v>
      </c>
      <c r="AX23" s="2">
        <f t="shared" si="35"/>
        <v>23.417899530680273</v>
      </c>
      <c r="AY23" s="2">
        <f t="shared" si="36"/>
        <v>13.166158532545857</v>
      </c>
      <c r="AZ23" s="2">
        <f t="shared" si="37"/>
        <v>11.072806326025963</v>
      </c>
      <c r="BA23" s="2">
        <f t="shared" si="38"/>
        <v>12.291727841490573</v>
      </c>
      <c r="BB23" s="2">
        <f t="shared" si="39"/>
        <v>19.027781141760514</v>
      </c>
      <c r="BC23" s="2">
        <f t="shared" si="40"/>
        <v>10.190121878111524</v>
      </c>
      <c r="BD23" s="2">
        <f t="shared" si="41"/>
        <v>15.762426548546337</v>
      </c>
    </row>
    <row r="24" spans="1:56" x14ac:dyDescent="0.35">
      <c r="A24" s="4" t="s">
        <v>53</v>
      </c>
      <c r="B24" s="2">
        <v>67696.056824622021</v>
      </c>
      <c r="C24" s="2">
        <v>51219.449602878187</v>
      </c>
      <c r="D24" s="2">
        <f t="shared" si="4"/>
        <v>118915.50642750021</v>
      </c>
      <c r="E24" s="2">
        <v>57531.849192433183</v>
      </c>
      <c r="F24" s="2">
        <v>9094.1209180204842</v>
      </c>
      <c r="G24" s="2">
        <f t="shared" si="5"/>
        <v>66625.970110453665</v>
      </c>
      <c r="H24" s="2">
        <v>39872.442008752339</v>
      </c>
      <c r="I24" s="2">
        <v>29118.684976160494</v>
      </c>
      <c r="J24" s="2">
        <f t="shared" si="6"/>
        <v>68991.126984912829</v>
      </c>
      <c r="K24" s="2">
        <v>397699.45283247886</v>
      </c>
      <c r="L24" s="2">
        <v>216252.87273172539</v>
      </c>
      <c r="M24" s="2">
        <f t="shared" si="7"/>
        <v>613952.32556420425</v>
      </c>
      <c r="N24" s="2">
        <f t="shared" si="8"/>
        <v>492671.66226224491</v>
      </c>
      <c r="O24" s="2"/>
      <c r="Q24" s="3">
        <f t="shared" si="9"/>
        <v>117.02753034412882</v>
      </c>
      <c r="R24" s="3">
        <f t="shared" si="10"/>
        <v>251.95642893129221</v>
      </c>
      <c r="S24" s="3">
        <f t="shared" si="11"/>
        <v>116.3908371011773</v>
      </c>
      <c r="T24" s="3">
        <f t="shared" si="12"/>
        <v>142.39350624212125</v>
      </c>
      <c r="X24" s="2">
        <f t="shared" si="0"/>
        <v>19.368850230874251</v>
      </c>
      <c r="Y24" s="2">
        <f t="shared" si="1"/>
        <v>10.851977806131176</v>
      </c>
      <c r="Z24" s="2">
        <f t="shared" si="2"/>
        <v>11.237212420608065</v>
      </c>
      <c r="AA24" s="2">
        <f t="shared" si="3"/>
        <v>41.458040457613492</v>
      </c>
      <c r="AD24" s="3">
        <f t="shared" si="17"/>
        <v>8.7877862950124008</v>
      </c>
      <c r="AE24" s="3">
        <f t="shared" si="18"/>
        <v>11.978367545417591</v>
      </c>
      <c r="AF24" s="3">
        <f t="shared" si="19"/>
        <v>10.147918176916848</v>
      </c>
      <c r="AG24" s="3">
        <f t="shared" si="20"/>
        <v>30.114674254661566</v>
      </c>
      <c r="AH24" s="3">
        <f t="shared" si="21"/>
        <v>17.04393878110897</v>
      </c>
      <c r="AI24" s="3">
        <f t="shared" si="22"/>
        <v>28.226686625817777</v>
      </c>
      <c r="AJ24" s="3">
        <f t="shared" si="23"/>
        <v>-6.2775247238282201</v>
      </c>
      <c r="AK24" s="3">
        <f t="shared" si="24"/>
        <v>8.4616385503439417</v>
      </c>
      <c r="AL24" s="3">
        <f t="shared" si="25"/>
        <v>-0.38279361921896848</v>
      </c>
      <c r="AM24" s="3">
        <f t="shared" si="26"/>
        <v>10.080520955982418</v>
      </c>
      <c r="AN24" s="3">
        <f t="shared" si="27"/>
        <v>11.116552686638425</v>
      </c>
      <c r="AO24" s="3">
        <f t="shared" si="28"/>
        <v>10.444060151688351</v>
      </c>
      <c r="AS24" s="2">
        <f t="shared" si="30"/>
        <v>11.41929036231264</v>
      </c>
      <c r="AT24" s="2">
        <f t="shared" si="31"/>
        <v>12.898612582940473</v>
      </c>
      <c r="AU24" s="2">
        <f t="shared" si="32"/>
        <v>12.051686180887655</v>
      </c>
      <c r="AV24" s="2">
        <f t="shared" si="33"/>
        <v>29.640518253211813</v>
      </c>
      <c r="AW24" s="2">
        <f t="shared" si="34"/>
        <v>0.36149705804586763</v>
      </c>
      <c r="AX24" s="2">
        <f t="shared" si="35"/>
        <v>24.67586422464818</v>
      </c>
      <c r="AY24" s="2">
        <f t="shared" si="36"/>
        <v>6.4615434338518574</v>
      </c>
      <c r="AZ24" s="2">
        <f t="shared" si="37"/>
        <v>8.6107803125928797</v>
      </c>
      <c r="BA24" s="2">
        <f t="shared" si="38"/>
        <v>7.3581978285680139</v>
      </c>
      <c r="BB24" s="2">
        <f t="shared" si="39"/>
        <v>15.081112492436354</v>
      </c>
      <c r="BC24" s="2">
        <f t="shared" si="40"/>
        <v>9.3944875289953877</v>
      </c>
      <c r="BD24" s="2">
        <f t="shared" si="41"/>
        <v>13.011874403941469</v>
      </c>
    </row>
    <row r="25" spans="1:56" x14ac:dyDescent="0.35">
      <c r="A25" s="4" t="s">
        <v>54</v>
      </c>
      <c r="B25" s="2">
        <v>68827.256394572833</v>
      </c>
      <c r="C25" s="2">
        <v>52414.458207138021</v>
      </c>
      <c r="D25" s="2">
        <f t="shared" si="4"/>
        <v>121241.71460171085</v>
      </c>
      <c r="E25" s="2">
        <v>59958.089498242189</v>
      </c>
      <c r="F25" s="2">
        <v>9983.3530385802223</v>
      </c>
      <c r="G25" s="2">
        <f t="shared" si="5"/>
        <v>69941.442536822404</v>
      </c>
      <c r="H25" s="2">
        <v>42832.599589048637</v>
      </c>
      <c r="I25" s="2">
        <v>29605.454745824285</v>
      </c>
      <c r="J25" s="2">
        <f t="shared" si="6"/>
        <v>72438.054334872926</v>
      </c>
      <c r="K25" s="2">
        <v>410528.95002339536</v>
      </c>
      <c r="L25" s="2">
        <v>224609.11075117005</v>
      </c>
      <c r="M25" s="2">
        <f t="shared" si="7"/>
        <v>635138.06077456544</v>
      </c>
      <c r="N25" s="2">
        <f t="shared" si="8"/>
        <v>511399.73437480413</v>
      </c>
      <c r="O25" s="2"/>
      <c r="Q25" s="3">
        <f t="shared" si="9"/>
        <v>119.31680619950407</v>
      </c>
      <c r="R25" s="3">
        <f t="shared" si="10"/>
        <v>264.49440160745991</v>
      </c>
      <c r="S25" s="3">
        <f t="shared" si="11"/>
        <v>122.20594372751974</v>
      </c>
      <c r="T25" s="3">
        <f t="shared" si="12"/>
        <v>147.80635227636932</v>
      </c>
      <c r="X25" s="2">
        <f t="shared" si="0"/>
        <v>19.08903309208927</v>
      </c>
      <c r="Y25" s="2">
        <f t="shared" si="1"/>
        <v>11.012006185163461</v>
      </c>
      <c r="Z25" s="2">
        <f t="shared" si="2"/>
        <v>11.405087934193874</v>
      </c>
      <c r="AA25" s="2">
        <f t="shared" si="3"/>
        <v>41.506127211446604</v>
      </c>
      <c r="AD25" s="3">
        <f t="shared" si="17"/>
        <v>6.8533990297305003</v>
      </c>
      <c r="AE25" s="3">
        <f t="shared" si="18"/>
        <v>9.6641747423479529</v>
      </c>
      <c r="AF25" s="3">
        <f t="shared" si="19"/>
        <v>8.0573516090308495</v>
      </c>
      <c r="AG25" s="3">
        <f t="shared" si="20"/>
        <v>17.966259993007625</v>
      </c>
      <c r="AH25" s="3">
        <f t="shared" si="21"/>
        <v>45.232167586704122</v>
      </c>
      <c r="AI25" s="3">
        <f t="shared" si="22"/>
        <v>21.440671185289627</v>
      </c>
      <c r="AJ25" s="3">
        <f t="shared" si="23"/>
        <v>33.169997936194598</v>
      </c>
      <c r="AK25" s="3">
        <f t="shared" si="24"/>
        <v>6.8562461370643257</v>
      </c>
      <c r="AL25" s="3">
        <f t="shared" si="25"/>
        <v>21.53298082017734</v>
      </c>
      <c r="AM25" s="3">
        <f t="shared" si="26"/>
        <v>13.541644476589564</v>
      </c>
      <c r="AN25" s="3">
        <f t="shared" si="27"/>
        <v>16.375599746552915</v>
      </c>
      <c r="AO25" s="3">
        <f t="shared" si="28"/>
        <v>14.533876437117431</v>
      </c>
      <c r="AS25" s="2">
        <f t="shared" si="30"/>
        <v>7.0852556739293693</v>
      </c>
      <c r="AT25" s="2">
        <f t="shared" si="31"/>
        <v>13.532800244352906</v>
      </c>
      <c r="AU25" s="2">
        <f t="shared" si="32"/>
        <v>9.7804942660942871</v>
      </c>
      <c r="AV25" s="2">
        <f t="shared" si="33"/>
        <v>24.943892198408669</v>
      </c>
      <c r="AW25" s="2">
        <f t="shared" si="34"/>
        <v>18.636891520142672</v>
      </c>
      <c r="AX25" s="2">
        <f t="shared" si="35"/>
        <v>24.002919822660985</v>
      </c>
      <c r="AY25" s="2">
        <f t="shared" si="36"/>
        <v>10.321719860256362</v>
      </c>
      <c r="AZ25" s="2">
        <f t="shared" si="37"/>
        <v>7.7719895812135231</v>
      </c>
      <c r="BA25" s="2">
        <f t="shared" si="38"/>
        <v>9.2652060229005748</v>
      </c>
      <c r="BB25" s="2">
        <f t="shared" si="39"/>
        <v>13.114215198443935</v>
      </c>
      <c r="BC25" s="2">
        <f t="shared" si="40"/>
        <v>11.824982442106858</v>
      </c>
      <c r="BD25" s="2">
        <f t="shared" si="41"/>
        <v>12.654909487483756</v>
      </c>
    </row>
    <row r="26" spans="1:56" x14ac:dyDescent="0.35">
      <c r="A26" s="4" t="s">
        <v>55</v>
      </c>
      <c r="B26" s="2">
        <v>73270.539881732388</v>
      </c>
      <c r="C26" s="2">
        <v>53072.607441398824</v>
      </c>
      <c r="D26" s="2">
        <f t="shared" si="4"/>
        <v>126343.14732313121</v>
      </c>
      <c r="E26" s="2">
        <v>61741.633260996976</v>
      </c>
      <c r="F26" s="2">
        <v>10665.065759754401</v>
      </c>
      <c r="G26" s="2">
        <f t="shared" si="5"/>
        <v>72406.699020751374</v>
      </c>
      <c r="H26" s="2">
        <v>42079.04483682791</v>
      </c>
      <c r="I26" s="2">
        <v>30086.397721208708</v>
      </c>
      <c r="J26" s="2">
        <f t="shared" si="6"/>
        <v>72165.442558036622</v>
      </c>
      <c r="K26" s="2">
        <v>421315.33531856234</v>
      </c>
      <c r="L26" s="2">
        <v>225818.78223187756</v>
      </c>
      <c r="M26" s="2">
        <f t="shared" si="7"/>
        <v>647134.1175504399</v>
      </c>
      <c r="N26" s="2">
        <f t="shared" si="8"/>
        <v>521032.22669002344</v>
      </c>
      <c r="O26" s="2"/>
      <c r="P26">
        <v>2005</v>
      </c>
      <c r="Q26" s="3">
        <f t="shared" si="9"/>
        <v>124.33724542177265</v>
      </c>
      <c r="R26" s="3">
        <f t="shared" si="10"/>
        <v>273.81715096571651</v>
      </c>
      <c r="S26" s="3">
        <f t="shared" si="11"/>
        <v>121.74603657284236</v>
      </c>
      <c r="T26" s="3">
        <f t="shared" si="12"/>
        <v>150.59036536191246</v>
      </c>
      <c r="W26" s="6" t="s">
        <v>309</v>
      </c>
      <c r="X26" s="2">
        <f t="shared" si="0"/>
        <v>19.52348731069392</v>
      </c>
      <c r="Y26" s="2">
        <f t="shared" si="1"/>
        <v>11.18882424169326</v>
      </c>
      <c r="Z26" s="2">
        <f t="shared" si="2"/>
        <v>11.151543490119233</v>
      </c>
      <c r="AA26" s="2">
        <f t="shared" si="3"/>
        <v>41.863855042506408</v>
      </c>
      <c r="AD26" s="3">
        <f t="shared" si="17"/>
        <v>28.432736005130788</v>
      </c>
      <c r="AE26" s="3">
        <f t="shared" si="18"/>
        <v>5.1180499622933251</v>
      </c>
      <c r="AF26" s="3">
        <f t="shared" si="19"/>
        <v>17.922991328465308</v>
      </c>
      <c r="AG26" s="3">
        <f t="shared" si="20"/>
        <v>12.440122684494192</v>
      </c>
      <c r="AH26" s="3">
        <f t="shared" si="21"/>
        <v>30.241213359205798</v>
      </c>
      <c r="AI26" s="3">
        <f t="shared" si="22"/>
        <v>14.86207388027616</v>
      </c>
      <c r="AJ26" s="3">
        <f t="shared" si="23"/>
        <v>-6.8536676685429949</v>
      </c>
      <c r="AK26" s="3">
        <f t="shared" si="24"/>
        <v>6.6580953101371465</v>
      </c>
      <c r="AL26" s="3">
        <f t="shared" si="25"/>
        <v>-1.4968746743403427</v>
      </c>
      <c r="AM26" s="3">
        <f t="shared" si="26"/>
        <v>10.931252035888651</v>
      </c>
      <c r="AN26" s="3">
        <f t="shared" si="27"/>
        <v>2.1717355197361732</v>
      </c>
      <c r="AO26" s="3">
        <f t="shared" si="28"/>
        <v>7.7716749670876606</v>
      </c>
      <c r="AS26" s="2">
        <f t="shared" si="30"/>
        <v>12.911855220846213</v>
      </c>
      <c r="AT26" s="2">
        <f t="shared" si="31"/>
        <v>9.3480039017750371</v>
      </c>
      <c r="AU26" s="2">
        <f t="shared" si="32"/>
        <v>11.386884490436188</v>
      </c>
      <c r="AV26" s="2">
        <f t="shared" si="33"/>
        <v>24.462251031127579</v>
      </c>
      <c r="AW26" s="2">
        <f t="shared" si="34"/>
        <v>29.594327814975419</v>
      </c>
      <c r="AX26" s="2">
        <f t="shared" si="35"/>
        <v>25.192498817104926</v>
      </c>
      <c r="AY26" s="2">
        <f t="shared" si="36"/>
        <v>7.860625376129593</v>
      </c>
      <c r="AZ26" s="2">
        <f t="shared" si="37"/>
        <v>7.7421360205851331</v>
      </c>
      <c r="BA26" s="2">
        <f t="shared" si="38"/>
        <v>7.8111944751086071</v>
      </c>
      <c r="BB26" s="2">
        <f t="shared" si="39"/>
        <v>13.587945562760728</v>
      </c>
      <c r="BC26" s="2">
        <f t="shared" si="40"/>
        <v>9.8660239996509524</v>
      </c>
      <c r="BD26" s="2">
        <f t="shared" si="41"/>
        <v>12.2608629804134</v>
      </c>
    </row>
    <row r="27" spans="1:56" x14ac:dyDescent="0.35">
      <c r="A27" s="4" t="s">
        <v>56</v>
      </c>
      <c r="B27" s="2">
        <v>80440.68162701487</v>
      </c>
      <c r="C27" s="2">
        <v>54970.255635367117</v>
      </c>
      <c r="D27" s="2">
        <f t="shared" si="4"/>
        <v>135410.93726238198</v>
      </c>
      <c r="E27" s="2">
        <v>63538.042838491659</v>
      </c>
      <c r="F27" s="2">
        <v>11402.168662612303</v>
      </c>
      <c r="G27" s="2">
        <f t="shared" si="5"/>
        <v>74940.211501103957</v>
      </c>
      <c r="H27" s="2">
        <v>45092.788028252027</v>
      </c>
      <c r="I27" s="2">
        <v>31393.377861657838</v>
      </c>
      <c r="J27" s="2">
        <f t="shared" si="6"/>
        <v>76486.165889909869</v>
      </c>
      <c r="K27" s="2">
        <v>441270.51793591044</v>
      </c>
      <c r="L27" s="2">
        <v>233834.59782094954</v>
      </c>
      <c r="M27" s="2">
        <f t="shared" si="7"/>
        <v>675105.11575686</v>
      </c>
      <c r="N27" s="2">
        <f t="shared" si="8"/>
        <v>538148.2241056721</v>
      </c>
      <c r="O27" s="2"/>
      <c r="Q27" s="3">
        <f t="shared" si="9"/>
        <v>133.26106952302078</v>
      </c>
      <c r="R27" s="3">
        <f t="shared" si="10"/>
        <v>283.39802094996224</v>
      </c>
      <c r="S27" s="3">
        <f t="shared" si="11"/>
        <v>129.03527255806245</v>
      </c>
      <c r="T27" s="3">
        <f t="shared" si="12"/>
        <v>155.53728452031129</v>
      </c>
      <c r="X27" s="2">
        <f t="shared" si="0"/>
        <v>20.057756059302388</v>
      </c>
      <c r="Y27" s="2">
        <f t="shared" si="1"/>
        <v>11.100524903753472</v>
      </c>
      <c r="Z27" s="2">
        <f t="shared" si="2"/>
        <v>11.329519522920704</v>
      </c>
      <c r="AA27" s="2">
        <f t="shared" si="3"/>
        <v>42.487800485976564</v>
      </c>
      <c r="AD27" s="3">
        <f t="shared" si="17"/>
        <v>45.273166103838093</v>
      </c>
      <c r="AE27" s="3">
        <f t="shared" si="18"/>
        <v>15.087810234312027</v>
      </c>
      <c r="AF27" s="3">
        <f t="shared" si="19"/>
        <v>31.949640410219704</v>
      </c>
      <c r="AG27" s="3">
        <f t="shared" si="20"/>
        <v>12.156094398954686</v>
      </c>
      <c r="AH27" s="3">
        <f t="shared" si="21"/>
        <v>30.645872325557598</v>
      </c>
      <c r="AI27" s="3">
        <f t="shared" si="22"/>
        <v>14.74787800469346</v>
      </c>
      <c r="AJ27" s="3">
        <f t="shared" si="23"/>
        <v>31.875724814407636</v>
      </c>
      <c r="AK27" s="3">
        <f t="shared" si="24"/>
        <v>18.541773508226388</v>
      </c>
      <c r="AL27" s="3">
        <f t="shared" si="25"/>
        <v>26.186951101421528</v>
      </c>
      <c r="AM27" s="3">
        <f t="shared" si="26"/>
        <v>20.334617296676004</v>
      </c>
      <c r="AN27" s="3">
        <f t="shared" si="27"/>
        <v>14.972726992868468</v>
      </c>
      <c r="AO27" s="3">
        <f t="shared" si="28"/>
        <v>18.442729856750482</v>
      </c>
      <c r="AS27" s="2">
        <f t="shared" si="30"/>
        <v>21.354924480923955</v>
      </c>
      <c r="AT27" s="2">
        <f t="shared" si="31"/>
        <v>10.401857984239204</v>
      </c>
      <c r="AU27" s="2">
        <f t="shared" si="32"/>
        <v>16.656603516173661</v>
      </c>
      <c r="AV27" s="2">
        <f t="shared" si="33"/>
        <v>17.952478076341684</v>
      </c>
      <c r="AW27" s="2">
        <f t="shared" si="34"/>
        <v>30.410922950856055</v>
      </c>
      <c r="AX27" s="2">
        <f t="shared" si="35"/>
        <v>19.692234251396144</v>
      </c>
      <c r="AY27" s="2">
        <f t="shared" si="36"/>
        <v>11.274381869585959</v>
      </c>
      <c r="AZ27" s="2">
        <f t="shared" si="37"/>
        <v>10.023467912153873</v>
      </c>
      <c r="BA27" s="2">
        <f t="shared" si="38"/>
        <v>10.757524745990787</v>
      </c>
      <c r="BB27" s="2">
        <f t="shared" si="39"/>
        <v>13.652119162820963</v>
      </c>
      <c r="BC27" s="2">
        <f t="shared" si="40"/>
        <v>11.01753331376576</v>
      </c>
      <c r="BD27" s="2">
        <f t="shared" si="41"/>
        <v>12.725544345650142</v>
      </c>
    </row>
    <row r="28" spans="1:56" x14ac:dyDescent="0.35">
      <c r="A28" s="4" t="s">
        <v>57</v>
      </c>
      <c r="B28" s="2">
        <v>77024.628040179756</v>
      </c>
      <c r="C28" s="2">
        <v>57394.198460706277</v>
      </c>
      <c r="D28" s="2">
        <f t="shared" si="4"/>
        <v>134418.82650088603</v>
      </c>
      <c r="E28" s="2">
        <v>67377.912510699243</v>
      </c>
      <c r="F28" s="2">
        <v>12462.742686455533</v>
      </c>
      <c r="G28" s="2">
        <f t="shared" si="5"/>
        <v>79840.655197154774</v>
      </c>
      <c r="H28" s="2">
        <v>48927.330823538054</v>
      </c>
      <c r="I28" s="2">
        <v>33581.020057320093</v>
      </c>
      <c r="J28" s="2">
        <f t="shared" si="6"/>
        <v>82508.350880858139</v>
      </c>
      <c r="K28" s="2">
        <v>455368.03454852587</v>
      </c>
      <c r="L28" s="2">
        <v>245448.40308081653</v>
      </c>
      <c r="M28" s="2">
        <f t="shared" si="7"/>
        <v>700816.43762934243</v>
      </c>
      <c r="N28" s="2">
        <f t="shared" si="8"/>
        <v>563729.91544475302</v>
      </c>
      <c r="O28" s="2"/>
      <c r="Q28" s="3">
        <f t="shared" si="9"/>
        <v>132.2847101252118</v>
      </c>
      <c r="R28" s="3">
        <f t="shared" si="10"/>
        <v>301.92980805623512</v>
      </c>
      <c r="S28" s="3">
        <f t="shared" si="11"/>
        <v>139.19494356079727</v>
      </c>
      <c r="T28" s="3">
        <f t="shared" si="12"/>
        <v>162.93098504014446</v>
      </c>
      <c r="X28" s="2">
        <f t="shared" si="0"/>
        <v>19.180318737326669</v>
      </c>
      <c r="Y28" s="2">
        <f t="shared" si="1"/>
        <v>11.392520339167902</v>
      </c>
      <c r="Z28" s="2">
        <f t="shared" si="2"/>
        <v>11.773175749124809</v>
      </c>
      <c r="AA28" s="2">
        <f t="shared" si="3"/>
        <v>42.346014825619378</v>
      </c>
      <c r="AD28" s="3">
        <f t="shared" si="17"/>
        <v>-15.934950904166211</v>
      </c>
      <c r="AE28" s="3">
        <f t="shared" si="18"/>
        <v>18.839537779159478</v>
      </c>
      <c r="AF28" s="3">
        <f t="shared" si="19"/>
        <v>-2.8986155579147299</v>
      </c>
      <c r="AG28" s="3">
        <f t="shared" si="20"/>
        <v>26.454670412441605</v>
      </c>
      <c r="AH28" s="3">
        <f t="shared" si="21"/>
        <v>42.726517801911342</v>
      </c>
      <c r="AI28" s="3">
        <f t="shared" si="22"/>
        <v>28.83584528306389</v>
      </c>
      <c r="AJ28" s="3">
        <f t="shared" si="23"/>
        <v>38.604631902264572</v>
      </c>
      <c r="AK28" s="3">
        <f t="shared" si="24"/>
        <v>30.92523044235973</v>
      </c>
      <c r="AL28" s="3">
        <f t="shared" si="25"/>
        <v>35.412907460296971</v>
      </c>
      <c r="AM28" s="3">
        <f t="shared" si="26"/>
        <v>13.404559256796889</v>
      </c>
      <c r="AN28" s="3">
        <f t="shared" si="27"/>
        <v>21.396388516100885</v>
      </c>
      <c r="AO28" s="3">
        <f t="shared" si="28"/>
        <v>16.126549715381522</v>
      </c>
      <c r="AS28" s="2">
        <f t="shared" si="30"/>
        <v>13.780080632650371</v>
      </c>
      <c r="AT28" s="2">
        <f t="shared" si="31"/>
        <v>12.055476788022945</v>
      </c>
      <c r="AU28" s="2">
        <f t="shared" si="32"/>
        <v>13.037256905463224</v>
      </c>
      <c r="AV28" s="2">
        <f t="shared" si="33"/>
        <v>17.114108891811973</v>
      </c>
      <c r="AW28" s="2">
        <f t="shared" si="34"/>
        <v>37.041752565219866</v>
      </c>
      <c r="AX28" s="2">
        <f t="shared" si="35"/>
        <v>19.834135345111804</v>
      </c>
      <c r="AY28" s="2">
        <f t="shared" si="36"/>
        <v>22.709641944674686</v>
      </c>
      <c r="AZ28" s="2">
        <f t="shared" si="37"/>
        <v>15.324644930953845</v>
      </c>
      <c r="BA28" s="2">
        <f t="shared" si="38"/>
        <v>19.592699071144757</v>
      </c>
      <c r="BB28" s="2">
        <f t="shared" si="39"/>
        <v>14.500543389064834</v>
      </c>
      <c r="BC28" s="2">
        <f t="shared" si="40"/>
        <v>13.500643936096957</v>
      </c>
      <c r="BD28" s="2">
        <f t="shared" si="41"/>
        <v>14.148348079846862</v>
      </c>
    </row>
    <row r="29" spans="1:56" x14ac:dyDescent="0.35">
      <c r="A29" s="4" t="s">
        <v>58</v>
      </c>
      <c r="B29" s="2">
        <v>75973.740843340493</v>
      </c>
      <c r="C29" s="2">
        <v>57790.065433196709</v>
      </c>
      <c r="D29" s="2">
        <f t="shared" si="4"/>
        <v>133763.80627653719</v>
      </c>
      <c r="E29" s="2">
        <v>70127.46695628365</v>
      </c>
      <c r="F29" s="2">
        <v>13119.11290579452</v>
      </c>
      <c r="G29" s="2">
        <f t="shared" si="5"/>
        <v>83246.579862078172</v>
      </c>
      <c r="H29" s="2">
        <v>49869.528645084953</v>
      </c>
      <c r="I29" s="2">
        <v>33881.428474385815</v>
      </c>
      <c r="J29" s="2">
        <f t="shared" si="6"/>
        <v>83750.957119470768</v>
      </c>
      <c r="K29" s="2">
        <v>464018.50880790362</v>
      </c>
      <c r="L29" s="2">
        <v>254336.87814872604</v>
      </c>
      <c r="M29" s="2">
        <f t="shared" si="7"/>
        <v>718355.38695662969</v>
      </c>
      <c r="N29" s="2">
        <f t="shared" si="8"/>
        <v>584087.20342269994</v>
      </c>
      <c r="O29" s="2"/>
      <c r="Q29" s="3">
        <f t="shared" si="9"/>
        <v>131.64008940682183</v>
      </c>
      <c r="R29" s="3">
        <f t="shared" si="10"/>
        <v>314.80983988707317</v>
      </c>
      <c r="S29" s="3">
        <f t="shared" si="11"/>
        <v>141.2912708222855</v>
      </c>
      <c r="T29" s="3">
        <f t="shared" si="12"/>
        <v>168.81471214441919</v>
      </c>
      <c r="X29" s="2">
        <f t="shared" si="0"/>
        <v>18.620839866356164</v>
      </c>
      <c r="Y29" s="2">
        <f t="shared" si="1"/>
        <v>11.588495245335181</v>
      </c>
      <c r="Z29" s="2">
        <f t="shared" si="2"/>
        <v>11.658708021149312</v>
      </c>
      <c r="AA29" s="2">
        <f t="shared" si="3"/>
        <v>41.868043132840654</v>
      </c>
      <c r="AD29" s="3">
        <f t="shared" si="17"/>
        <v>-5.3467337409077276</v>
      </c>
      <c r="AE29" s="3">
        <f t="shared" si="18"/>
        <v>2.7876091216011423</v>
      </c>
      <c r="AF29" s="3">
        <f t="shared" si="19"/>
        <v>-1.9349905840546411</v>
      </c>
      <c r="AG29" s="3">
        <f t="shared" si="20"/>
        <v>17.349813134390303</v>
      </c>
      <c r="AH29" s="3">
        <f t="shared" si="21"/>
        <v>22.790103443997744</v>
      </c>
      <c r="AI29" s="3">
        <f t="shared" si="22"/>
        <v>18.18686974294539</v>
      </c>
      <c r="AJ29" s="3">
        <f t="shared" si="23"/>
        <v>7.9282058877221839</v>
      </c>
      <c r="AK29" s="3">
        <f t="shared" si="24"/>
        <v>3.6266151831801929</v>
      </c>
      <c r="AL29" s="3">
        <f t="shared" si="25"/>
        <v>6.161608084309389</v>
      </c>
      <c r="AM29" s="3">
        <f t="shared" si="26"/>
        <v>7.8179453844877456</v>
      </c>
      <c r="AN29" s="3">
        <f t="shared" si="27"/>
        <v>15.291290787082357</v>
      </c>
      <c r="AO29" s="3">
        <f t="shared" si="28"/>
        <v>10.392684107732375</v>
      </c>
      <c r="AS29" s="2">
        <f t="shared" si="30"/>
        <v>10.3832185432444</v>
      </c>
      <c r="AT29" s="2">
        <f t="shared" si="31"/>
        <v>10.2559625911131</v>
      </c>
      <c r="AU29" s="2">
        <f t="shared" si="32"/>
        <v>10.328204047561073</v>
      </c>
      <c r="AV29" s="2">
        <f t="shared" si="33"/>
        <v>16.960809697479775</v>
      </c>
      <c r="AW29" s="2">
        <f t="shared" si="34"/>
        <v>31.409886589167925</v>
      </c>
      <c r="AX29" s="2">
        <f t="shared" si="35"/>
        <v>19.023252656321677</v>
      </c>
      <c r="AY29" s="2">
        <f t="shared" si="36"/>
        <v>16.428909577170536</v>
      </c>
      <c r="AZ29" s="2">
        <f t="shared" si="37"/>
        <v>14.443195570791346</v>
      </c>
      <c r="BA29" s="2">
        <f t="shared" si="38"/>
        <v>15.617347661354319</v>
      </c>
      <c r="BB29" s="2">
        <f t="shared" si="39"/>
        <v>13.029424302831739</v>
      </c>
      <c r="BC29" s="2">
        <f t="shared" si="40"/>
        <v>13.235334621171923</v>
      </c>
      <c r="BD29" s="2">
        <f t="shared" si="41"/>
        <v>13.10224206695767</v>
      </c>
    </row>
    <row r="30" spans="1:56" x14ac:dyDescent="0.35">
      <c r="A30" s="4" t="s">
        <v>59</v>
      </c>
      <c r="B30" s="2">
        <v>74883.039095242886</v>
      </c>
      <c r="C30" s="2">
        <v>57475.852085120867</v>
      </c>
      <c r="D30" s="2">
        <f t="shared" si="4"/>
        <v>132358.89118036375</v>
      </c>
      <c r="E30" s="2">
        <v>72748.540592510966</v>
      </c>
      <c r="F30" s="2">
        <v>14173.196221829288</v>
      </c>
      <c r="G30" s="2">
        <f t="shared" si="5"/>
        <v>86921.736814340256</v>
      </c>
      <c r="H30" s="2">
        <v>50176.512058934291</v>
      </c>
      <c r="I30" s="2">
        <v>32844.3740928513</v>
      </c>
      <c r="J30" s="2">
        <f t="shared" si="6"/>
        <v>83020.886151785584</v>
      </c>
      <c r="K30" s="2">
        <v>472419.12615044048</v>
      </c>
      <c r="L30" s="2">
        <v>259354.51611028708</v>
      </c>
      <c r="M30" s="2">
        <f t="shared" si="7"/>
        <v>731773.64226072759</v>
      </c>
      <c r="N30" s="2">
        <f t="shared" si="8"/>
        <v>603315.60174291849</v>
      </c>
      <c r="O30" s="2"/>
      <c r="P30">
        <v>2006</v>
      </c>
      <c r="Q30" s="3">
        <f t="shared" si="9"/>
        <v>130.25747961111281</v>
      </c>
      <c r="R30" s="3">
        <f t="shared" si="10"/>
        <v>328.70801532705343</v>
      </c>
      <c r="S30" s="3">
        <f t="shared" si="11"/>
        <v>140.05961140772445</v>
      </c>
      <c r="T30" s="3">
        <f t="shared" si="12"/>
        <v>174.37216402558425</v>
      </c>
      <c r="W30" s="6" t="s">
        <v>310</v>
      </c>
      <c r="X30" s="2">
        <f t="shared" si="0"/>
        <v>18.087408938569681</v>
      </c>
      <c r="Y30" s="2">
        <f t="shared" si="1"/>
        <v>11.878227336230079</v>
      </c>
      <c r="Z30" s="2">
        <f t="shared" si="2"/>
        <v>11.345159398649892</v>
      </c>
      <c r="AA30" s="2">
        <f t="shared" si="3"/>
        <v>41.310795673449654</v>
      </c>
      <c r="AD30" s="3">
        <f t="shared" si="17"/>
        <v>-5.6200369542748323</v>
      </c>
      <c r="AE30" s="3">
        <f t="shared" si="18"/>
        <v>-2.1571872858011654</v>
      </c>
      <c r="AF30" s="3">
        <f t="shared" si="19"/>
        <v>-4.1354565751965389</v>
      </c>
      <c r="AG30" s="3">
        <f t="shared" si="20"/>
        <v>15.809592269827188</v>
      </c>
      <c r="AH30" s="3">
        <f t="shared" si="21"/>
        <v>36.223903332945561</v>
      </c>
      <c r="AI30" s="3">
        <f t="shared" si="22"/>
        <v>18.863354599554903</v>
      </c>
      <c r="AJ30" s="3">
        <f t="shared" si="23"/>
        <v>2.4851217468572662</v>
      </c>
      <c r="AK30" s="3">
        <f t="shared" si="24"/>
        <v>-11.692597426720052</v>
      </c>
      <c r="AL30" s="3">
        <f t="shared" si="25"/>
        <v>-3.4415372650367981</v>
      </c>
      <c r="AM30" s="3">
        <f t="shared" si="26"/>
        <v>7.4406609892440523</v>
      </c>
      <c r="AN30" s="3">
        <f t="shared" si="27"/>
        <v>8.1279362059498936</v>
      </c>
      <c r="AO30" s="3">
        <f t="shared" si="28"/>
        <v>7.6836180139164156</v>
      </c>
      <c r="AS30" s="2">
        <f t="shared" si="30"/>
        <v>2.2007470070689594</v>
      </c>
      <c r="AT30" s="2">
        <f t="shared" si="31"/>
        <v>8.296642761680717</v>
      </c>
      <c r="AU30" s="2">
        <f t="shared" si="32"/>
        <v>4.7614326417299457</v>
      </c>
      <c r="AV30" s="2">
        <f t="shared" si="33"/>
        <v>17.827366640893839</v>
      </c>
      <c r="AW30" s="2">
        <f t="shared" si="34"/>
        <v>32.893659927659691</v>
      </c>
      <c r="AX30" s="2">
        <f t="shared" si="35"/>
        <v>20.046539878069769</v>
      </c>
      <c r="AY30" s="2">
        <f t="shared" si="36"/>
        <v>19.243467273333682</v>
      </c>
      <c r="AZ30" s="2">
        <f t="shared" si="37"/>
        <v>9.16685472684029</v>
      </c>
      <c r="BA30" s="2">
        <f t="shared" si="38"/>
        <v>15.042440271905534</v>
      </c>
      <c r="BB30" s="2">
        <f t="shared" si="39"/>
        <v>12.12958241675155</v>
      </c>
      <c r="BC30" s="2">
        <f t="shared" si="40"/>
        <v>14.850728334888474</v>
      </c>
      <c r="BD30" s="2">
        <f t="shared" si="41"/>
        <v>13.079131885468943</v>
      </c>
    </row>
    <row r="31" spans="1:56" x14ac:dyDescent="0.35">
      <c r="A31" s="4" t="s">
        <v>60</v>
      </c>
      <c r="B31" s="2">
        <v>74283.02326299464</v>
      </c>
      <c r="C31" s="2">
        <v>57695.316863788066</v>
      </c>
      <c r="D31" s="2">
        <f t="shared" si="4"/>
        <v>131978.34012678271</v>
      </c>
      <c r="E31" s="2">
        <v>76378.841536885244</v>
      </c>
      <c r="F31" s="2">
        <v>13860.260000417957</v>
      </c>
      <c r="G31" s="2">
        <f t="shared" si="5"/>
        <v>90239.101537303199</v>
      </c>
      <c r="H31" s="2">
        <v>49083.227439448114</v>
      </c>
      <c r="I31" s="2">
        <v>33405.655553521756</v>
      </c>
      <c r="J31" s="2">
        <f t="shared" si="6"/>
        <v>82488.88299296987</v>
      </c>
      <c r="K31" s="2">
        <v>460156.35357176332</v>
      </c>
      <c r="L31" s="2">
        <v>265959.34037797904</v>
      </c>
      <c r="M31" s="2">
        <f t="shared" si="7"/>
        <v>726115.69394974236</v>
      </c>
      <c r="N31" s="2">
        <f t="shared" si="8"/>
        <v>601887.57236729295</v>
      </c>
      <c r="O31" s="2"/>
      <c r="Q31" s="3">
        <f t="shared" si="9"/>
        <v>129.88297042128232</v>
      </c>
      <c r="R31" s="3">
        <f t="shared" si="10"/>
        <v>341.25314401598257</v>
      </c>
      <c r="S31" s="3">
        <f t="shared" si="11"/>
        <v>139.16210044216837</v>
      </c>
      <c r="T31" s="3">
        <f t="shared" si="12"/>
        <v>173.95943050468645</v>
      </c>
      <c r="X31" s="2">
        <f t="shared" si="0"/>
        <v>18.175938245994931</v>
      </c>
      <c r="Y31" s="2">
        <f t="shared" si="1"/>
        <v>12.427647865100274</v>
      </c>
      <c r="Z31" s="2">
        <f t="shared" si="2"/>
        <v>11.360294740947891</v>
      </c>
      <c r="AA31" s="2">
        <f t="shared" si="3"/>
        <v>41.963880852043097</v>
      </c>
      <c r="AD31" s="3">
        <f t="shared" si="17"/>
        <v>-3.1667659805679205</v>
      </c>
      <c r="AE31" s="3">
        <f t="shared" si="18"/>
        <v>1.5361232529729429</v>
      </c>
      <c r="AF31" s="3">
        <f t="shared" si="19"/>
        <v>-1.1451077728128478</v>
      </c>
      <c r="AG31" s="3">
        <f t="shared" si="20"/>
        <v>21.505273271611824</v>
      </c>
      <c r="AH31" s="3">
        <f t="shared" si="21"/>
        <v>-8.5435563631594995</v>
      </c>
      <c r="AI31" s="3">
        <f t="shared" si="22"/>
        <v>16.162371134950114</v>
      </c>
      <c r="AJ31" s="3">
        <f t="shared" si="23"/>
        <v>-8.4347738900614306</v>
      </c>
      <c r="AK31" s="3">
        <f t="shared" si="24"/>
        <v>7.0128757453649548</v>
      </c>
      <c r="AL31" s="3">
        <f t="shared" si="25"/>
        <v>-2.5386927484741917</v>
      </c>
      <c r="AM31" s="3">
        <f t="shared" si="26"/>
        <v>-9.9856388084067493</v>
      </c>
      <c r="AN31" s="3">
        <f t="shared" si="27"/>
        <v>10.582328313854795</v>
      </c>
      <c r="AO31" s="3">
        <f t="shared" si="28"/>
        <v>-3.0570472309384367</v>
      </c>
      <c r="AS31" s="2">
        <f t="shared" si="30"/>
        <v>-7.6549057510127643</v>
      </c>
      <c r="AT31" s="2">
        <f t="shared" si="31"/>
        <v>4.9573377400626173</v>
      </c>
      <c r="AU31" s="2">
        <f t="shared" si="32"/>
        <v>-2.5349482139304769</v>
      </c>
      <c r="AV31" s="2">
        <f t="shared" si="33"/>
        <v>20.209622652422276</v>
      </c>
      <c r="AW31" s="2">
        <f t="shared" si="34"/>
        <v>21.558103642737137</v>
      </c>
      <c r="AX31" s="2">
        <f t="shared" si="35"/>
        <v>20.414794313696149</v>
      </c>
      <c r="AY31" s="2">
        <f t="shared" si="36"/>
        <v>8.849396069047577</v>
      </c>
      <c r="AZ31" s="2">
        <f t="shared" si="37"/>
        <v>6.4098794998470154</v>
      </c>
      <c r="BA31" s="2">
        <f t="shared" si="38"/>
        <v>7.8481082601264074</v>
      </c>
      <c r="BB31" s="2">
        <f t="shared" si="39"/>
        <v>4.2798770523336582</v>
      </c>
      <c r="BC31" s="2">
        <f t="shared" si="40"/>
        <v>13.738233288141499</v>
      </c>
      <c r="BD31" s="2">
        <f t="shared" si="41"/>
        <v>7.5559460300777648</v>
      </c>
    </row>
    <row r="32" spans="1:56" x14ac:dyDescent="0.35">
      <c r="A32" s="4" t="s">
        <v>61</v>
      </c>
      <c r="B32" s="2">
        <v>77348.039293203823</v>
      </c>
      <c r="C32" s="2">
        <v>59652.687742108275</v>
      </c>
      <c r="D32" s="2">
        <f t="shared" si="4"/>
        <v>137000.7270353121</v>
      </c>
      <c r="E32" s="2">
        <v>80706.019819126013</v>
      </c>
      <c r="F32" s="2">
        <v>14533.888273999268</v>
      </c>
      <c r="G32" s="2">
        <f t="shared" si="5"/>
        <v>95239.908093125283</v>
      </c>
      <c r="H32" s="2">
        <v>50522.170253728749</v>
      </c>
      <c r="I32" s="2">
        <v>33244.921237370101</v>
      </c>
      <c r="J32" s="2">
        <f t="shared" si="6"/>
        <v>83767.09149109885</v>
      </c>
      <c r="K32" s="2">
        <v>477738.94000988058</v>
      </c>
      <c r="L32" s="2">
        <v>273013.65810222103</v>
      </c>
      <c r="M32" s="2">
        <f t="shared" si="7"/>
        <v>750752.59811210167</v>
      </c>
      <c r="N32" s="2">
        <f t="shared" si="8"/>
        <v>625224.68767881603</v>
      </c>
      <c r="O32" s="2"/>
      <c r="Q32" s="3">
        <f t="shared" si="9"/>
        <v>134.8256188108447</v>
      </c>
      <c r="R32" s="3">
        <f t="shared" si="10"/>
        <v>360.16446882659773</v>
      </c>
      <c r="S32" s="3">
        <f t="shared" si="11"/>
        <v>141.31849016340897</v>
      </c>
      <c r="T32" s="3">
        <f t="shared" si="12"/>
        <v>180.70439663390462</v>
      </c>
      <c r="X32" s="2">
        <f t="shared" si="0"/>
        <v>18.24845193740579</v>
      </c>
      <c r="Y32" s="2">
        <f t="shared" si="1"/>
        <v>12.685924541936004</v>
      </c>
      <c r="Z32" s="2">
        <f t="shared" si="2"/>
        <v>11.157749130904882</v>
      </c>
      <c r="AA32" s="2">
        <f t="shared" si="3"/>
        <v>42.092125610246676</v>
      </c>
      <c r="AD32" s="3">
        <f t="shared" si="17"/>
        <v>17.554417323283911</v>
      </c>
      <c r="AE32" s="3">
        <f t="shared" si="18"/>
        <v>14.276732346153098</v>
      </c>
      <c r="AF32" s="3">
        <f t="shared" si="19"/>
        <v>16.112998256631663</v>
      </c>
      <c r="AG32" s="3">
        <f t="shared" si="20"/>
        <v>24.661242415665452</v>
      </c>
      <c r="AH32" s="3">
        <f t="shared" si="21"/>
        <v>20.904303829236426</v>
      </c>
      <c r="AI32" s="3">
        <f t="shared" si="22"/>
        <v>24.078581557122281</v>
      </c>
      <c r="AJ32" s="3">
        <f t="shared" si="23"/>
        <v>12.252376707230095</v>
      </c>
      <c r="AK32" s="3">
        <f t="shared" si="24"/>
        <v>-1.9107896411882153</v>
      </c>
      <c r="AL32" s="3">
        <f t="shared" si="25"/>
        <v>6.3437705460921201</v>
      </c>
      <c r="AM32" s="3">
        <f t="shared" si="26"/>
        <v>16.182542160664436</v>
      </c>
      <c r="AN32" s="3">
        <f t="shared" si="27"/>
        <v>11.039246948457858</v>
      </c>
      <c r="AO32" s="3">
        <f t="shared" si="28"/>
        <v>14.278381585626576</v>
      </c>
      <c r="AS32" s="2">
        <f t="shared" si="30"/>
        <v>0.41988031783206647</v>
      </c>
      <c r="AT32" s="2">
        <f t="shared" si="31"/>
        <v>3.9350480396519893</v>
      </c>
      <c r="AU32" s="2">
        <f t="shared" si="32"/>
        <v>1.9207878848793936</v>
      </c>
      <c r="AV32" s="2">
        <f t="shared" si="33"/>
        <v>19.781122346748781</v>
      </c>
      <c r="AW32" s="2">
        <f t="shared" si="34"/>
        <v>16.618698144146471</v>
      </c>
      <c r="AX32" s="2">
        <f t="shared" si="35"/>
        <v>19.287483122407135</v>
      </c>
      <c r="AY32" s="2">
        <f t="shared" si="36"/>
        <v>3.2596084915048174</v>
      </c>
      <c r="AZ32" s="2">
        <f t="shared" si="37"/>
        <v>-1.0008594717381913</v>
      </c>
      <c r="BA32" s="2">
        <f t="shared" si="38"/>
        <v>1.5255917695632171</v>
      </c>
      <c r="BB32" s="2">
        <f t="shared" si="39"/>
        <v>4.9127087902721023</v>
      </c>
      <c r="BC32" s="2">
        <f t="shared" si="40"/>
        <v>11.230570122034301</v>
      </c>
      <c r="BD32" s="2">
        <f t="shared" si="41"/>
        <v>7.1254265455985344</v>
      </c>
    </row>
    <row r="33" spans="1:56" x14ac:dyDescent="0.35">
      <c r="A33" s="4" t="s">
        <v>62</v>
      </c>
      <c r="B33" s="2">
        <v>78948.124714840334</v>
      </c>
      <c r="C33" s="2">
        <v>61210.782073835202</v>
      </c>
      <c r="D33" s="2">
        <f t="shared" si="4"/>
        <v>140158.90678867552</v>
      </c>
      <c r="E33" s="2">
        <v>79479.570112525093</v>
      </c>
      <c r="F33" s="2">
        <v>15605.965543685938</v>
      </c>
      <c r="G33" s="2">
        <f t="shared" si="5"/>
        <v>95085.535656211025</v>
      </c>
      <c r="H33" s="2">
        <v>51568.07395491768</v>
      </c>
      <c r="I33" s="2">
        <v>34391.527646628303</v>
      </c>
      <c r="J33" s="2">
        <f t="shared" si="6"/>
        <v>85959.60160154599</v>
      </c>
      <c r="K33" s="2">
        <v>482223.04402511712</v>
      </c>
      <c r="L33" s="2">
        <v>280948.85503423045</v>
      </c>
      <c r="M33" s="2">
        <f t="shared" si="7"/>
        <v>763171.89905934758</v>
      </c>
      <c r="N33" s="2">
        <f t="shared" si="8"/>
        <v>632138.92632533703</v>
      </c>
      <c r="O33" s="2"/>
      <c r="Q33" s="3">
        <f t="shared" si="9"/>
        <v>137.9336573503289</v>
      </c>
      <c r="R33" s="3">
        <f t="shared" si="10"/>
        <v>359.58068553810142</v>
      </c>
      <c r="S33" s="3">
        <f t="shared" si="11"/>
        <v>145.01734388938942</v>
      </c>
      <c r="T33" s="3">
        <f t="shared" si="12"/>
        <v>182.70277153404012</v>
      </c>
      <c r="X33" s="2">
        <f t="shared" si="0"/>
        <v>18.365312842549532</v>
      </c>
      <c r="Y33" s="2">
        <f t="shared" si="1"/>
        <v>12.459255349077884</v>
      </c>
      <c r="Z33" s="2">
        <f t="shared" si="2"/>
        <v>11.263465243871799</v>
      </c>
      <c r="AA33" s="2">
        <f t="shared" si="3"/>
        <v>42.088033435499213</v>
      </c>
      <c r="AD33" s="3">
        <f t="shared" si="17"/>
        <v>8.5350566556034799</v>
      </c>
      <c r="AE33" s="3">
        <f t="shared" si="18"/>
        <v>10.864281985825762</v>
      </c>
      <c r="AF33" s="3">
        <f t="shared" si="19"/>
        <v>9.544686850803231</v>
      </c>
      <c r="AG33" s="3">
        <f t="shared" si="20"/>
        <v>-5.9414414546547389</v>
      </c>
      <c r="AH33" s="3">
        <f t="shared" si="21"/>
        <v>32.93376509974879</v>
      </c>
      <c r="AI33" s="3">
        <f t="shared" si="22"/>
        <v>-0.64677724570133543</v>
      </c>
      <c r="AJ33" s="3">
        <f t="shared" si="23"/>
        <v>8.5414582085302726</v>
      </c>
      <c r="AK33" s="3">
        <f t="shared" si="24"/>
        <v>14.526143222806699</v>
      </c>
      <c r="AL33" s="3">
        <f t="shared" si="25"/>
        <v>10.887816124403017</v>
      </c>
      <c r="AM33" s="3">
        <f t="shared" si="26"/>
        <v>3.8076296137938392</v>
      </c>
      <c r="AN33" s="3">
        <f t="shared" si="27"/>
        <v>12.142844994081736</v>
      </c>
      <c r="AO33" s="3">
        <f t="shared" si="28"/>
        <v>6.7829974626806511</v>
      </c>
      <c r="AS33" s="2">
        <f t="shared" si="30"/>
        <v>3.9150156863186236</v>
      </c>
      <c r="AT33" s="2">
        <f t="shared" si="31"/>
        <v>5.9192122642476086</v>
      </c>
      <c r="AU33" s="2">
        <f t="shared" si="32"/>
        <v>4.7808900555037948</v>
      </c>
      <c r="AV33" s="2">
        <f t="shared" si="33"/>
        <v>13.335863338784781</v>
      </c>
      <c r="AW33" s="2">
        <f t="shared" si="34"/>
        <v>18.955951181676411</v>
      </c>
      <c r="AX33" s="2">
        <f t="shared" si="35"/>
        <v>14.221552181179664</v>
      </c>
      <c r="AY33" s="2">
        <f t="shared" si="36"/>
        <v>3.4059782716637566</v>
      </c>
      <c r="AZ33" s="2">
        <f t="shared" si="37"/>
        <v>1.5055421073173481</v>
      </c>
      <c r="BA33" s="2">
        <f t="shared" si="38"/>
        <v>2.6371573030796513</v>
      </c>
      <c r="BB33" s="2">
        <f t="shared" si="39"/>
        <v>3.9232347140596202</v>
      </c>
      <c r="BC33" s="2">
        <f t="shared" si="40"/>
        <v>10.463278891841554</v>
      </c>
      <c r="BD33" s="2">
        <f t="shared" si="41"/>
        <v>6.2387660643273835</v>
      </c>
    </row>
    <row r="34" spans="1:56" x14ac:dyDescent="0.35">
      <c r="A34" s="4" t="s">
        <v>63</v>
      </c>
      <c r="B34" s="2">
        <v>78154.187809892639</v>
      </c>
      <c r="C34" s="2">
        <v>61980.942296337475</v>
      </c>
      <c r="D34" s="2">
        <f t="shared" si="4"/>
        <v>140135.13010623012</v>
      </c>
      <c r="E34" s="2">
        <v>79471.556853495087</v>
      </c>
      <c r="F34" s="2">
        <v>15926.775896629624</v>
      </c>
      <c r="G34" s="2">
        <f t="shared" si="5"/>
        <v>95398.332750124711</v>
      </c>
      <c r="H34" s="2">
        <v>53370.95889516436</v>
      </c>
      <c r="I34" s="2">
        <v>34348.634553153504</v>
      </c>
      <c r="J34" s="2">
        <f t="shared" si="6"/>
        <v>87719.593448317872</v>
      </c>
      <c r="K34" s="2">
        <v>485429.72992935596</v>
      </c>
      <c r="L34" s="2">
        <v>290761.29163984564</v>
      </c>
      <c r="M34" s="2">
        <f t="shared" si="7"/>
        <v>776191.02156920161</v>
      </c>
      <c r="N34" s="2">
        <f t="shared" si="8"/>
        <v>643734.63076477835</v>
      </c>
      <c r="O34" s="2"/>
      <c r="P34">
        <v>2007</v>
      </c>
      <c r="Q34" s="3">
        <f t="shared" si="9"/>
        <v>137.91025816119068</v>
      </c>
      <c r="R34" s="3">
        <f t="shared" si="10"/>
        <v>360.76357621319289</v>
      </c>
      <c r="S34" s="3">
        <f t="shared" si="11"/>
        <v>147.98652171397873</v>
      </c>
      <c r="T34" s="3">
        <f t="shared" si="12"/>
        <v>186.05419833398562</v>
      </c>
      <c r="W34" s="6" t="s">
        <v>311</v>
      </c>
      <c r="X34" s="2">
        <f t="shared" si="0"/>
        <v>18.054206530619645</v>
      </c>
      <c r="Y34" s="2">
        <f t="shared" si="1"/>
        <v>12.29057411115898</v>
      </c>
      <c r="Z34" s="2">
        <f t="shared" si="2"/>
        <v>11.301289374744099</v>
      </c>
      <c r="AA34" s="2">
        <f t="shared" si="3"/>
        <v>41.646070016522728</v>
      </c>
      <c r="AD34" s="3">
        <f t="shared" si="17"/>
        <v>-3.9623017400168603</v>
      </c>
      <c r="AE34" s="3">
        <f t="shared" si="18"/>
        <v>5.1286250761903185</v>
      </c>
      <c r="AF34" s="3">
        <f t="shared" si="19"/>
        <v>-6.7839093291166552E-2</v>
      </c>
      <c r="AG34" s="3">
        <f t="shared" si="20"/>
        <v>-4.0322549482740833E-2</v>
      </c>
      <c r="AH34" s="3">
        <f t="shared" si="21"/>
        <v>8.479806540580249</v>
      </c>
      <c r="AI34" s="3">
        <f t="shared" si="22"/>
        <v>1.3223629181795538</v>
      </c>
      <c r="AJ34" s="3">
        <f t="shared" si="23"/>
        <v>14.735121186283706</v>
      </c>
      <c r="AK34" s="3">
        <f t="shared" si="24"/>
        <v>-0.49794724156668746</v>
      </c>
      <c r="AL34" s="3">
        <f t="shared" si="25"/>
        <v>8.444833130382289</v>
      </c>
      <c r="AM34" s="3">
        <f t="shared" si="26"/>
        <v>2.6865689644105739</v>
      </c>
      <c r="AN34" s="3">
        <f t="shared" si="27"/>
        <v>14.719512195963414</v>
      </c>
      <c r="AO34" s="3">
        <f t="shared" si="28"/>
        <v>7.0002953300298376</v>
      </c>
      <c r="AS34" s="2">
        <f t="shared" si="30"/>
        <v>4.3683439590228357</v>
      </c>
      <c r="AT34" s="2">
        <f t="shared" si="31"/>
        <v>7.8382312706641422</v>
      </c>
      <c r="AU34" s="2">
        <f t="shared" si="32"/>
        <v>5.87511640247107</v>
      </c>
      <c r="AV34" s="2">
        <f t="shared" si="33"/>
        <v>9.2414448540514282</v>
      </c>
      <c r="AW34" s="2">
        <f t="shared" si="34"/>
        <v>12.372506859811239</v>
      </c>
      <c r="AX34" s="2">
        <f t="shared" si="35"/>
        <v>9.751986380449317</v>
      </c>
      <c r="AY34" s="2">
        <f t="shared" si="36"/>
        <v>6.3664186790785005</v>
      </c>
      <c r="AZ34" s="2">
        <f t="shared" si="37"/>
        <v>4.5799638502766138</v>
      </c>
      <c r="BA34" s="2">
        <f t="shared" si="38"/>
        <v>5.6596689270959288</v>
      </c>
      <c r="BB34" s="2">
        <f t="shared" si="39"/>
        <v>2.7540383229048837</v>
      </c>
      <c r="BC34" s="2">
        <f t="shared" si="40"/>
        <v>12.109592692113846</v>
      </c>
      <c r="BD34" s="2">
        <f t="shared" si="41"/>
        <v>6.0698249763754486</v>
      </c>
    </row>
    <row r="35" spans="1:56" x14ac:dyDescent="0.35">
      <c r="A35" s="4" t="s">
        <v>64</v>
      </c>
      <c r="B35" s="2">
        <v>82476.551892256684</v>
      </c>
      <c r="C35" s="2">
        <v>65811.03039672265</v>
      </c>
      <c r="D35" s="2">
        <f t="shared" si="4"/>
        <v>148287.58228897932</v>
      </c>
      <c r="E35" s="2">
        <v>81584.591748926148</v>
      </c>
      <c r="F35" s="2">
        <v>16704.469205327183</v>
      </c>
      <c r="G35" s="2">
        <f t="shared" si="5"/>
        <v>98289.060954253335</v>
      </c>
      <c r="H35" s="2">
        <v>55020.923017726716</v>
      </c>
      <c r="I35" s="2">
        <v>33849.137941356617</v>
      </c>
      <c r="J35" s="2">
        <f t="shared" si="6"/>
        <v>88870.060959083334</v>
      </c>
      <c r="K35" s="2">
        <v>509843.37157256028</v>
      </c>
      <c r="L35" s="2">
        <v>302354.49463513889</v>
      </c>
      <c r="M35" s="2">
        <f t="shared" si="7"/>
        <v>812197.86620769917</v>
      </c>
      <c r="N35" s="2">
        <f t="shared" si="8"/>
        <v>673329.28391388978</v>
      </c>
      <c r="O35" s="2"/>
      <c r="Q35" s="3">
        <f t="shared" si="9"/>
        <v>145.9332769739425</v>
      </c>
      <c r="R35" s="3">
        <f t="shared" si="10"/>
        <v>371.6953128035309</v>
      </c>
      <c r="S35" s="3">
        <f t="shared" si="11"/>
        <v>149.92740719429537</v>
      </c>
      <c r="T35" s="3">
        <f t="shared" si="12"/>
        <v>194.60773763959781</v>
      </c>
      <c r="X35" s="2">
        <f t="shared" si="0"/>
        <v>18.257568562862797</v>
      </c>
      <c r="Y35" s="2">
        <f t="shared" si="1"/>
        <v>12.101615264416168</v>
      </c>
      <c r="Z35" s="2">
        <f t="shared" si="2"/>
        <v>10.94192248670068</v>
      </c>
      <c r="AA35" s="2">
        <f t="shared" si="3"/>
        <v>41.301106313979645</v>
      </c>
      <c r="AD35" s="3">
        <f t="shared" si="17"/>
        <v>24.026065704007049</v>
      </c>
      <c r="AE35" s="3">
        <f t="shared" si="18"/>
        <v>27.104832923194834</v>
      </c>
      <c r="AF35" s="3">
        <f t="shared" si="19"/>
        <v>25.3808048508936</v>
      </c>
      <c r="AG35" s="3">
        <f t="shared" si="20"/>
        <v>11.067167093766074</v>
      </c>
      <c r="AH35" s="3">
        <f t="shared" si="21"/>
        <v>21.009438024578021</v>
      </c>
      <c r="AI35" s="3">
        <f t="shared" si="22"/>
        <v>12.682793399866487</v>
      </c>
      <c r="AJ35" s="3">
        <f t="shared" si="23"/>
        <v>12.951359947793616</v>
      </c>
      <c r="AK35" s="3">
        <f t="shared" si="24"/>
        <v>-5.6911300182092228</v>
      </c>
      <c r="AL35" s="3">
        <f t="shared" si="25"/>
        <v>5.3502259689222731</v>
      </c>
      <c r="AM35" s="3">
        <f t="shared" si="26"/>
        <v>21.686283117992055</v>
      </c>
      <c r="AN35" s="3">
        <f t="shared" si="27"/>
        <v>16.928225292897835</v>
      </c>
      <c r="AO35" s="3">
        <f t="shared" si="28"/>
        <v>19.887227663843898</v>
      </c>
      <c r="AS35" s="2">
        <f t="shared" si="30"/>
        <v>11.030149648397236</v>
      </c>
      <c r="AT35" s="2">
        <f t="shared" si="31"/>
        <v>14.066503096074223</v>
      </c>
      <c r="AU35" s="2">
        <f t="shared" si="32"/>
        <v>12.357514230387668</v>
      </c>
      <c r="AV35" s="2">
        <f t="shared" si="33"/>
        <v>6.8156967391642231</v>
      </c>
      <c r="AW35" s="2">
        <f t="shared" si="34"/>
        <v>20.52060498737729</v>
      </c>
      <c r="AX35" s="2">
        <f t="shared" si="35"/>
        <v>8.9206998737929801</v>
      </c>
      <c r="AY35" s="2">
        <f t="shared" si="36"/>
        <v>12.097198754103289</v>
      </c>
      <c r="AZ35" s="2">
        <f t="shared" si="37"/>
        <v>1.3275667861818219</v>
      </c>
      <c r="BA35" s="2">
        <f t="shared" si="38"/>
        <v>7.7358035829595329</v>
      </c>
      <c r="BB35" s="2">
        <f t="shared" si="39"/>
        <v>10.797855471324723</v>
      </c>
      <c r="BC35" s="2">
        <f t="shared" si="40"/>
        <v>13.684480569637225</v>
      </c>
      <c r="BD35" s="2">
        <f t="shared" si="41"/>
        <v>11.855159305221541</v>
      </c>
    </row>
    <row r="36" spans="1:56" x14ac:dyDescent="0.35">
      <c r="A36" s="4" t="s">
        <v>65</v>
      </c>
      <c r="B36" s="2">
        <v>86453.702316608076</v>
      </c>
      <c r="C36" s="2">
        <v>66721.497674712344</v>
      </c>
      <c r="D36" s="2">
        <f t="shared" si="4"/>
        <v>153175.19999132043</v>
      </c>
      <c r="E36" s="2">
        <v>82533.302272228379</v>
      </c>
      <c r="F36" s="2">
        <v>17811.268684481882</v>
      </c>
      <c r="G36" s="2">
        <f t="shared" si="5"/>
        <v>100344.57095671026</v>
      </c>
      <c r="H36" s="2">
        <v>54543.865578895427</v>
      </c>
      <c r="I36" s="2">
        <v>37003.641882073018</v>
      </c>
      <c r="J36" s="2">
        <f t="shared" si="6"/>
        <v>91547.507460968453</v>
      </c>
      <c r="K36" s="2">
        <v>535148.40902380168</v>
      </c>
      <c r="L36" s="2">
        <v>320581.89511552523</v>
      </c>
      <c r="M36" s="2">
        <f t="shared" si="7"/>
        <v>855730.30413932691</v>
      </c>
      <c r="N36" s="2">
        <f t="shared" si="8"/>
        <v>711352.16764374834</v>
      </c>
      <c r="O36" s="2"/>
      <c r="Q36" s="3">
        <f t="shared" si="9"/>
        <v>150.74329583653676</v>
      </c>
      <c r="R36" s="3">
        <f t="shared" si="10"/>
        <v>379.46854235640672</v>
      </c>
      <c r="S36" s="3">
        <f t="shared" si="11"/>
        <v>154.44436833505446</v>
      </c>
      <c r="T36" s="3">
        <f t="shared" si="12"/>
        <v>205.59723053405446</v>
      </c>
      <c r="X36" s="2">
        <f t="shared" si="0"/>
        <v>17.899938713211796</v>
      </c>
      <c r="Y36" s="2">
        <f t="shared" si="1"/>
        <v>11.726191122521298</v>
      </c>
      <c r="Z36" s="2">
        <f t="shared" si="2"/>
        <v>10.698172896079068</v>
      </c>
      <c r="AA36" s="2">
        <f t="shared" si="3"/>
        <v>40.324302731812168</v>
      </c>
      <c r="AD36" s="3">
        <f t="shared" si="17"/>
        <v>20.72922178728971</v>
      </c>
      <c r="AE36" s="3">
        <f t="shared" si="18"/>
        <v>5.6497278258381467</v>
      </c>
      <c r="AF36" s="3">
        <f t="shared" si="19"/>
        <v>13.850432951510427</v>
      </c>
      <c r="AG36" s="3">
        <f t="shared" si="20"/>
        <v>4.7331848094110729</v>
      </c>
      <c r="AH36" s="3">
        <f t="shared" si="21"/>
        <v>29.255401004567538</v>
      </c>
      <c r="AI36" s="3">
        <f t="shared" si="22"/>
        <v>8.6312502865016008</v>
      </c>
      <c r="AJ36" s="3">
        <f t="shared" si="23"/>
        <v>-3.4233431825626104</v>
      </c>
      <c r="AK36" s="3">
        <f t="shared" si="24"/>
        <v>42.819472994528326</v>
      </c>
      <c r="AL36" s="3">
        <f t="shared" si="25"/>
        <v>12.606688030020008</v>
      </c>
      <c r="AM36" s="3">
        <f t="shared" si="26"/>
        <v>21.380757841738095</v>
      </c>
      <c r="AN36" s="3">
        <f t="shared" si="27"/>
        <v>26.383463154787123</v>
      </c>
      <c r="AO36" s="3">
        <f t="shared" si="28"/>
        <v>23.225409855321931</v>
      </c>
      <c r="AS36" s="2">
        <f t="shared" si="30"/>
        <v>11.772325590422984</v>
      </c>
      <c r="AT36" s="2">
        <f t="shared" si="31"/>
        <v>11.849943732902846</v>
      </c>
      <c r="AU36" s="2">
        <f t="shared" si="32"/>
        <v>11.806121986374096</v>
      </c>
      <c r="AV36" s="2">
        <f t="shared" si="33"/>
        <v>2.2641216320635982</v>
      </c>
      <c r="AW36" s="2">
        <f t="shared" si="34"/>
        <v>22.549921594937249</v>
      </c>
      <c r="AX36" s="2">
        <f t="shared" si="35"/>
        <v>5.3597939832046526</v>
      </c>
      <c r="AY36" s="2">
        <f t="shared" si="36"/>
        <v>7.9602584468743354</v>
      </c>
      <c r="AZ36" s="2">
        <f t="shared" si="37"/>
        <v>11.306149946530164</v>
      </c>
      <c r="BA36" s="2">
        <f t="shared" si="38"/>
        <v>9.2881534160659704</v>
      </c>
      <c r="BB36" s="2">
        <f t="shared" si="39"/>
        <v>12.016912209989371</v>
      </c>
      <c r="BC36" s="2">
        <f t="shared" si="40"/>
        <v>17.42339095558869</v>
      </c>
      <c r="BD36" s="2">
        <f t="shared" si="41"/>
        <v>13.982996035073336</v>
      </c>
    </row>
    <row r="37" spans="1:56" x14ac:dyDescent="0.35">
      <c r="A37" s="4" t="s">
        <v>66</v>
      </c>
      <c r="B37" s="2">
        <v>90767.76959810991</v>
      </c>
      <c r="C37" s="2">
        <v>68936.827999941408</v>
      </c>
      <c r="D37" s="2">
        <f t="shared" si="4"/>
        <v>159704.5975980513</v>
      </c>
      <c r="E37" s="2">
        <v>84633.338967123185</v>
      </c>
      <c r="F37" s="2">
        <v>18499.314666645329</v>
      </c>
      <c r="G37" s="2">
        <f t="shared" si="5"/>
        <v>103132.65363376851</v>
      </c>
      <c r="H37" s="2">
        <v>56708.013301350795</v>
      </c>
      <c r="I37" s="2">
        <v>38288.862315177212</v>
      </c>
      <c r="J37" s="2">
        <f t="shared" si="6"/>
        <v>94996.875616528007</v>
      </c>
      <c r="K37" s="2">
        <v>553000.41347286024</v>
      </c>
      <c r="L37" s="2">
        <v>334990.3578788772</v>
      </c>
      <c r="M37" s="2">
        <f t="shared" si="7"/>
        <v>887990.77135173744</v>
      </c>
      <c r="N37" s="2">
        <f t="shared" si="8"/>
        <v>736421.95177092671</v>
      </c>
      <c r="O37" s="2"/>
      <c r="Q37" s="3">
        <f t="shared" si="9"/>
        <v>157.16902869095171</v>
      </c>
      <c r="R37" s="3">
        <f t="shared" si="10"/>
        <v>390.01210898233683</v>
      </c>
      <c r="S37" s="3">
        <f t="shared" si="11"/>
        <v>160.26359269971104</v>
      </c>
      <c r="T37" s="3">
        <f t="shared" si="12"/>
        <v>212.84297802886744</v>
      </c>
      <c r="X37" s="2">
        <f t="shared" si="0"/>
        <v>17.984938892432652</v>
      </c>
      <c r="Y37" s="2">
        <f t="shared" si="1"/>
        <v>11.614158272926147</v>
      </c>
      <c r="Z37" s="2">
        <f t="shared" si="2"/>
        <v>10.697957533040542</v>
      </c>
      <c r="AA37" s="2">
        <f t="shared" si="3"/>
        <v>40.297054698399343</v>
      </c>
      <c r="AD37" s="3">
        <f t="shared" si="17"/>
        <v>21.504474056074475</v>
      </c>
      <c r="AE37" s="3">
        <f t="shared" si="18"/>
        <v>13.957270979375934</v>
      </c>
      <c r="AF37" s="3">
        <f t="shared" si="19"/>
        <v>18.172344330620316</v>
      </c>
      <c r="AG37" s="3">
        <f t="shared" si="20"/>
        <v>10.572979314255338</v>
      </c>
      <c r="AH37" s="3">
        <f t="shared" si="21"/>
        <v>16.370563774275972</v>
      </c>
      <c r="AI37" s="3">
        <f t="shared" si="22"/>
        <v>11.585881379955797</v>
      </c>
      <c r="AJ37" s="3">
        <f t="shared" si="23"/>
        <v>16.840680006689766</v>
      </c>
      <c r="AK37" s="3">
        <f t="shared" si="24"/>
        <v>14.633610739149239</v>
      </c>
      <c r="AL37" s="3">
        <f t="shared" si="25"/>
        <v>15.944777089838658</v>
      </c>
      <c r="AM37" s="3">
        <f t="shared" si="26"/>
        <v>14.026257286693177</v>
      </c>
      <c r="AN37" s="3">
        <f t="shared" si="27"/>
        <v>19.2266275320478</v>
      </c>
      <c r="AO37" s="3">
        <f t="shared" si="28"/>
        <v>15.954113815452043</v>
      </c>
      <c r="AS37" s="2">
        <f t="shared" si="30"/>
        <v>14.971406763570361</v>
      </c>
      <c r="AT37" s="2">
        <f t="shared" si="31"/>
        <v>12.622034328505549</v>
      </c>
      <c r="AU37" s="2">
        <f t="shared" si="32"/>
        <v>13.945379039553863</v>
      </c>
      <c r="AV37" s="2">
        <f t="shared" si="33"/>
        <v>6.4843944768467221</v>
      </c>
      <c r="AW37" s="2">
        <f t="shared" si="34"/>
        <v>18.540019935709907</v>
      </c>
      <c r="AX37" s="2">
        <f t="shared" si="35"/>
        <v>8.4630305987363421</v>
      </c>
      <c r="AY37" s="2">
        <f t="shared" si="36"/>
        <v>9.967289743895801</v>
      </c>
      <c r="AZ37" s="2">
        <f t="shared" si="37"/>
        <v>11.332252258736176</v>
      </c>
      <c r="BA37" s="2">
        <f t="shared" si="38"/>
        <v>10.513396812694719</v>
      </c>
      <c r="BB37" s="2">
        <f t="shared" si="39"/>
        <v>14.677309665038862</v>
      </c>
      <c r="BC37" s="2">
        <f t="shared" si="40"/>
        <v>19.23535258332425</v>
      </c>
      <c r="BD37" s="2">
        <f t="shared" si="41"/>
        <v>16.355276241989024</v>
      </c>
    </row>
    <row r="38" spans="1:56" x14ac:dyDescent="0.35">
      <c r="A38" s="4" t="s">
        <v>67</v>
      </c>
      <c r="B38" s="2">
        <v>91830.526703425785</v>
      </c>
      <c r="C38" s="2">
        <v>67004.084647888638</v>
      </c>
      <c r="D38" s="2">
        <f t="shared" si="4"/>
        <v>158834.61135131441</v>
      </c>
      <c r="E38" s="2">
        <v>88192.359168066672</v>
      </c>
      <c r="F38" s="2">
        <v>18295.483034071542</v>
      </c>
      <c r="G38" s="2">
        <f t="shared" si="5"/>
        <v>106487.84220213821</v>
      </c>
      <c r="H38" s="2">
        <v>56118.127161062308</v>
      </c>
      <c r="I38" s="2">
        <v>39594.766341882336</v>
      </c>
      <c r="J38" s="2">
        <f t="shared" si="6"/>
        <v>95712.893502944644</v>
      </c>
      <c r="K38" s="2">
        <v>553408.22534891334</v>
      </c>
      <c r="L38" s="2">
        <v>339914.43666831771</v>
      </c>
      <c r="M38" s="2">
        <f t="shared" si="7"/>
        <v>893322.66201723111</v>
      </c>
      <c r="N38" s="2">
        <f t="shared" si="8"/>
        <v>745262.99936511018</v>
      </c>
      <c r="O38" s="2"/>
      <c r="P38">
        <v>2008</v>
      </c>
      <c r="Q38" s="3">
        <f t="shared" si="9"/>
        <v>156.3128548836186</v>
      </c>
      <c r="R38" s="3">
        <f t="shared" si="10"/>
        <v>402.70027440305898</v>
      </c>
      <c r="S38" s="3">
        <f t="shared" si="11"/>
        <v>161.4715439946315</v>
      </c>
      <c r="T38" s="3">
        <f t="shared" si="12"/>
        <v>215.39824528334805</v>
      </c>
      <c r="W38" s="6" t="s">
        <v>312</v>
      </c>
      <c r="X38" s="2">
        <f t="shared" si="0"/>
        <v>17.780206201491247</v>
      </c>
      <c r="Y38" s="2">
        <f t="shared" si="1"/>
        <v>11.920423238975683</v>
      </c>
      <c r="Z38" s="2">
        <f t="shared" si="2"/>
        <v>10.714257856933049</v>
      </c>
      <c r="AA38" s="2">
        <f t="shared" si="3"/>
        <v>40.414887297399979</v>
      </c>
      <c r="AD38" s="3">
        <f t="shared" si="17"/>
        <v>4.7663095123374077</v>
      </c>
      <c r="AE38" s="3">
        <f t="shared" si="18"/>
        <v>-10.751704746762968</v>
      </c>
      <c r="AF38" s="3">
        <f t="shared" si="19"/>
        <v>-2.1612482130138888</v>
      </c>
      <c r="AG38" s="3">
        <f t="shared" si="20"/>
        <v>17.911982320935181</v>
      </c>
      <c r="AH38" s="3">
        <f t="shared" si="21"/>
        <v>-4.3350250826809988</v>
      </c>
      <c r="AI38" s="3">
        <f t="shared" si="22"/>
        <v>13.662011563727106</v>
      </c>
      <c r="AJ38" s="3">
        <f t="shared" si="23"/>
        <v>-4.0963922327742814</v>
      </c>
      <c r="AK38" s="3">
        <f t="shared" si="24"/>
        <v>14.356614239531073</v>
      </c>
      <c r="AL38" s="3">
        <f t="shared" si="25"/>
        <v>3.0491692482788268</v>
      </c>
      <c r="AM38" s="3">
        <f t="shared" si="26"/>
        <v>0.29530770765189285</v>
      </c>
      <c r="AN38" s="3">
        <f t="shared" si="27"/>
        <v>6.010580638484142</v>
      </c>
      <c r="AO38" s="3">
        <f t="shared" si="28"/>
        <v>2.423496241966272</v>
      </c>
      <c r="AS38" s="2">
        <f t="shared" si="30"/>
        <v>17.499176022147878</v>
      </c>
      <c r="AT38" s="2">
        <f t="shared" si="31"/>
        <v>8.1043336313523451</v>
      </c>
      <c r="AU38" s="2">
        <f t="shared" si="32"/>
        <v>13.343892592035322</v>
      </c>
      <c r="AV38" s="2">
        <f t="shared" si="33"/>
        <v>10.973488704453448</v>
      </c>
      <c r="AW38" s="2">
        <f t="shared" si="34"/>
        <v>14.872483626414157</v>
      </c>
      <c r="AX38" s="2">
        <f t="shared" si="35"/>
        <v>11.624426897543461</v>
      </c>
      <c r="AY38" s="2">
        <f t="shared" si="36"/>
        <v>5.1473091785631198</v>
      </c>
      <c r="AZ38" s="2">
        <f t="shared" si="37"/>
        <v>15.27318875110042</v>
      </c>
      <c r="BA38" s="2">
        <f t="shared" si="38"/>
        <v>9.1123313964470487</v>
      </c>
      <c r="BB38" s="2">
        <f t="shared" si="39"/>
        <v>14.003776700996507</v>
      </c>
      <c r="BC38" s="2">
        <f t="shared" si="40"/>
        <v>16.904982348666998</v>
      </c>
      <c r="BD38" s="2">
        <f t="shared" si="41"/>
        <v>15.090568841060282</v>
      </c>
    </row>
    <row r="39" spans="1:56" x14ac:dyDescent="0.35">
      <c r="A39" s="4" t="s">
        <v>68</v>
      </c>
      <c r="B39" s="2">
        <v>70342.649258163859</v>
      </c>
      <c r="C39" s="2">
        <v>58297.803815611776</v>
      </c>
      <c r="D39" s="2">
        <f t="shared" si="4"/>
        <v>128640.45307377563</v>
      </c>
      <c r="E39" s="2">
        <v>81929.553539156885</v>
      </c>
      <c r="F39" s="2">
        <v>15226.386442446825</v>
      </c>
      <c r="G39" s="2">
        <f t="shared" si="5"/>
        <v>97155.939981603704</v>
      </c>
      <c r="H39" s="2">
        <v>48597.514463994194</v>
      </c>
      <c r="I39" s="2">
        <v>36308.612286367192</v>
      </c>
      <c r="J39" s="2">
        <f t="shared" si="6"/>
        <v>84906.126750361378</v>
      </c>
      <c r="K39" s="2">
        <v>462866.23427474161</v>
      </c>
      <c r="L39" s="2">
        <v>291875.60123691382</v>
      </c>
      <c r="M39" s="2">
        <f t="shared" si="7"/>
        <v>754741.83551165543</v>
      </c>
      <c r="N39" s="2">
        <f t="shared" si="8"/>
        <v>638351.19566912204</v>
      </c>
      <c r="O39" s="2"/>
      <c r="Q39" s="3">
        <f t="shared" si="9"/>
        <v>126.59807772632318</v>
      </c>
      <c r="R39" s="3">
        <f t="shared" si="10"/>
        <v>367.41024028086969</v>
      </c>
      <c r="S39" s="3">
        <f t="shared" si="11"/>
        <v>143.24008897048907</v>
      </c>
      <c r="T39" s="3">
        <f t="shared" si="12"/>
        <v>184.49826106863233</v>
      </c>
      <c r="X39" s="2">
        <f t="shared" si="0"/>
        <v>17.04429872852716</v>
      </c>
      <c r="Y39" s="2">
        <f t="shared" si="1"/>
        <v>12.872738121869135</v>
      </c>
      <c r="Z39" s="2">
        <f t="shared" si="2"/>
        <v>11.249691318992767</v>
      </c>
      <c r="AA39" s="2">
        <f t="shared" si="3"/>
        <v>41.16672816938906</v>
      </c>
      <c r="AD39" s="3">
        <f t="shared" si="17"/>
        <v>-65.570827706670045</v>
      </c>
      <c r="AE39" s="3">
        <f t="shared" si="18"/>
        <v>-42.693529230182826</v>
      </c>
      <c r="AF39" s="3">
        <f t="shared" si="19"/>
        <v>-56.974129552621086</v>
      </c>
      <c r="AG39" s="3">
        <f t="shared" si="20"/>
        <v>-25.52019824020665</v>
      </c>
      <c r="AH39" s="3">
        <f t="shared" si="21"/>
        <v>-52.025343811427675</v>
      </c>
      <c r="AI39" s="3">
        <f t="shared" si="22"/>
        <v>-30.708921005327351</v>
      </c>
      <c r="AJ39" s="3">
        <f t="shared" si="23"/>
        <v>-43.760227463928004</v>
      </c>
      <c r="AK39" s="3">
        <f t="shared" si="24"/>
        <v>-29.288920999776458</v>
      </c>
      <c r="AL39" s="3">
        <f t="shared" si="25"/>
        <v>-38.073813518099989</v>
      </c>
      <c r="AM39" s="3">
        <f t="shared" si="26"/>
        <v>-51.062749774596107</v>
      </c>
      <c r="AN39" s="3">
        <f t="shared" si="27"/>
        <v>-45.635834031736891</v>
      </c>
      <c r="AO39" s="3">
        <f t="shared" si="28"/>
        <v>-49.048111070743261</v>
      </c>
      <c r="AS39" s="2">
        <f t="shared" si="30"/>
        <v>-14.711942189270911</v>
      </c>
      <c r="AT39" s="2">
        <f t="shared" si="31"/>
        <v>-11.416363694383103</v>
      </c>
      <c r="AU39" s="2">
        <f t="shared" si="32"/>
        <v>-13.249342198401903</v>
      </c>
      <c r="AV39" s="2">
        <f t="shared" si="33"/>
        <v>0.42282713296200036</v>
      </c>
      <c r="AW39" s="2">
        <f t="shared" si="34"/>
        <v>-8.8484269970636742</v>
      </c>
      <c r="AX39" s="2">
        <f t="shared" si="35"/>
        <v>-1.1528454556881118</v>
      </c>
      <c r="AY39" s="2">
        <f t="shared" si="36"/>
        <v>-11.674483453618222</v>
      </c>
      <c r="AZ39" s="2">
        <f t="shared" si="37"/>
        <v>7.2659881302489682</v>
      </c>
      <c r="BA39" s="2">
        <f t="shared" si="38"/>
        <v>-4.4603707547213105</v>
      </c>
      <c r="BB39" s="2">
        <f t="shared" si="39"/>
        <v>-9.2140331555007666</v>
      </c>
      <c r="BC39" s="2">
        <f t="shared" si="40"/>
        <v>-3.4657640564828673</v>
      </c>
      <c r="BD39" s="2">
        <f t="shared" si="41"/>
        <v>-7.0741420393427674</v>
      </c>
    </row>
    <row r="40" spans="1:56" x14ac:dyDescent="0.35">
      <c r="A40" s="4" t="s">
        <v>69</v>
      </c>
      <c r="B40" s="2">
        <v>53640.509454934807</v>
      </c>
      <c r="C40" s="2">
        <v>48718.7049804083</v>
      </c>
      <c r="D40" s="2">
        <f t="shared" si="4"/>
        <v>102359.21443534311</v>
      </c>
      <c r="E40" s="2">
        <v>73772.834573732369</v>
      </c>
      <c r="F40" s="2">
        <v>14576.311361797598</v>
      </c>
      <c r="G40" s="2">
        <f t="shared" si="5"/>
        <v>88349.145935529959</v>
      </c>
      <c r="H40" s="2">
        <v>40374.931127329022</v>
      </c>
      <c r="I40" s="2">
        <v>30056.779141193845</v>
      </c>
      <c r="J40" s="2">
        <f t="shared" si="6"/>
        <v>70431.710268522875</v>
      </c>
      <c r="K40" s="2">
        <v>374379.56688624813</v>
      </c>
      <c r="L40" s="2">
        <v>251451.94850294851</v>
      </c>
      <c r="M40" s="2">
        <f t="shared" si="7"/>
        <v>625831.51538919657</v>
      </c>
      <c r="N40" s="2">
        <f t="shared" si="8"/>
        <v>541389.73662086064</v>
      </c>
      <c r="O40" s="2"/>
      <c r="Q40" s="3">
        <f t="shared" si="9"/>
        <v>100.73409627731355</v>
      </c>
      <c r="R40" s="3">
        <f t="shared" si="10"/>
        <v>334.10598408011901</v>
      </c>
      <c r="S40" s="3">
        <f t="shared" si="11"/>
        <v>118.82115968932698</v>
      </c>
      <c r="T40" s="3">
        <f t="shared" si="12"/>
        <v>156.47415661570639</v>
      </c>
      <c r="X40" s="2">
        <f t="shared" si="0"/>
        <v>16.35571426467509</v>
      </c>
      <c r="Y40" s="2">
        <f t="shared" si="1"/>
        <v>14.117081636674492</v>
      </c>
      <c r="Z40" s="2">
        <f t="shared" si="2"/>
        <v>11.254100910006473</v>
      </c>
      <c r="AA40" s="2">
        <f t="shared" si="3"/>
        <v>41.726896811356056</v>
      </c>
      <c r="AD40" s="3">
        <f t="shared" si="17"/>
        <v>-66.185988758752544</v>
      </c>
      <c r="AE40" s="3">
        <f t="shared" si="18"/>
        <v>-51.22759577340301</v>
      </c>
      <c r="AF40" s="3">
        <f t="shared" si="19"/>
        <v>-59.913555967257295</v>
      </c>
      <c r="AG40" s="3">
        <f t="shared" si="20"/>
        <v>-34.260933966469878</v>
      </c>
      <c r="AH40" s="3">
        <f t="shared" si="21"/>
        <v>-16.014723792724695</v>
      </c>
      <c r="AI40" s="3">
        <f t="shared" si="22"/>
        <v>-31.619544312862345</v>
      </c>
      <c r="AJ40" s="3">
        <f t="shared" si="23"/>
        <v>-52.357894416108032</v>
      </c>
      <c r="AK40" s="3">
        <f t="shared" si="24"/>
        <v>-53.039668022135331</v>
      </c>
      <c r="AL40" s="3">
        <f t="shared" si="25"/>
        <v>-52.6503450359778</v>
      </c>
      <c r="AM40" s="3">
        <f t="shared" si="26"/>
        <v>-57.201697097612424</v>
      </c>
      <c r="AN40" s="3">
        <f t="shared" si="27"/>
        <v>-44.915571091704443</v>
      </c>
      <c r="AO40" s="3">
        <f t="shared" si="28"/>
        <v>-52.724511753626125</v>
      </c>
      <c r="AS40" s="2">
        <f t="shared" si="30"/>
        <v>-37.954641597077945</v>
      </c>
      <c r="AT40" s="2">
        <f t="shared" si="31"/>
        <v>-26.981997289798787</v>
      </c>
      <c r="AU40" s="2">
        <f t="shared" si="32"/>
        <v>-33.175073744873053</v>
      </c>
      <c r="AV40" s="2">
        <f t="shared" si="33"/>
        <v>-10.614464049433558</v>
      </c>
      <c r="AW40" s="2">
        <f t="shared" si="34"/>
        <v>-18.162419421041854</v>
      </c>
      <c r="AX40" s="2">
        <f t="shared" si="35"/>
        <v>-11.954234202023006</v>
      </c>
      <c r="AY40" s="2">
        <f t="shared" si="36"/>
        <v>-25.977136569229099</v>
      </c>
      <c r="AZ40" s="2">
        <f t="shared" si="37"/>
        <v>-18.7734568478912</v>
      </c>
      <c r="BA40" s="2">
        <f t="shared" si="38"/>
        <v>-23.065398259421055</v>
      </c>
      <c r="BB40" s="2">
        <f t="shared" si="39"/>
        <v>-30.041917237654182</v>
      </c>
      <c r="BC40" s="2">
        <f t="shared" si="40"/>
        <v>-21.563896048360743</v>
      </c>
      <c r="BD40" s="2">
        <f t="shared" si="41"/>
        <v>-26.86579961444243</v>
      </c>
    </row>
    <row r="41" spans="1:56" x14ac:dyDescent="0.35">
      <c r="A41" s="4" t="s">
        <v>70</v>
      </c>
      <c r="B41" s="2">
        <v>51024.467561775098</v>
      </c>
      <c r="C41" s="2">
        <v>47317.024584339371</v>
      </c>
      <c r="D41" s="2">
        <f t="shared" si="4"/>
        <v>98341.49214611447</v>
      </c>
      <c r="E41" s="2">
        <v>71101.486346488033</v>
      </c>
      <c r="F41" s="2">
        <v>16548.103801692043</v>
      </c>
      <c r="G41" s="2">
        <f t="shared" si="5"/>
        <v>87649.590148180083</v>
      </c>
      <c r="H41" s="2">
        <v>40509.582539225587</v>
      </c>
      <c r="I41" s="2">
        <v>29649.894657418572</v>
      </c>
      <c r="J41" s="2">
        <f t="shared" si="6"/>
        <v>70159.477196644162</v>
      </c>
      <c r="K41" s="2">
        <v>360469.15351089352</v>
      </c>
      <c r="L41" s="2">
        <v>248715.65165803902</v>
      </c>
      <c r="M41" s="2">
        <f t="shared" si="7"/>
        <v>609184.80516893254</v>
      </c>
      <c r="N41" s="2">
        <f t="shared" si="8"/>
        <v>528333.42597435403</v>
      </c>
      <c r="O41" s="2"/>
      <c r="Q41" s="3">
        <f t="shared" si="9"/>
        <v>96.780161830558725</v>
      </c>
      <c r="R41" s="3">
        <f t="shared" si="10"/>
        <v>331.4605054818083</v>
      </c>
      <c r="S41" s="3">
        <f t="shared" si="11"/>
        <v>118.36189142531504</v>
      </c>
      <c r="T41" s="3">
        <f t="shared" si="12"/>
        <v>152.70058083705155</v>
      </c>
      <c r="X41" s="2">
        <f t="shared" si="0"/>
        <v>16.14312952517643</v>
      </c>
      <c r="Y41" s="2">
        <f t="shared" si="1"/>
        <v>14.388013194760177</v>
      </c>
      <c r="Z41" s="2">
        <f t="shared" si="2"/>
        <v>11.516944710593741</v>
      </c>
      <c r="AA41" s="2">
        <f t="shared" si="3"/>
        <v>42.048087430530344</v>
      </c>
      <c r="AD41" s="3">
        <f t="shared" si="17"/>
        <v>-18.126689632763902</v>
      </c>
      <c r="AE41" s="3">
        <f t="shared" si="18"/>
        <v>-11.021154421592193</v>
      </c>
      <c r="AF41" s="3">
        <f t="shared" si="19"/>
        <v>-14.800038677033655</v>
      </c>
      <c r="AG41" s="3">
        <f t="shared" si="20"/>
        <v>-13.716285018839326</v>
      </c>
      <c r="AH41" s="3">
        <f t="shared" si="21"/>
        <v>66.112532472554776</v>
      </c>
      <c r="AI41" s="3">
        <f t="shared" si="22"/>
        <v>-3.1298133892833757</v>
      </c>
      <c r="AJ41" s="3">
        <f t="shared" si="23"/>
        <v>1.3406983569869357</v>
      </c>
      <c r="AK41" s="3">
        <f t="shared" si="24"/>
        <v>-5.305913603951506</v>
      </c>
      <c r="AL41" s="3">
        <f t="shared" si="25"/>
        <v>-1.5371416009011041</v>
      </c>
      <c r="AM41" s="3">
        <f t="shared" si="26"/>
        <v>-14.054354713671858</v>
      </c>
      <c r="AN41" s="3">
        <f t="shared" si="27"/>
        <v>-4.2822582764420636</v>
      </c>
      <c r="AO41" s="3">
        <f t="shared" si="28"/>
        <v>-10.222701809525493</v>
      </c>
      <c r="AS41" s="2">
        <f t="shared" si="30"/>
        <v>-43.78569861560463</v>
      </c>
      <c r="AT41" s="2">
        <f t="shared" si="31"/>
        <v>-31.361761257162012</v>
      </c>
      <c r="AU41" s="2">
        <f t="shared" si="32"/>
        <v>-38.422879725965743</v>
      </c>
      <c r="AV41" s="2">
        <f t="shared" si="33"/>
        <v>-15.988796833233486</v>
      </c>
      <c r="AW41" s="2">
        <f t="shared" si="34"/>
        <v>-10.547476488258035</v>
      </c>
      <c r="AX41" s="2">
        <f t="shared" si="35"/>
        <v>-15.012765540359219</v>
      </c>
      <c r="AY41" s="2">
        <f t="shared" si="36"/>
        <v>-28.564623973062652</v>
      </c>
      <c r="AZ41" s="2">
        <f t="shared" si="37"/>
        <v>-22.562612559878193</v>
      </c>
      <c r="BA41" s="2">
        <f t="shared" si="38"/>
        <v>-26.145489794995449</v>
      </c>
      <c r="BB41" s="2">
        <f t="shared" si="39"/>
        <v>-34.815753346885273</v>
      </c>
      <c r="BC41" s="2">
        <f t="shared" si="40"/>
        <v>-25.754384922336371</v>
      </c>
      <c r="BD41" s="2">
        <f t="shared" si="41"/>
        <v>-31.397394565080283</v>
      </c>
    </row>
    <row r="42" spans="1:56" x14ac:dyDescent="0.35">
      <c r="A42" s="4" t="s">
        <v>71</v>
      </c>
      <c r="B42" s="2">
        <v>57937.868961708366</v>
      </c>
      <c r="C42" s="2">
        <v>52479.435363389952</v>
      </c>
      <c r="D42" s="2">
        <f t="shared" si="4"/>
        <v>110417.30432509832</v>
      </c>
      <c r="E42" s="2">
        <v>72766.266541709309</v>
      </c>
      <c r="F42" s="2">
        <v>17270.85358501806</v>
      </c>
      <c r="G42" s="2">
        <f t="shared" si="5"/>
        <v>90037.120126727372</v>
      </c>
      <c r="H42" s="2">
        <v>44876.47416236328</v>
      </c>
      <c r="I42" s="2">
        <v>33137.479569561721</v>
      </c>
      <c r="J42" s="2">
        <f t="shared" si="6"/>
        <v>78013.953731924994</v>
      </c>
      <c r="K42" s="2">
        <v>393878.34053294145</v>
      </c>
      <c r="L42" s="2">
        <v>266498.82560085435</v>
      </c>
      <c r="M42" s="2">
        <f t="shared" si="7"/>
        <v>660377.16613379586</v>
      </c>
      <c r="N42" s="2">
        <f t="shared" si="8"/>
        <v>561983.02820349997</v>
      </c>
      <c r="O42" s="2"/>
      <c r="P42">
        <v>2009</v>
      </c>
      <c r="Q42" s="3">
        <f t="shared" si="9"/>
        <v>108.66425095116156</v>
      </c>
      <c r="R42" s="3">
        <f t="shared" si="10"/>
        <v>340.48932001710011</v>
      </c>
      <c r="S42" s="3">
        <f t="shared" si="11"/>
        <v>131.61271278286162</v>
      </c>
      <c r="T42" s="3">
        <f t="shared" si="12"/>
        <v>162.42609422066957</v>
      </c>
      <c r="W42" s="6" t="s">
        <v>313</v>
      </c>
      <c r="X42" s="2">
        <f t="shared" si="0"/>
        <v>16.720339525295941</v>
      </c>
      <c r="Y42" s="2">
        <f t="shared" si="1"/>
        <v>13.634196447744134</v>
      </c>
      <c r="Z42" s="2">
        <f t="shared" si="2"/>
        <v>11.813545006206191</v>
      </c>
      <c r="AA42" s="2">
        <f t="shared" si="3"/>
        <v>42.16808097924627</v>
      </c>
      <c r="AD42" s="3">
        <f t="shared" si="17"/>
        <v>66.2402343618744</v>
      </c>
      <c r="AE42" s="3">
        <f t="shared" si="18"/>
        <v>51.316715499041557</v>
      </c>
      <c r="AF42" s="3">
        <f t="shared" si="19"/>
        <v>58.928354446028727</v>
      </c>
      <c r="AG42" s="3">
        <f t="shared" si="20"/>
        <v>9.699753923488208</v>
      </c>
      <c r="AH42" s="3">
        <f t="shared" si="21"/>
        <v>18.648503241939139</v>
      </c>
      <c r="AI42" s="3">
        <f t="shared" si="22"/>
        <v>11.349128743124147</v>
      </c>
      <c r="AJ42" s="3">
        <f t="shared" si="23"/>
        <v>50.606543595712154</v>
      </c>
      <c r="AK42" s="3">
        <f t="shared" si="24"/>
        <v>56.021796093072005</v>
      </c>
      <c r="AL42" s="3">
        <f t="shared" si="25"/>
        <v>52.877572134463357</v>
      </c>
      <c r="AM42" s="3">
        <f t="shared" si="26"/>
        <v>42.552871947305484</v>
      </c>
      <c r="AN42" s="3">
        <f t="shared" si="27"/>
        <v>31.816183454219747</v>
      </c>
      <c r="AO42" s="3">
        <f t="shared" si="28"/>
        <v>38.093088869968653</v>
      </c>
      <c r="AS42" s="2">
        <f t="shared" si="30"/>
        <v>-36.90783332995197</v>
      </c>
      <c r="AT42" s="2">
        <f t="shared" si="31"/>
        <v>-21.677259469817066</v>
      </c>
      <c r="AU42" s="2">
        <f t="shared" si="32"/>
        <v>-30.48284414479755</v>
      </c>
      <c r="AV42" s="2">
        <f t="shared" si="33"/>
        <v>-17.491416231376832</v>
      </c>
      <c r="AW42" s="2">
        <f t="shared" si="34"/>
        <v>-5.6004503797211669</v>
      </c>
      <c r="AX42" s="2">
        <f t="shared" si="35"/>
        <v>-15.448450954789394</v>
      </c>
      <c r="AY42" s="2">
        <f t="shared" si="36"/>
        <v>-20.032124319535516</v>
      </c>
      <c r="AZ42" s="2">
        <f t="shared" si="37"/>
        <v>-16.308435101156949</v>
      </c>
      <c r="BA42" s="2">
        <f t="shared" si="38"/>
        <v>-18.491698582359895</v>
      </c>
      <c r="BB42" s="2">
        <f t="shared" si="39"/>
        <v>-28.82680045375028</v>
      </c>
      <c r="BC42" s="2">
        <f t="shared" si="40"/>
        <v>-21.598262135332892</v>
      </c>
      <c r="BD42" s="2">
        <f t="shared" si="41"/>
        <v>-26.076299839681216</v>
      </c>
    </row>
    <row r="43" spans="1:56" x14ac:dyDescent="0.35">
      <c r="A43" s="4" t="s">
        <v>72</v>
      </c>
      <c r="B43" s="2">
        <v>63894.55643741136</v>
      </c>
      <c r="C43" s="2">
        <v>56279.836832787223</v>
      </c>
      <c r="D43" s="2">
        <f t="shared" si="4"/>
        <v>120174.39327019858</v>
      </c>
      <c r="E43" s="2">
        <v>78509.559022202622</v>
      </c>
      <c r="F43" s="2">
        <v>20583.449455060167</v>
      </c>
      <c r="G43" s="2">
        <f t="shared" si="5"/>
        <v>99093.008477262789</v>
      </c>
      <c r="H43" s="2">
        <v>50724.864394258519</v>
      </c>
      <c r="I43" s="2">
        <v>35907.042340037427</v>
      </c>
      <c r="J43" s="2">
        <f t="shared" si="6"/>
        <v>86631.906734295946</v>
      </c>
      <c r="K43" s="2">
        <v>430142.29747156758</v>
      </c>
      <c r="L43" s="2">
        <v>288623.37188897788</v>
      </c>
      <c r="M43" s="2">
        <f t="shared" si="7"/>
        <v>718765.66936054546</v>
      </c>
      <c r="N43" s="2">
        <f t="shared" si="8"/>
        <v>611052.37783331377</v>
      </c>
      <c r="O43" s="2"/>
      <c r="Q43" s="3">
        <f t="shared" si="9"/>
        <v>118.26643032117703</v>
      </c>
      <c r="R43" s="3">
        <f t="shared" si="10"/>
        <v>374.73556492458545</v>
      </c>
      <c r="S43" s="3">
        <f t="shared" si="11"/>
        <v>146.15154999107114</v>
      </c>
      <c r="T43" s="3">
        <f t="shared" si="12"/>
        <v>176.60827127287948</v>
      </c>
      <c r="X43" s="2">
        <f t="shared" si="0"/>
        <v>16.719551085002777</v>
      </c>
      <c r="Y43" s="2">
        <f t="shared" si="1"/>
        <v>13.786552794796325</v>
      </c>
      <c r="Z43" s="2">
        <f t="shared" si="2"/>
        <v>12.052872087139134</v>
      </c>
      <c r="AA43" s="2">
        <f t="shared" si="3"/>
        <v>42.558975966938235</v>
      </c>
      <c r="AD43" s="3">
        <f t="shared" si="17"/>
        <v>47.912667569719616</v>
      </c>
      <c r="AE43" s="3">
        <f t="shared" si="18"/>
        <v>32.267974712664071</v>
      </c>
      <c r="AF43" s="3">
        <f t="shared" si="19"/>
        <v>40.313413956951536</v>
      </c>
      <c r="AG43" s="3">
        <f t="shared" si="20"/>
        <v>35.509511698035759</v>
      </c>
      <c r="AH43" s="3">
        <f t="shared" si="21"/>
        <v>101.75180062977773</v>
      </c>
      <c r="AI43" s="3">
        <f t="shared" si="22"/>
        <v>46.718768665068367</v>
      </c>
      <c r="AJ43" s="3">
        <f t="shared" si="23"/>
        <v>63.23326455360521</v>
      </c>
      <c r="AK43" s="3">
        <f t="shared" si="24"/>
        <v>37.860752039348824</v>
      </c>
      <c r="AL43" s="3">
        <f t="shared" si="25"/>
        <v>52.06257446454461</v>
      </c>
      <c r="AM43" s="3">
        <f t="shared" si="26"/>
        <v>42.23294541807752</v>
      </c>
      <c r="AN43" s="3">
        <f t="shared" si="27"/>
        <v>37.576667778154871</v>
      </c>
      <c r="AO43" s="3">
        <f t="shared" si="28"/>
        <v>40.339882747713297</v>
      </c>
      <c r="AS43" s="2">
        <f t="shared" si="30"/>
        <v>-9.1666903205300354</v>
      </c>
      <c r="AT43" s="2">
        <f t="shared" si="31"/>
        <v>-3.4614802801270494</v>
      </c>
      <c r="AU43" s="2">
        <f t="shared" si="32"/>
        <v>-6.5811800264118698</v>
      </c>
      <c r="AV43" s="2">
        <f t="shared" si="33"/>
        <v>-4.1743111846932361</v>
      </c>
      <c r="AW43" s="2">
        <f t="shared" si="34"/>
        <v>35.182760091254337</v>
      </c>
      <c r="AX43" s="2">
        <f t="shared" si="35"/>
        <v>1.9937725845952992</v>
      </c>
      <c r="AY43" s="2">
        <f t="shared" si="36"/>
        <v>4.3774871075772381</v>
      </c>
      <c r="AZ43" s="2">
        <f t="shared" si="37"/>
        <v>-1.105990895941078</v>
      </c>
      <c r="BA43" s="2">
        <f t="shared" si="38"/>
        <v>2.0325741498121275</v>
      </c>
      <c r="BB43" s="2">
        <f t="shared" si="39"/>
        <v>-7.0698474807627036</v>
      </c>
      <c r="BC43" s="2">
        <f t="shared" si="40"/>
        <v>-1.1142518710552052</v>
      </c>
      <c r="BD43" s="2">
        <f t="shared" si="41"/>
        <v>-4.7666850382980241</v>
      </c>
    </row>
    <row r="44" spans="1:56" x14ac:dyDescent="0.35">
      <c r="A44" s="4" t="s">
        <v>73</v>
      </c>
      <c r="B44" s="2">
        <v>68039.643083491756</v>
      </c>
      <c r="C44" s="2">
        <v>59803.982621581337</v>
      </c>
      <c r="D44" s="2">
        <f t="shared" si="4"/>
        <v>127843.62570507309</v>
      </c>
      <c r="E44" s="2">
        <v>82867.356805801028</v>
      </c>
      <c r="F44" s="2">
        <v>21345.523294281778</v>
      </c>
      <c r="G44" s="2">
        <f t="shared" si="5"/>
        <v>104212.88010008281</v>
      </c>
      <c r="H44" s="2">
        <v>54753.234684798546</v>
      </c>
      <c r="I44" s="2">
        <v>38666.627516251567</v>
      </c>
      <c r="J44" s="2">
        <f t="shared" si="6"/>
        <v>93419.862201050113</v>
      </c>
      <c r="K44" s="2">
        <v>453721.294625198</v>
      </c>
      <c r="L44" s="2">
        <v>303000.81692551245</v>
      </c>
      <c r="M44" s="2">
        <f t="shared" si="7"/>
        <v>756722.1115507104</v>
      </c>
      <c r="N44" s="2">
        <f t="shared" si="8"/>
        <v>639671.50374466996</v>
      </c>
      <c r="O44" s="2"/>
      <c r="Q44" s="3">
        <f t="shared" si="9"/>
        <v>125.81390128145627</v>
      </c>
      <c r="R44" s="3">
        <f t="shared" si="10"/>
        <v>394.0971527338711</v>
      </c>
      <c r="S44" s="3">
        <f t="shared" si="11"/>
        <v>157.60310693047006</v>
      </c>
      <c r="T44" s="3">
        <f t="shared" si="12"/>
        <v>184.87986064213686</v>
      </c>
      <c r="X44" s="2">
        <f t="shared" si="0"/>
        <v>16.894395413276605</v>
      </c>
      <c r="Y44" s="2">
        <f t="shared" si="1"/>
        <v>13.771618208238278</v>
      </c>
      <c r="Z44" s="2">
        <f t="shared" si="2"/>
        <v>12.345332688853212</v>
      </c>
      <c r="AA44" s="2">
        <f t="shared" si="3"/>
        <v>43.011346310368097</v>
      </c>
      <c r="AD44" s="3">
        <f t="shared" si="17"/>
        <v>28.585698619190381</v>
      </c>
      <c r="AE44" s="3">
        <f t="shared" si="18"/>
        <v>27.499683836955491</v>
      </c>
      <c r="AF44" s="3">
        <f t="shared" si="19"/>
        <v>28.076238173944912</v>
      </c>
      <c r="AG44" s="3">
        <f t="shared" si="20"/>
        <v>24.120579356566839</v>
      </c>
      <c r="AH44" s="3">
        <f t="shared" si="21"/>
        <v>15.652385599091811</v>
      </c>
      <c r="AI44" s="3">
        <f t="shared" si="22"/>
        <v>22.324525194518998</v>
      </c>
      <c r="AJ44" s="3">
        <f t="shared" si="23"/>
        <v>35.754910105876149</v>
      </c>
      <c r="AK44" s="3">
        <f t="shared" si="24"/>
        <v>34.470383642450074</v>
      </c>
      <c r="AL44" s="3">
        <f t="shared" si="25"/>
        <v>35.221390260489116</v>
      </c>
      <c r="AM44" s="3">
        <f t="shared" si="26"/>
        <v>23.796409446796375</v>
      </c>
      <c r="AN44" s="3">
        <f t="shared" si="27"/>
        <v>21.464457067233212</v>
      </c>
      <c r="AO44" s="3">
        <f t="shared" si="28"/>
        <v>22.85600669210881</v>
      </c>
      <c r="AS44" s="2">
        <f t="shared" si="30"/>
        <v>26.84376747139985</v>
      </c>
      <c r="AT44" s="2">
        <f t="shared" si="31"/>
        <v>22.753637736534383</v>
      </c>
      <c r="AU44" s="2">
        <f t="shared" si="32"/>
        <v>24.897036783950345</v>
      </c>
      <c r="AV44" s="2">
        <f t="shared" si="33"/>
        <v>12.327738637965879</v>
      </c>
      <c r="AW44" s="2">
        <f t="shared" si="34"/>
        <v>46.43981432933235</v>
      </c>
      <c r="AX44" s="2">
        <f t="shared" si="35"/>
        <v>17.955730071379428</v>
      </c>
      <c r="AY44" s="2">
        <f t="shared" si="36"/>
        <v>35.611958103718287</v>
      </c>
      <c r="AZ44" s="2">
        <f t="shared" si="37"/>
        <v>28.645279438000813</v>
      </c>
      <c r="BA44" s="2">
        <f t="shared" si="38"/>
        <v>32.638923355523055</v>
      </c>
      <c r="BB44" s="2">
        <f t="shared" si="39"/>
        <v>21.192857398399934</v>
      </c>
      <c r="BC44" s="2">
        <f t="shared" si="40"/>
        <v>20.500484776302883</v>
      </c>
      <c r="BD44" s="2">
        <f t="shared" si="41"/>
        <v>20.914669993906365</v>
      </c>
    </row>
    <row r="45" spans="1:56" x14ac:dyDescent="0.35">
      <c r="A45" s="4" t="s">
        <v>74</v>
      </c>
      <c r="B45" s="2">
        <v>70590.554695503859</v>
      </c>
      <c r="C45" s="2">
        <v>62354.034836095394</v>
      </c>
      <c r="D45" s="2">
        <f t="shared" si="4"/>
        <v>132944.58953159925</v>
      </c>
      <c r="E45" s="2">
        <v>90686.230768885405</v>
      </c>
      <c r="F45" s="2">
        <v>21143.899627256058</v>
      </c>
      <c r="G45" s="2">
        <f t="shared" si="5"/>
        <v>111830.13039614147</v>
      </c>
      <c r="H45" s="2">
        <v>57159.520955299158</v>
      </c>
      <c r="I45" s="2">
        <v>40548.261966056139</v>
      </c>
      <c r="J45" s="2">
        <f t="shared" si="6"/>
        <v>97707.782921355305</v>
      </c>
      <c r="K45" s="2">
        <v>474148.52828658588</v>
      </c>
      <c r="L45" s="2">
        <v>312320.88670248026</v>
      </c>
      <c r="M45" s="2">
        <f t="shared" si="7"/>
        <v>786469.41498906608</v>
      </c>
      <c r="N45" s="2">
        <f t="shared" si="8"/>
        <v>667647.17293225287</v>
      </c>
      <c r="O45" s="2"/>
      <c r="Q45" s="3">
        <f t="shared" si="9"/>
        <v>130.83387905329579</v>
      </c>
      <c r="R45" s="3">
        <f t="shared" si="10"/>
        <v>422.90296493726657</v>
      </c>
      <c r="S45" s="3">
        <f t="shared" si="11"/>
        <v>164.83700357588859</v>
      </c>
      <c r="T45" s="3">
        <f t="shared" si="12"/>
        <v>192.96547613460899</v>
      </c>
      <c r="X45" s="2">
        <f t="shared" si="0"/>
        <v>16.903974521812462</v>
      </c>
      <c r="Y45" s="2">
        <f t="shared" si="1"/>
        <v>14.219259931131104</v>
      </c>
      <c r="Z45" s="2">
        <f t="shared" si="2"/>
        <v>12.423596017743893</v>
      </c>
      <c r="AA45" s="2">
        <f t="shared" si="3"/>
        <v>43.546830470687453</v>
      </c>
      <c r="AD45" s="3">
        <f t="shared" si="17"/>
        <v>15.86126641179877</v>
      </c>
      <c r="AE45" s="3">
        <f t="shared" si="18"/>
        <v>18.178321844484223</v>
      </c>
      <c r="AF45" s="3">
        <f t="shared" si="19"/>
        <v>16.940879050740154</v>
      </c>
      <c r="AG45" s="3">
        <f t="shared" si="20"/>
        <v>43.427180124113619</v>
      </c>
      <c r="AH45" s="3">
        <f t="shared" si="21"/>
        <v>-3.7250882502794291</v>
      </c>
      <c r="AI45" s="3">
        <f t="shared" si="22"/>
        <v>32.601895150552387</v>
      </c>
      <c r="AJ45" s="3">
        <f t="shared" si="23"/>
        <v>18.772308130535876</v>
      </c>
      <c r="AK45" s="3">
        <f t="shared" si="24"/>
        <v>20.932712858260704</v>
      </c>
      <c r="AL45" s="3">
        <f t="shared" si="25"/>
        <v>19.662961278745563</v>
      </c>
      <c r="AM45" s="3">
        <f t="shared" si="26"/>
        <v>19.26169491413825</v>
      </c>
      <c r="AN45" s="3">
        <f t="shared" si="27"/>
        <v>12.883097598515448</v>
      </c>
      <c r="AO45" s="3">
        <f t="shared" si="28"/>
        <v>16.676033040445315</v>
      </c>
      <c r="AS45" s="2">
        <f t="shared" si="30"/>
        <v>38.346479774708442</v>
      </c>
      <c r="AT45" s="2">
        <f t="shared" si="31"/>
        <v>31.779281101992328</v>
      </c>
      <c r="AU45" s="2">
        <f t="shared" si="32"/>
        <v>35.186671089017011</v>
      </c>
      <c r="AV45" s="2">
        <f t="shared" si="33"/>
        <v>27.54477498115584</v>
      </c>
      <c r="AW45" s="2">
        <f t="shared" si="34"/>
        <v>27.772341052719863</v>
      </c>
      <c r="AX45" s="2">
        <f t="shared" si="35"/>
        <v>27.587739095050921</v>
      </c>
      <c r="AY45" s="2">
        <f t="shared" si="36"/>
        <v>41.10123425723129</v>
      </c>
      <c r="AZ45" s="2">
        <f t="shared" si="37"/>
        <v>36.756850014341389</v>
      </c>
      <c r="BA45" s="2">
        <f t="shared" si="38"/>
        <v>39.265266540539187</v>
      </c>
      <c r="BB45" s="2">
        <f t="shared" si="39"/>
        <v>31.536505597907393</v>
      </c>
      <c r="BC45" s="2">
        <f t="shared" si="40"/>
        <v>25.573475018730441</v>
      </c>
      <c r="BD45" s="2">
        <f t="shared" si="41"/>
        <v>29.101942188293894</v>
      </c>
    </row>
    <row r="46" spans="1:56" x14ac:dyDescent="0.35">
      <c r="A46" s="4" t="s">
        <v>75</v>
      </c>
      <c r="B46" s="2">
        <v>68001.42670510379</v>
      </c>
      <c r="C46" s="2">
        <v>62658.048991405572</v>
      </c>
      <c r="D46" s="2">
        <f t="shared" si="4"/>
        <v>130659.47569650935</v>
      </c>
      <c r="E46" s="2">
        <v>95485.257186382834</v>
      </c>
      <c r="F46" s="2">
        <v>22859.928396592357</v>
      </c>
      <c r="G46" s="2">
        <f t="shared" si="5"/>
        <v>118345.18558297519</v>
      </c>
      <c r="H46" s="2">
        <v>58037.972654664423</v>
      </c>
      <c r="I46" s="2">
        <v>40644.866255792949</v>
      </c>
      <c r="J46" s="2">
        <f t="shared" si="6"/>
        <v>98682.838910457373</v>
      </c>
      <c r="K46" s="2">
        <v>485557.79527592222</v>
      </c>
      <c r="L46" s="2">
        <v>321482.84928560915</v>
      </c>
      <c r="M46" s="2">
        <f t="shared" si="7"/>
        <v>807040.64456153137</v>
      </c>
      <c r="N46" s="2">
        <f t="shared" si="8"/>
        <v>696043.51553753985</v>
      </c>
      <c r="O46" s="2"/>
      <c r="P46">
        <v>2010</v>
      </c>
      <c r="Q46" s="3">
        <f t="shared" si="9"/>
        <v>128.58504509791246</v>
      </c>
      <c r="R46" s="3">
        <f t="shared" si="10"/>
        <v>447.54065556216244</v>
      </c>
      <c r="S46" s="3">
        <f t="shared" si="11"/>
        <v>166.4819626851509</v>
      </c>
      <c r="T46" s="3">
        <f t="shared" si="12"/>
        <v>201.17267597527498</v>
      </c>
      <c r="W46" s="6" t="s">
        <v>314</v>
      </c>
      <c r="X46" s="2">
        <f t="shared" si="0"/>
        <v>16.189949859030609</v>
      </c>
      <c r="Y46" s="2">
        <f t="shared" si="1"/>
        <v>14.664092370127484</v>
      </c>
      <c r="Z46" s="2">
        <f t="shared" si="2"/>
        <v>12.22774089204295</v>
      </c>
      <c r="AA46" s="2">
        <f t="shared" si="3"/>
        <v>43.081783121201042</v>
      </c>
      <c r="AD46" s="3">
        <f t="shared" si="17"/>
        <v>-13.883629047879943</v>
      </c>
      <c r="AE46" s="3">
        <f t="shared" si="18"/>
        <v>1.9645546593484164</v>
      </c>
      <c r="AF46" s="3">
        <f t="shared" si="19"/>
        <v>-6.7001437347095516</v>
      </c>
      <c r="AG46" s="3">
        <f t="shared" si="20"/>
        <v>22.907923875130763</v>
      </c>
      <c r="AH46" s="3">
        <f t="shared" si="21"/>
        <v>36.634102692043612</v>
      </c>
      <c r="AI46" s="3">
        <f t="shared" si="22"/>
        <v>25.420074652786241</v>
      </c>
      <c r="AJ46" s="3">
        <f t="shared" si="23"/>
        <v>6.2905397921087403</v>
      </c>
      <c r="AK46" s="3">
        <f t="shared" si="24"/>
        <v>0.95639187800273806</v>
      </c>
      <c r="AL46" s="3">
        <f t="shared" si="25"/>
        <v>4.0518733686902175</v>
      </c>
      <c r="AM46" s="3">
        <f t="shared" si="26"/>
        <v>9.97807041331642</v>
      </c>
      <c r="AN46" s="3">
        <f t="shared" si="27"/>
        <v>12.260538016696243</v>
      </c>
      <c r="AO46" s="3">
        <f t="shared" si="28"/>
        <v>10.880270722392682</v>
      </c>
      <c r="AS46" s="2">
        <f t="shared" si="30"/>
        <v>17.36956833888128</v>
      </c>
      <c r="AT46" s="2">
        <f t="shared" si="31"/>
        <v>19.395432815796454</v>
      </c>
      <c r="AU46" s="2">
        <f t="shared" si="32"/>
        <v>18.332426692660995</v>
      </c>
      <c r="AV46" s="2">
        <f t="shared" si="33"/>
        <v>31.221872062999267</v>
      </c>
      <c r="AW46" s="2">
        <f t="shared" si="34"/>
        <v>32.361311987628973</v>
      </c>
      <c r="AX46" s="2">
        <f t="shared" si="35"/>
        <v>31.440438584001985</v>
      </c>
      <c r="AY46" s="2">
        <f t="shared" si="36"/>
        <v>29.328281104889808</v>
      </c>
      <c r="AZ46" s="2">
        <f t="shared" si="37"/>
        <v>22.65527367726272</v>
      </c>
      <c r="BA46" s="2">
        <f t="shared" si="38"/>
        <v>26.493831154303127</v>
      </c>
      <c r="BB46" s="2">
        <f t="shared" si="39"/>
        <v>23.276084340898983</v>
      </c>
      <c r="BC46" s="2">
        <f t="shared" si="40"/>
        <v>20.631994741735383</v>
      </c>
      <c r="BD46" s="2">
        <f t="shared" si="41"/>
        <v>22.20904748817749</v>
      </c>
    </row>
    <row r="47" spans="1:56" x14ac:dyDescent="0.35">
      <c r="A47" s="4" t="s">
        <v>76</v>
      </c>
      <c r="B47" s="2">
        <v>71105.566962077995</v>
      </c>
      <c r="C47" s="2">
        <v>64464.728572594846</v>
      </c>
      <c r="D47" s="2">
        <f t="shared" si="4"/>
        <v>135570.29553467286</v>
      </c>
      <c r="E47" s="2">
        <v>94540.06167369429</v>
      </c>
      <c r="F47" s="2">
        <v>25909.199967032073</v>
      </c>
      <c r="G47" s="2">
        <f t="shared" si="5"/>
        <v>120449.26164072636</v>
      </c>
      <c r="H47" s="2">
        <v>60048.430713837166</v>
      </c>
      <c r="I47" s="2">
        <v>43800.579184842267</v>
      </c>
      <c r="J47" s="2">
        <f t="shared" si="6"/>
        <v>103849.00989867943</v>
      </c>
      <c r="K47" s="2">
        <v>499864.93059973069</v>
      </c>
      <c r="L47" s="2">
        <v>341028.74091519229</v>
      </c>
      <c r="M47" s="2">
        <f t="shared" si="7"/>
        <v>840893.67151492299</v>
      </c>
      <c r="N47" s="2">
        <f t="shared" si="8"/>
        <v>721923.62772229698</v>
      </c>
      <c r="O47" s="2"/>
      <c r="Q47" s="3">
        <f t="shared" si="9"/>
        <v>133.41789772487923</v>
      </c>
      <c r="R47" s="3">
        <f t="shared" si="10"/>
        <v>455.49754517790763</v>
      </c>
      <c r="S47" s="3">
        <f t="shared" si="11"/>
        <v>175.19750325109172</v>
      </c>
      <c r="T47" s="3">
        <f t="shared" si="12"/>
        <v>208.65262702219644</v>
      </c>
      <c r="X47" s="2">
        <f t="shared" si="0"/>
        <v>16.122168607885275</v>
      </c>
      <c r="Y47" s="2">
        <f t="shared" si="1"/>
        <v>14.323958631265402</v>
      </c>
      <c r="Z47" s="2">
        <f t="shared" si="2"/>
        <v>12.349838441712718</v>
      </c>
      <c r="AA47" s="2">
        <f t="shared" si="3"/>
        <v>42.795965680863397</v>
      </c>
      <c r="AD47" s="3">
        <f t="shared" si="17"/>
        <v>19.548000418566037</v>
      </c>
      <c r="AE47" s="3">
        <f t="shared" si="18"/>
        <v>12.042079786617599</v>
      </c>
      <c r="AF47" s="3">
        <f t="shared" si="19"/>
        <v>15.902959784407855</v>
      </c>
      <c r="AG47" s="3">
        <f t="shared" si="20"/>
        <v>-3.9011398678381437</v>
      </c>
      <c r="AH47" s="3">
        <f t="shared" si="21"/>
        <v>65.012387762751473</v>
      </c>
      <c r="AI47" s="3">
        <f t="shared" si="22"/>
        <v>7.3035742121231761</v>
      </c>
      <c r="AJ47" s="3">
        <f t="shared" si="23"/>
        <v>14.592901141237169</v>
      </c>
      <c r="AK47" s="3">
        <f t="shared" si="24"/>
        <v>34.864180571393177</v>
      </c>
      <c r="AL47" s="3">
        <f t="shared" si="25"/>
        <v>22.643038603625442</v>
      </c>
      <c r="AM47" s="3">
        <f t="shared" si="26"/>
        <v>12.317376736856156</v>
      </c>
      <c r="AN47" s="3">
        <f t="shared" si="27"/>
        <v>26.628858304354488</v>
      </c>
      <c r="AO47" s="3">
        <f t="shared" si="28"/>
        <v>17.864415400201938</v>
      </c>
      <c r="AS47" s="2">
        <f t="shared" si="30"/>
        <v>11.285797925102226</v>
      </c>
      <c r="AT47" s="2">
        <f t="shared" si="31"/>
        <v>14.543204459042268</v>
      </c>
      <c r="AU47" s="2">
        <f t="shared" si="32"/>
        <v>12.811300182609052</v>
      </c>
      <c r="AV47" s="2">
        <f t="shared" si="33"/>
        <v>20.418536100754594</v>
      </c>
      <c r="AW47" s="2">
        <f t="shared" si="34"/>
        <v>25.873945587203995</v>
      </c>
      <c r="AX47" s="2">
        <f t="shared" si="35"/>
        <v>21.551725486630914</v>
      </c>
      <c r="AY47" s="2">
        <f t="shared" si="36"/>
        <v>18.380662877896171</v>
      </c>
      <c r="AZ47" s="2">
        <f t="shared" si="37"/>
        <v>21.983255457393412</v>
      </c>
      <c r="BA47" s="2">
        <f t="shared" si="38"/>
        <v>19.873859197384558</v>
      </c>
      <c r="BB47" s="2">
        <f t="shared" si="39"/>
        <v>16.209201824140941</v>
      </c>
      <c r="BC47" s="2">
        <f t="shared" si="40"/>
        <v>18.157008104795036</v>
      </c>
      <c r="BD47" s="2">
        <f t="shared" si="41"/>
        <v>16.991351612971361</v>
      </c>
    </row>
    <row r="48" spans="1:56" x14ac:dyDescent="0.35">
      <c r="A48" s="4" t="s">
        <v>77</v>
      </c>
      <c r="B48" s="2">
        <v>76956.146696536947</v>
      </c>
      <c r="C48" s="2">
        <v>68864.065147710004</v>
      </c>
      <c r="D48" s="2">
        <f t="shared" si="4"/>
        <v>145820.21184424695</v>
      </c>
      <c r="E48" s="2">
        <v>97765.68149186013</v>
      </c>
      <c r="F48" s="2">
        <v>26152.042491331169</v>
      </c>
      <c r="G48" s="2">
        <f t="shared" si="5"/>
        <v>123917.7239831913</v>
      </c>
      <c r="H48" s="2">
        <v>64256.586368911492</v>
      </c>
      <c r="I48" s="2">
        <v>47494.446908957136</v>
      </c>
      <c r="J48" s="2">
        <f t="shared" si="6"/>
        <v>111751.03327786863</v>
      </c>
      <c r="K48" s="2">
        <v>537959.04256139137</v>
      </c>
      <c r="L48" s="2">
        <v>358308.72724304051</v>
      </c>
      <c r="M48" s="2">
        <f t="shared" si="7"/>
        <v>896267.76980443182</v>
      </c>
      <c r="N48" s="2">
        <f t="shared" si="8"/>
        <v>762614.24866550753</v>
      </c>
      <c r="O48" s="2"/>
      <c r="Q48" s="3">
        <f t="shared" si="9"/>
        <v>143.50508002750669</v>
      </c>
      <c r="R48" s="3">
        <f t="shared" si="10"/>
        <v>468.61407292589183</v>
      </c>
      <c r="S48" s="3">
        <f t="shared" si="11"/>
        <v>188.52853806804771</v>
      </c>
      <c r="T48" s="3">
        <f t="shared" si="12"/>
        <v>220.4131576779838</v>
      </c>
      <c r="X48" s="2">
        <f t="shared" si="0"/>
        <v>16.269715006717842</v>
      </c>
      <c r="Y48" s="2">
        <f t="shared" si="1"/>
        <v>13.825971228467862</v>
      </c>
      <c r="Z48" s="2">
        <f t="shared" si="2"/>
        <v>12.468487325194458</v>
      </c>
      <c r="AA48" s="2">
        <f t="shared" si="3"/>
        <v>42.564173560380162</v>
      </c>
      <c r="AD48" s="3">
        <f t="shared" si="17"/>
        <v>37.201494107229969</v>
      </c>
      <c r="AE48" s="3">
        <f t="shared" si="18"/>
        <v>30.221289333173452</v>
      </c>
      <c r="AF48" s="3">
        <f t="shared" si="19"/>
        <v>33.848259496215725</v>
      </c>
      <c r="AG48" s="3">
        <f t="shared" si="20"/>
        <v>14.362121343269152</v>
      </c>
      <c r="AH48" s="3">
        <f t="shared" si="21"/>
        <v>3.8021720595689423</v>
      </c>
      <c r="AI48" s="3">
        <f t="shared" si="22"/>
        <v>12.025565238985214</v>
      </c>
      <c r="AJ48" s="3">
        <f t="shared" si="23"/>
        <v>31.118493594712461</v>
      </c>
      <c r="AK48" s="3">
        <f t="shared" si="24"/>
        <v>38.245793243574269</v>
      </c>
      <c r="AL48" s="3">
        <f t="shared" si="25"/>
        <v>34.090110430504204</v>
      </c>
      <c r="AM48" s="3">
        <f t="shared" si="26"/>
        <v>34.148608789771664</v>
      </c>
      <c r="AN48" s="3">
        <f t="shared" si="27"/>
        <v>21.861247232899949</v>
      </c>
      <c r="AO48" s="3">
        <f t="shared" si="28"/>
        <v>29.05854987100016</v>
      </c>
      <c r="AS48" s="2">
        <f t="shared" si="30"/>
        <v>13.104865353428895</v>
      </c>
      <c r="AT48" s="2">
        <f t="shared" si="31"/>
        <v>15.149630725193841</v>
      </c>
      <c r="AU48" s="2">
        <f t="shared" si="32"/>
        <v>14.061386353860673</v>
      </c>
      <c r="AV48" s="2">
        <f t="shared" si="33"/>
        <v>17.978520445599845</v>
      </c>
      <c r="AW48" s="2">
        <f t="shared" si="34"/>
        <v>22.517692027428549</v>
      </c>
      <c r="AX48" s="2">
        <f t="shared" si="35"/>
        <v>18.908261497220469</v>
      </c>
      <c r="AY48" s="2">
        <f t="shared" si="36"/>
        <v>17.356694520098227</v>
      </c>
      <c r="AZ48" s="2">
        <f t="shared" si="37"/>
        <v>22.830590511146177</v>
      </c>
      <c r="BA48" s="2">
        <f t="shared" si="38"/>
        <v>19.622348657898648</v>
      </c>
      <c r="BB48" s="2">
        <f t="shared" si="39"/>
        <v>18.565967463744236</v>
      </c>
      <c r="BC48" s="2">
        <f t="shared" si="40"/>
        <v>18.253386534969174</v>
      </c>
      <c r="BD48" s="2">
        <f t="shared" si="41"/>
        <v>18.440806225122451</v>
      </c>
    </row>
    <row r="49" spans="1:56" x14ac:dyDescent="0.35">
      <c r="A49" s="4" t="s">
        <v>78</v>
      </c>
      <c r="B49" s="2">
        <v>78209.463359031593</v>
      </c>
      <c r="C49" s="2">
        <v>69983.135932576421</v>
      </c>
      <c r="D49" s="2">
        <f t="shared" si="4"/>
        <v>148192.59929160803</v>
      </c>
      <c r="E49" s="2">
        <v>99534.338183871092</v>
      </c>
      <c r="F49" s="2">
        <v>25388.77272920703</v>
      </c>
      <c r="G49" s="2">
        <f t="shared" si="5"/>
        <v>124923.11091307813</v>
      </c>
      <c r="H49" s="2">
        <v>65776.620815523667</v>
      </c>
      <c r="I49" s="2">
        <v>49569.250486479556</v>
      </c>
      <c r="J49" s="2">
        <f t="shared" si="6"/>
        <v>115345.87130200322</v>
      </c>
      <c r="K49" s="2">
        <v>553072.07488605916</v>
      </c>
      <c r="L49" s="2">
        <v>369916.71543918404</v>
      </c>
      <c r="M49" s="2">
        <f t="shared" si="7"/>
        <v>922988.79032524326</v>
      </c>
      <c r="N49" s="2">
        <f t="shared" si="8"/>
        <v>784373.43064471008</v>
      </c>
      <c r="O49" s="2"/>
      <c r="Q49" s="3">
        <f t="shared" si="9"/>
        <v>145.83980198534778</v>
      </c>
      <c r="R49" s="3">
        <f t="shared" si="10"/>
        <v>472.41609937486561</v>
      </c>
      <c r="S49" s="3">
        <f t="shared" si="11"/>
        <v>194.59317601726781</v>
      </c>
      <c r="T49" s="3">
        <f t="shared" si="12"/>
        <v>226.7020645754335</v>
      </c>
      <c r="X49" s="2">
        <f t="shared" si="0"/>
        <v>16.055731212010478</v>
      </c>
      <c r="Y49" s="2">
        <f t="shared" si="1"/>
        <v>13.534629263380074</v>
      </c>
      <c r="Z49" s="2">
        <f t="shared" si="2"/>
        <v>12.496995901906628</v>
      </c>
      <c r="AA49" s="2">
        <f t="shared" si="3"/>
        <v>42.087356377297183</v>
      </c>
      <c r="AD49" s="3">
        <f t="shared" si="17"/>
        <v>6.6753234763952118</v>
      </c>
      <c r="AE49" s="3">
        <f t="shared" si="18"/>
        <v>6.6603421003157637</v>
      </c>
      <c r="AF49" s="3">
        <f t="shared" si="19"/>
        <v>6.6682482765901385</v>
      </c>
      <c r="AG49" s="3">
        <f t="shared" si="20"/>
        <v>7.4350535674821971</v>
      </c>
      <c r="AH49" s="3">
        <f t="shared" si="21"/>
        <v>-11.17312591955052</v>
      </c>
      <c r="AI49" s="3">
        <f t="shared" si="22"/>
        <v>3.2850468359790108</v>
      </c>
      <c r="AJ49" s="3">
        <f t="shared" si="23"/>
        <v>9.803361059443505</v>
      </c>
      <c r="AK49" s="3">
        <f t="shared" si="24"/>
        <v>18.652821702902102</v>
      </c>
      <c r="AL49" s="3">
        <f t="shared" si="25"/>
        <v>13.501611109147426</v>
      </c>
      <c r="AM49" s="3">
        <f t="shared" si="26"/>
        <v>11.719781205261892</v>
      </c>
      <c r="AN49" s="3">
        <f t="shared" si="27"/>
        <v>13.602079099718335</v>
      </c>
      <c r="AO49" s="3">
        <f t="shared" si="28"/>
        <v>12.469454607073827</v>
      </c>
      <c r="AS49" s="2">
        <f t="shared" si="30"/>
        <v>10.793099298330077</v>
      </c>
      <c r="AT49" s="2">
        <f t="shared" si="31"/>
        <v>12.235136212973185</v>
      </c>
      <c r="AU49" s="2">
        <f t="shared" si="32"/>
        <v>11.469447394385689</v>
      </c>
      <c r="AV49" s="2">
        <f t="shared" si="33"/>
        <v>9.7568366663459258</v>
      </c>
      <c r="AW49" s="2">
        <f t="shared" si="34"/>
        <v>20.076112622474884</v>
      </c>
      <c r="AX49" s="2">
        <f t="shared" si="35"/>
        <v>11.707918492589386</v>
      </c>
      <c r="AY49" s="2">
        <f t="shared" si="36"/>
        <v>15.075528479259637</v>
      </c>
      <c r="AZ49" s="2">
        <f t="shared" si="37"/>
        <v>22.247534377614244</v>
      </c>
      <c r="BA49" s="2">
        <f t="shared" si="38"/>
        <v>18.051876578598414</v>
      </c>
      <c r="BB49" s="2">
        <f t="shared" si="39"/>
        <v>16.645321432226435</v>
      </c>
      <c r="BC49" s="2">
        <f t="shared" si="40"/>
        <v>18.441235021073087</v>
      </c>
      <c r="BD49" s="2">
        <f t="shared" si="41"/>
        <v>17.358510418116534</v>
      </c>
    </row>
    <row r="50" spans="1:56" x14ac:dyDescent="0.35">
      <c r="A50" s="4" t="s">
        <v>79</v>
      </c>
      <c r="B50" s="2">
        <v>80387.197312849647</v>
      </c>
      <c r="C50" s="2">
        <v>71341.110256890926</v>
      </c>
      <c r="D50" s="2">
        <f t="shared" si="4"/>
        <v>151728.30756974057</v>
      </c>
      <c r="E50" s="2">
        <v>100681.73784792572</v>
      </c>
      <c r="F50" s="2">
        <v>26520.518599919793</v>
      </c>
      <c r="G50" s="2">
        <f t="shared" si="5"/>
        <v>127202.25644784552</v>
      </c>
      <c r="H50" s="2">
        <v>66338.74672072973</v>
      </c>
      <c r="I50" s="2">
        <v>50306.433548205096</v>
      </c>
      <c r="J50" s="2">
        <f t="shared" si="6"/>
        <v>116645.18026893483</v>
      </c>
      <c r="K50" s="2">
        <v>556128.69380414335</v>
      </c>
      <c r="L50" s="2">
        <v>378262.56763333059</v>
      </c>
      <c r="M50" s="2">
        <f t="shared" si="7"/>
        <v>934391.26143747394</v>
      </c>
      <c r="N50" s="2">
        <f t="shared" si="8"/>
        <v>793220.03004664404</v>
      </c>
      <c r="O50" s="2"/>
      <c r="P50">
        <v>2011</v>
      </c>
      <c r="Q50" s="3">
        <f t="shared" si="9"/>
        <v>149.31937517338622</v>
      </c>
      <c r="R50" s="3">
        <f t="shared" si="10"/>
        <v>481.03504134303046</v>
      </c>
      <c r="S50" s="3">
        <f t="shared" si="11"/>
        <v>196.78516308753714</v>
      </c>
      <c r="T50" s="3">
        <f t="shared" si="12"/>
        <v>229.25893643077129</v>
      </c>
      <c r="W50" s="6" t="s">
        <v>315</v>
      </c>
      <c r="X50" s="2">
        <f t="shared" si="0"/>
        <v>16.238198475478111</v>
      </c>
      <c r="Y50" s="2">
        <f t="shared" si="1"/>
        <v>13.613382498050838</v>
      </c>
      <c r="Z50" s="2">
        <f t="shared" si="2"/>
        <v>12.483547854405987</v>
      </c>
      <c r="AA50" s="2">
        <f t="shared" si="3"/>
        <v>42.335128827934938</v>
      </c>
      <c r="AD50" s="3">
        <f t="shared" si="17"/>
        <v>11.611854809371369</v>
      </c>
      <c r="AE50" s="3">
        <f t="shared" si="18"/>
        <v>7.9905761775395767</v>
      </c>
      <c r="AF50" s="3">
        <f t="shared" si="19"/>
        <v>9.890561351528838</v>
      </c>
      <c r="AG50" s="3">
        <f t="shared" si="20"/>
        <v>4.6914175673981706</v>
      </c>
      <c r="AH50" s="3">
        <f t="shared" si="21"/>
        <v>19.058722241409875</v>
      </c>
      <c r="AI50" s="3">
        <f t="shared" si="22"/>
        <v>7.4999094317747206</v>
      </c>
      <c r="AJ50" s="3">
        <f t="shared" si="23"/>
        <v>3.4624638237291228</v>
      </c>
      <c r="AK50" s="3">
        <f t="shared" si="24"/>
        <v>6.0827350933851942</v>
      </c>
      <c r="AL50" s="3">
        <f t="shared" si="25"/>
        <v>4.5824902240613641</v>
      </c>
      <c r="AM50" s="3">
        <f t="shared" si="26"/>
        <v>2.229041531146092</v>
      </c>
      <c r="AN50" s="3">
        <f t="shared" si="27"/>
        <v>9.3346048977651428</v>
      </c>
      <c r="AO50" s="3">
        <f t="shared" si="28"/>
        <v>5.0338697791192821</v>
      </c>
      <c r="AS50" s="2">
        <f t="shared" si="30"/>
        <v>18.21398639392995</v>
      </c>
      <c r="AT50" s="2">
        <f t="shared" si="31"/>
        <v>13.857854505933243</v>
      </c>
      <c r="AU50" s="2">
        <f t="shared" si="32"/>
        <v>16.124993431145441</v>
      </c>
      <c r="AV50" s="2">
        <f t="shared" si="33"/>
        <v>5.4421811436288881</v>
      </c>
      <c r="AW50" s="2">
        <f t="shared" si="34"/>
        <v>16.013130661743922</v>
      </c>
      <c r="AX50" s="2">
        <f t="shared" si="35"/>
        <v>7.4840990119199979</v>
      </c>
      <c r="AY50" s="2">
        <f t="shared" si="36"/>
        <v>14.30231568469198</v>
      </c>
      <c r="AZ50" s="2">
        <f t="shared" si="37"/>
        <v>23.770695249944684</v>
      </c>
      <c r="BA50" s="2">
        <f t="shared" si="38"/>
        <v>18.20209223487792</v>
      </c>
      <c r="BB50" s="2">
        <f t="shared" si="39"/>
        <v>14.533985287604878</v>
      </c>
      <c r="BC50" s="2">
        <f t="shared" si="40"/>
        <v>17.661818810520025</v>
      </c>
      <c r="BD50" s="2">
        <f t="shared" si="41"/>
        <v>15.779950828267486</v>
      </c>
    </row>
    <row r="51" spans="1:56" x14ac:dyDescent="0.35">
      <c r="A51" s="4" t="s">
        <v>80</v>
      </c>
      <c r="B51" s="2">
        <v>79838.751021280477</v>
      </c>
      <c r="C51" s="2">
        <v>71127.730732966767</v>
      </c>
      <c r="D51" s="2">
        <f t="shared" si="4"/>
        <v>150966.48175424724</v>
      </c>
      <c r="E51" s="2">
        <v>101327.01258186951</v>
      </c>
      <c r="F51" s="2">
        <v>25834.197082007846</v>
      </c>
      <c r="G51" s="2">
        <f t="shared" si="5"/>
        <v>127161.20966387735</v>
      </c>
      <c r="H51" s="2">
        <v>66634.841301758497</v>
      </c>
      <c r="I51" s="2">
        <v>50941.179532129383</v>
      </c>
      <c r="J51" s="2">
        <f t="shared" si="6"/>
        <v>117576.02083388789</v>
      </c>
      <c r="K51" s="2">
        <v>561274.68013602134</v>
      </c>
      <c r="L51" s="2">
        <v>375741.92934982281</v>
      </c>
      <c r="M51" s="2">
        <f t="shared" si="7"/>
        <v>937016.60948584415</v>
      </c>
      <c r="N51" s="2">
        <f t="shared" si="8"/>
        <v>795635.31656158646</v>
      </c>
      <c r="O51" s="2"/>
      <c r="Q51" s="3">
        <f t="shared" si="9"/>
        <v>148.56964457543481</v>
      </c>
      <c r="R51" s="3">
        <f t="shared" si="10"/>
        <v>480.87981656970885</v>
      </c>
      <c r="S51" s="3">
        <f t="shared" si="11"/>
        <v>198.35552897801333</v>
      </c>
      <c r="T51" s="3">
        <f t="shared" si="12"/>
        <v>229.95701010089621</v>
      </c>
      <c r="X51" s="2">
        <f t="shared" si="0"/>
        <v>16.111398690903137</v>
      </c>
      <c r="Y51" s="2">
        <f t="shared" si="1"/>
        <v>13.570859723997073</v>
      </c>
      <c r="Z51" s="2">
        <f t="shared" si="2"/>
        <v>12.547912133425651</v>
      </c>
      <c r="AA51" s="2">
        <f t="shared" si="3"/>
        <v>42.230170548325859</v>
      </c>
      <c r="AD51" s="3">
        <f t="shared" si="17"/>
        <v>-2.7012215136913431</v>
      </c>
      <c r="AE51" s="3">
        <f t="shared" si="18"/>
        <v>-1.1910333953007779</v>
      </c>
      <c r="AF51" s="3">
        <f t="shared" si="19"/>
        <v>-1.9933190672702605</v>
      </c>
      <c r="AG51" s="3">
        <f t="shared" si="20"/>
        <v>2.5883728148859309</v>
      </c>
      <c r="AH51" s="3">
        <f t="shared" si="21"/>
        <v>-9.9566126761593381</v>
      </c>
      <c r="AI51" s="3">
        <f t="shared" si="22"/>
        <v>-0.12901318376530302</v>
      </c>
      <c r="AJ51" s="3">
        <f t="shared" si="23"/>
        <v>1.7973378874823531</v>
      </c>
      <c r="AK51" s="3">
        <f t="shared" si="24"/>
        <v>5.1433644435664672</v>
      </c>
      <c r="AL51" s="3">
        <f t="shared" si="25"/>
        <v>3.2304541495622008</v>
      </c>
      <c r="AM51" s="3">
        <f t="shared" si="26"/>
        <v>3.7529827233046653</v>
      </c>
      <c r="AN51" s="3">
        <f t="shared" si="27"/>
        <v>-2.6389656012357987</v>
      </c>
      <c r="AO51" s="3">
        <f t="shared" si="28"/>
        <v>1.1286207442509077</v>
      </c>
      <c r="AS51" s="2">
        <f t="shared" si="30"/>
        <v>12.281997644235165</v>
      </c>
      <c r="AT51" s="2">
        <f t="shared" si="31"/>
        <v>10.335888024206286</v>
      </c>
      <c r="AU51" s="2">
        <f t="shared" si="32"/>
        <v>11.356607403453456</v>
      </c>
      <c r="AV51" s="2">
        <f t="shared" si="33"/>
        <v>7.1789152535148837</v>
      </c>
      <c r="AW51" s="2">
        <f t="shared" si="34"/>
        <v>-0.28948360088179026</v>
      </c>
      <c r="AX51" s="2">
        <f t="shared" si="35"/>
        <v>5.5724277025219537</v>
      </c>
      <c r="AY51" s="2">
        <f t="shared" si="36"/>
        <v>10.968497443853442</v>
      </c>
      <c r="AZ51" s="2">
        <f t="shared" si="37"/>
        <v>16.302524944140949</v>
      </c>
      <c r="BA51" s="2">
        <f t="shared" si="38"/>
        <v>13.218239585145053</v>
      </c>
      <c r="BB51" s="2">
        <f t="shared" si="39"/>
        <v>12.285268634991485</v>
      </c>
      <c r="BC51" s="2">
        <f t="shared" si="40"/>
        <v>10.178962729497055</v>
      </c>
      <c r="BD51" s="2">
        <f t="shared" si="41"/>
        <v>11.431045473056024</v>
      </c>
    </row>
    <row r="52" spans="1:56" x14ac:dyDescent="0.35">
      <c r="A52" s="4" t="s">
        <v>81</v>
      </c>
      <c r="B52" s="2">
        <v>82699.779238299321</v>
      </c>
      <c r="C52" s="2">
        <v>74137.369912017923</v>
      </c>
      <c r="D52" s="2">
        <f t="shared" si="4"/>
        <v>156837.14915031724</v>
      </c>
      <c r="E52" s="2">
        <v>105853.27192519422</v>
      </c>
      <c r="F52" s="2">
        <v>27242.858387450273</v>
      </c>
      <c r="G52" s="2">
        <f t="shared" si="5"/>
        <v>133096.1303126445</v>
      </c>
      <c r="H52" s="2">
        <v>71639.592449075557</v>
      </c>
      <c r="I52" s="2">
        <v>54506.026763258837</v>
      </c>
      <c r="J52" s="2">
        <f t="shared" si="6"/>
        <v>126145.61921233439</v>
      </c>
      <c r="K52" s="2">
        <v>581973.71079729288</v>
      </c>
      <c r="L52" s="2">
        <v>389152.17256551469</v>
      </c>
      <c r="M52" s="2">
        <f t="shared" si="7"/>
        <v>971125.88336280757</v>
      </c>
      <c r="N52" s="2">
        <f t="shared" si="8"/>
        <v>821239.2453128004</v>
      </c>
      <c r="O52" s="2"/>
      <c r="Q52" s="3">
        <f t="shared" si="9"/>
        <v>154.34710562718362</v>
      </c>
      <c r="R52" s="3">
        <f t="shared" si="10"/>
        <v>503.32363855346313</v>
      </c>
      <c r="S52" s="3">
        <f t="shared" si="11"/>
        <v>212.8127899690738</v>
      </c>
      <c r="T52" s="3">
        <f t="shared" si="12"/>
        <v>237.35713774720315</v>
      </c>
      <c r="X52" s="2">
        <f t="shared" si="0"/>
        <v>16.150032847154964</v>
      </c>
      <c r="Y52" s="2">
        <f t="shared" si="1"/>
        <v>13.705342694786408</v>
      </c>
      <c r="Z52" s="2">
        <f t="shared" si="2"/>
        <v>12.989625894381302</v>
      </c>
      <c r="AA52" s="2">
        <f t="shared" si="3"/>
        <v>42.845001436322676</v>
      </c>
      <c r="AD52" s="3">
        <f t="shared" si="17"/>
        <v>15.123096811305148</v>
      </c>
      <c r="AE52" s="3">
        <f t="shared" si="18"/>
        <v>18.030130527873055</v>
      </c>
      <c r="AF52" s="3">
        <f t="shared" si="19"/>
        <v>16.485970360626979</v>
      </c>
      <c r="AG52" s="3">
        <f t="shared" si="20"/>
        <v>19.101215071422128</v>
      </c>
      <c r="AH52" s="3">
        <f t="shared" si="21"/>
        <v>23.660448706462223</v>
      </c>
      <c r="AI52" s="3">
        <f t="shared" si="22"/>
        <v>20.01709561176197</v>
      </c>
      <c r="AJ52" s="3">
        <f t="shared" si="23"/>
        <v>33.600152891858514</v>
      </c>
      <c r="AK52" s="3">
        <f t="shared" si="24"/>
        <v>31.069642101199179</v>
      </c>
      <c r="AL52" s="3">
        <f t="shared" si="25"/>
        <v>32.499322985273295</v>
      </c>
      <c r="AM52" s="3">
        <f t="shared" si="26"/>
        <v>15.587711028275386</v>
      </c>
      <c r="AN52" s="3">
        <f t="shared" si="27"/>
        <v>15.05862860823739</v>
      </c>
      <c r="AO52" s="3">
        <f t="shared" si="28"/>
        <v>15.375331297275995</v>
      </c>
      <c r="AS52" s="2">
        <f t="shared" si="30"/>
        <v>7.4635136871020524</v>
      </c>
      <c r="AT52" s="2">
        <f t="shared" si="31"/>
        <v>7.6575565979105864</v>
      </c>
      <c r="AU52" s="2">
        <f t="shared" si="32"/>
        <v>7.5551510772989827</v>
      </c>
      <c r="AV52" s="2">
        <f t="shared" si="33"/>
        <v>8.2724227049012722</v>
      </c>
      <c r="AW52" s="2">
        <f t="shared" si="34"/>
        <v>4.1710543124143573</v>
      </c>
      <c r="AX52" s="2">
        <f t="shared" si="35"/>
        <v>7.4068551571349062</v>
      </c>
      <c r="AY52" s="2">
        <f t="shared" si="36"/>
        <v>11.489882200988033</v>
      </c>
      <c r="AZ52" s="2">
        <f t="shared" si="37"/>
        <v>14.762946640356311</v>
      </c>
      <c r="BA52" s="2">
        <f t="shared" si="38"/>
        <v>12.880942137397211</v>
      </c>
      <c r="BB52" s="2">
        <f t="shared" si="39"/>
        <v>8.1817879715031729</v>
      </c>
      <c r="BC52" s="2">
        <f t="shared" si="40"/>
        <v>8.6080642131703087</v>
      </c>
      <c r="BD52" s="2">
        <f t="shared" si="41"/>
        <v>8.3522041158202054</v>
      </c>
    </row>
    <row r="53" spans="1:56" x14ac:dyDescent="0.35">
      <c r="A53" s="4" t="s">
        <v>82</v>
      </c>
      <c r="B53" s="2">
        <v>81280.76088921295</v>
      </c>
      <c r="C53" s="2">
        <v>73336.156949204786</v>
      </c>
      <c r="D53" s="2">
        <f t="shared" si="4"/>
        <v>154616.91783841775</v>
      </c>
      <c r="E53" s="2">
        <v>106822.52543963456</v>
      </c>
      <c r="F53" s="2">
        <v>28069.02917698698</v>
      </c>
      <c r="G53" s="2">
        <f t="shared" si="5"/>
        <v>134891.55461662152</v>
      </c>
      <c r="H53" s="2">
        <v>69565.780683167308</v>
      </c>
      <c r="I53" s="2">
        <v>52771.427278275507</v>
      </c>
      <c r="J53" s="2">
        <f t="shared" si="6"/>
        <v>122337.20796144282</v>
      </c>
      <c r="K53" s="2">
        <v>572348.79477662127</v>
      </c>
      <c r="L53" s="2">
        <v>387443.57776033273</v>
      </c>
      <c r="M53" s="2">
        <f t="shared" si="7"/>
        <v>959792.372536954</v>
      </c>
      <c r="N53" s="2">
        <f t="shared" si="8"/>
        <v>817729.80135371489</v>
      </c>
      <c r="O53" s="2"/>
      <c r="Q53" s="3">
        <f t="shared" si="9"/>
        <v>152.16212407994772</v>
      </c>
      <c r="R53" s="3">
        <f t="shared" si="10"/>
        <v>510.11331374012923</v>
      </c>
      <c r="S53" s="3">
        <f t="shared" si="11"/>
        <v>206.38784530026521</v>
      </c>
      <c r="T53" s="3">
        <f t="shared" si="12"/>
        <v>236.34282726707565</v>
      </c>
      <c r="X53" s="2">
        <f t="shared" si="0"/>
        <v>16.109413062924155</v>
      </c>
      <c r="Y53" s="2">
        <f t="shared" si="1"/>
        <v>14.054243238052813</v>
      </c>
      <c r="Z53" s="2">
        <f t="shared" si="2"/>
        <v>12.746215896473235</v>
      </c>
      <c r="AA53" s="2">
        <f t="shared" si="3"/>
        <v>42.909872197450198</v>
      </c>
      <c r="AD53" s="3">
        <f t="shared" si="17"/>
        <v>-6.6888286880084973</v>
      </c>
      <c r="AE53" s="3">
        <f t="shared" si="18"/>
        <v>-4.2532830964557178</v>
      </c>
      <c r="AF53" s="3">
        <f t="shared" si="19"/>
        <v>-5.5434043398655319</v>
      </c>
      <c r="AG53" s="3">
        <f t="shared" si="20"/>
        <v>3.7132438614418062</v>
      </c>
      <c r="AH53" s="3">
        <f t="shared" si="21"/>
        <v>12.693502351203655</v>
      </c>
      <c r="AI53" s="3">
        <f t="shared" si="22"/>
        <v>5.5060403889201748</v>
      </c>
      <c r="AJ53" s="3">
        <f t="shared" si="23"/>
        <v>-11.085983934300458</v>
      </c>
      <c r="AK53" s="3">
        <f t="shared" si="24"/>
        <v>-12.134727293717084</v>
      </c>
      <c r="AL53" s="3">
        <f t="shared" si="25"/>
        <v>-11.540278715166451</v>
      </c>
      <c r="AM53" s="3">
        <f t="shared" si="26"/>
        <v>-6.4530520473897397</v>
      </c>
      <c r="AN53" s="3">
        <f t="shared" si="27"/>
        <v>-1.7446904330695068</v>
      </c>
      <c r="AO53" s="3">
        <f t="shared" si="28"/>
        <v>-4.5871081284821091</v>
      </c>
      <c r="AS53" s="2">
        <f t="shared" si="30"/>
        <v>3.9270152207567577</v>
      </c>
      <c r="AT53" s="2">
        <f t="shared" si="31"/>
        <v>4.7911842931113391</v>
      </c>
      <c r="AU53" s="2">
        <f t="shared" si="32"/>
        <v>4.3351142887831928</v>
      </c>
      <c r="AV53" s="2">
        <f t="shared" si="33"/>
        <v>7.3222843379938896</v>
      </c>
      <c r="AW53" s="2">
        <f t="shared" si="34"/>
        <v>10.556857065787216</v>
      </c>
      <c r="AX53" s="2">
        <f t="shared" si="35"/>
        <v>7.9796633550692331</v>
      </c>
      <c r="AY53" s="2">
        <f t="shared" si="36"/>
        <v>5.760648419855241</v>
      </c>
      <c r="AZ53" s="2">
        <f t="shared" si="37"/>
        <v>6.4600064765340193</v>
      </c>
      <c r="BA53" s="2">
        <f t="shared" si="38"/>
        <v>6.0611936782154929</v>
      </c>
      <c r="BB53" s="2">
        <f t="shared" si="39"/>
        <v>3.4853901988332048</v>
      </c>
      <c r="BC53" s="2">
        <f t="shared" si="40"/>
        <v>4.7380563217695792</v>
      </c>
      <c r="BD53" s="2">
        <f t="shared" si="41"/>
        <v>3.9874354485650798</v>
      </c>
    </row>
    <row r="54" spans="1:56" x14ac:dyDescent="0.35">
      <c r="A54" s="4" t="s">
        <v>83</v>
      </c>
      <c r="B54" s="2">
        <v>78647.175174967459</v>
      </c>
      <c r="C54" s="2">
        <v>72138.653556820092</v>
      </c>
      <c r="D54" s="2">
        <f t="shared" si="4"/>
        <v>150785.82873178757</v>
      </c>
      <c r="E54" s="2">
        <v>105018.26712982192</v>
      </c>
      <c r="F54" s="2">
        <v>27612.98665251991</v>
      </c>
      <c r="G54" s="2">
        <f t="shared" si="5"/>
        <v>132631.25378234184</v>
      </c>
      <c r="H54" s="2">
        <v>68337.295152224367</v>
      </c>
      <c r="I54" s="2">
        <v>53766.517008635703</v>
      </c>
      <c r="J54" s="2">
        <f t="shared" si="6"/>
        <v>122103.81216086008</v>
      </c>
      <c r="K54" s="2">
        <v>558355.42806830385</v>
      </c>
      <c r="L54" s="2">
        <v>382869.23312395485</v>
      </c>
      <c r="M54" s="2">
        <f t="shared" si="7"/>
        <v>941224.6611922587</v>
      </c>
      <c r="N54" s="2">
        <f t="shared" si="8"/>
        <v>800966.27408195299</v>
      </c>
      <c r="O54" s="2"/>
      <c r="P54">
        <v>2012</v>
      </c>
      <c r="Q54" s="3">
        <f t="shared" si="9"/>
        <v>148.39185971202383</v>
      </c>
      <c r="R54" s="3">
        <f t="shared" si="10"/>
        <v>501.56563592663684</v>
      </c>
      <c r="S54" s="3">
        <f t="shared" si="11"/>
        <v>205.99409709244617</v>
      </c>
      <c r="T54" s="3">
        <f t="shared" si="12"/>
        <v>231.4977801331469</v>
      </c>
      <c r="W54" s="6" t="s">
        <v>316</v>
      </c>
      <c r="X54" s="2">
        <f t="shared" si="0"/>
        <v>16.020174029522945</v>
      </c>
      <c r="Y54" s="2">
        <f t="shared" si="1"/>
        <v>14.091349201829933</v>
      </c>
      <c r="Z54" s="2">
        <f t="shared" si="2"/>
        <v>12.972865798712707</v>
      </c>
      <c r="AA54" s="2">
        <f t="shared" si="3"/>
        <v>43.08438903006558</v>
      </c>
      <c r="AD54" s="3">
        <f t="shared" si="17"/>
        <v>-12.34403574324916</v>
      </c>
      <c r="AE54" s="3">
        <f t="shared" si="18"/>
        <v>-6.3733386152188043</v>
      </c>
      <c r="AF54" s="3">
        <f t="shared" si="19"/>
        <v>-9.5488563946013567</v>
      </c>
      <c r="AG54" s="3">
        <f t="shared" si="20"/>
        <v>-6.5868478923152178</v>
      </c>
      <c r="AH54" s="3">
        <f t="shared" si="21"/>
        <v>-6.3421974195051583</v>
      </c>
      <c r="AI54" s="3">
        <f t="shared" si="22"/>
        <v>-6.5359791187903244</v>
      </c>
      <c r="AJ54" s="3">
        <f t="shared" si="23"/>
        <v>-6.8788164216901704</v>
      </c>
      <c r="AK54" s="3">
        <f t="shared" si="24"/>
        <v>7.7586776865656848</v>
      </c>
      <c r="AL54" s="3">
        <f t="shared" si="25"/>
        <v>-0.76094180106184295</v>
      </c>
      <c r="AM54" s="3">
        <f t="shared" si="26"/>
        <v>-9.4267650531161031</v>
      </c>
      <c r="AN54" s="3">
        <f t="shared" si="27"/>
        <v>-4.6396123563166247</v>
      </c>
      <c r="AO54" s="3">
        <f t="shared" si="28"/>
        <v>-7.5165518467635639</v>
      </c>
      <c r="AS54" s="2">
        <f t="shared" si="30"/>
        <v>-2.1645513166859143</v>
      </c>
      <c r="AT54" s="2">
        <f t="shared" si="31"/>
        <v>1.1179294758061786</v>
      </c>
      <c r="AU54" s="2">
        <f t="shared" si="32"/>
        <v>-0.62116216350716069</v>
      </c>
      <c r="AV54" s="2">
        <f t="shared" si="33"/>
        <v>4.3071657031251265</v>
      </c>
      <c r="AW54" s="2">
        <f t="shared" si="34"/>
        <v>4.1193314093164846</v>
      </c>
      <c r="AX54" s="2">
        <f t="shared" si="35"/>
        <v>4.268003953783861</v>
      </c>
      <c r="AY54" s="2">
        <f t="shared" si="36"/>
        <v>3.0126412244537049</v>
      </c>
      <c r="AZ54" s="2">
        <f t="shared" si="37"/>
        <v>6.8780138371666855</v>
      </c>
      <c r="BA54" s="2">
        <f t="shared" si="38"/>
        <v>4.6796891901919491</v>
      </c>
      <c r="BB54" s="2">
        <f t="shared" si="39"/>
        <v>0.40039909628268866</v>
      </c>
      <c r="BC54" s="2">
        <f t="shared" si="40"/>
        <v>1.2178486281227086</v>
      </c>
      <c r="BD54" s="2">
        <f t="shared" si="41"/>
        <v>0.73132102544197775</v>
      </c>
    </row>
    <row r="55" spans="1:56" x14ac:dyDescent="0.35">
      <c r="A55" s="4" t="s">
        <v>84</v>
      </c>
      <c r="B55" s="2">
        <v>81532.659604322282</v>
      </c>
      <c r="C55" s="2">
        <v>72954.659545712057</v>
      </c>
      <c r="D55" s="2">
        <f t="shared" si="4"/>
        <v>154487.31915003434</v>
      </c>
      <c r="E55" s="2">
        <v>108163.36026817975</v>
      </c>
      <c r="F55" s="2">
        <v>27406.380867049087</v>
      </c>
      <c r="G55" s="2">
        <f t="shared" si="5"/>
        <v>135569.74113522883</v>
      </c>
      <c r="H55" s="2">
        <v>68233.177291252141</v>
      </c>
      <c r="I55" s="2">
        <v>54956.768110967438</v>
      </c>
      <c r="J55" s="2">
        <f t="shared" si="6"/>
        <v>123189.94540221957</v>
      </c>
      <c r="K55" s="2">
        <v>565278.65634391096</v>
      </c>
      <c r="L55" s="2">
        <v>386243.44957548112</v>
      </c>
      <c r="M55" s="2">
        <f t="shared" si="7"/>
        <v>951522.10591939208</v>
      </c>
      <c r="N55" s="2">
        <f t="shared" si="8"/>
        <v>809414.58250236709</v>
      </c>
      <c r="O55" s="2"/>
      <c r="Q55" s="3">
        <f t="shared" si="9"/>
        <v>152.03458298044782</v>
      </c>
      <c r="R55" s="3">
        <f t="shared" si="10"/>
        <v>512.67798113775757</v>
      </c>
      <c r="S55" s="3">
        <f t="shared" si="11"/>
        <v>207.82644804379231</v>
      </c>
      <c r="T55" s="3">
        <f t="shared" si="12"/>
        <v>233.93953668206987</v>
      </c>
      <c r="X55" s="2">
        <f t="shared" si="0"/>
        <v>16.235809781924466</v>
      </c>
      <c r="Y55" s="2">
        <f t="shared" si="1"/>
        <v>14.247671209302789</v>
      </c>
      <c r="Z55" s="2">
        <f t="shared" si="2"/>
        <v>12.94661938339198</v>
      </c>
      <c r="AA55" s="2">
        <f t="shared" si="3"/>
        <v>43.430100374619229</v>
      </c>
      <c r="AD55" s="3">
        <f t="shared" si="17"/>
        <v>15.503175307882945</v>
      </c>
      <c r="AE55" s="3">
        <f t="shared" si="18"/>
        <v>4.6020056895651917</v>
      </c>
      <c r="AF55" s="3">
        <f t="shared" si="19"/>
        <v>10.186715686899618</v>
      </c>
      <c r="AG55" s="3">
        <f t="shared" si="20"/>
        <v>12.528179277456552</v>
      </c>
      <c r="AH55" s="3">
        <f t="shared" si="21"/>
        <v>-2.9594557853302561</v>
      </c>
      <c r="AI55" s="3">
        <f t="shared" si="22"/>
        <v>9.1610154009265301</v>
      </c>
      <c r="AJ55" s="3">
        <f t="shared" si="23"/>
        <v>-0.60804369446715301</v>
      </c>
      <c r="AK55" s="3">
        <f t="shared" si="24"/>
        <v>9.1533638630228573</v>
      </c>
      <c r="AL55" s="3">
        <f t="shared" si="25"/>
        <v>3.6058214710687375</v>
      </c>
      <c r="AM55" s="3">
        <f t="shared" si="26"/>
        <v>5.052739252344951</v>
      </c>
      <c r="AN55" s="3">
        <f t="shared" si="27"/>
        <v>3.5720649499486834</v>
      </c>
      <c r="AO55" s="3">
        <f t="shared" si="28"/>
        <v>4.4485315672624814</v>
      </c>
      <c r="AS55" s="2">
        <f t="shared" si="30"/>
        <v>2.1216621770427047</v>
      </c>
      <c r="AT55" s="2">
        <f t="shared" si="31"/>
        <v>2.5685183456844562</v>
      </c>
      <c r="AU55" s="2">
        <f t="shared" si="32"/>
        <v>2.3321980845513401</v>
      </c>
      <c r="AV55" s="2">
        <f t="shared" si="33"/>
        <v>6.7468165813994174</v>
      </c>
      <c r="AW55" s="2">
        <f t="shared" si="34"/>
        <v>6.0856692393052247</v>
      </c>
      <c r="AX55" s="2">
        <f t="shared" si="35"/>
        <v>6.6124972336906618</v>
      </c>
      <c r="AY55" s="2">
        <f t="shared" si="36"/>
        <v>2.3986490524611881</v>
      </c>
      <c r="AZ55" s="2">
        <f t="shared" si="37"/>
        <v>7.8827946579159258</v>
      </c>
      <c r="BA55" s="2">
        <f t="shared" si="38"/>
        <v>4.7747189677928237</v>
      </c>
      <c r="BB55" s="2">
        <f t="shared" si="39"/>
        <v>0.71337196378060685</v>
      </c>
      <c r="BC55" s="2">
        <f t="shared" si="40"/>
        <v>2.7948757924967094</v>
      </c>
      <c r="BD55" s="2">
        <f t="shared" si="41"/>
        <v>1.5480511537044439</v>
      </c>
    </row>
    <row r="56" spans="1:56" x14ac:dyDescent="0.35">
      <c r="A56" s="4" t="s">
        <v>85</v>
      </c>
      <c r="B56" s="2">
        <v>82881.777387360882</v>
      </c>
      <c r="C56" s="2">
        <v>74790.504206083642</v>
      </c>
      <c r="D56" s="2">
        <f t="shared" si="4"/>
        <v>157672.28159344452</v>
      </c>
      <c r="E56" s="2">
        <v>108874.11905411108</v>
      </c>
      <c r="F56" s="2">
        <v>28600.408298277445</v>
      </c>
      <c r="G56" s="2">
        <f t="shared" si="5"/>
        <v>137474.52735238854</v>
      </c>
      <c r="H56" s="2">
        <v>69067.8857288812</v>
      </c>
      <c r="I56" s="2">
        <v>55228.86033267928</v>
      </c>
      <c r="J56" s="2">
        <f t="shared" si="6"/>
        <v>124296.74606156048</v>
      </c>
      <c r="K56" s="2">
        <v>564996.67853988637</v>
      </c>
      <c r="L56" s="2">
        <v>391164.25324167241</v>
      </c>
      <c r="M56" s="2">
        <f t="shared" si="7"/>
        <v>956160.93178155879</v>
      </c>
      <c r="N56" s="2">
        <f t="shared" si="8"/>
        <v>811666.43147894228</v>
      </c>
      <c r="O56" s="2"/>
      <c r="Q56" s="3">
        <f t="shared" si="9"/>
        <v>155.16897899143686</v>
      </c>
      <c r="R56" s="3">
        <f t="shared" si="10"/>
        <v>519.88122534354522</v>
      </c>
      <c r="S56" s="3">
        <f t="shared" si="11"/>
        <v>209.69366576981955</v>
      </c>
      <c r="T56" s="3">
        <f t="shared" si="12"/>
        <v>234.5903731231794</v>
      </c>
      <c r="X56" s="2">
        <f t="shared" si="0"/>
        <v>16.490140556115694</v>
      </c>
      <c r="Y56" s="2">
        <f t="shared" si="1"/>
        <v>14.377760352144936</v>
      </c>
      <c r="Z56" s="2">
        <f t="shared" si="2"/>
        <v>12.99956335069721</v>
      </c>
      <c r="AA56" s="2">
        <f t="shared" si="3"/>
        <v>43.867464258957838</v>
      </c>
      <c r="AD56" s="3">
        <f t="shared" si="17"/>
        <v>6.7848855121247276</v>
      </c>
      <c r="AE56" s="3">
        <f t="shared" si="18"/>
        <v>10.452030427479375</v>
      </c>
      <c r="AF56" s="3">
        <f t="shared" si="19"/>
        <v>8.505077404290029</v>
      </c>
      <c r="AG56" s="3">
        <f t="shared" si="20"/>
        <v>2.6544859190196446</v>
      </c>
      <c r="AH56" s="3">
        <f t="shared" si="21"/>
        <v>18.599314067992665</v>
      </c>
      <c r="AI56" s="3">
        <f t="shared" si="22"/>
        <v>5.7396512641738839</v>
      </c>
      <c r="AJ56" s="3">
        <f t="shared" si="23"/>
        <v>4.9837950997630109</v>
      </c>
      <c r="AK56" s="3">
        <f t="shared" si="24"/>
        <v>1.995165373422858</v>
      </c>
      <c r="AL56" s="3">
        <f t="shared" si="25"/>
        <v>3.6425254758357006</v>
      </c>
      <c r="AM56" s="3">
        <f t="shared" si="26"/>
        <v>-0.19938264616741197</v>
      </c>
      <c r="AN56" s="3">
        <f t="shared" si="27"/>
        <v>5.1942811351429308</v>
      </c>
      <c r="AO56" s="3">
        <f t="shared" si="28"/>
        <v>1.9643721449718043</v>
      </c>
      <c r="AS56" s="2">
        <f t="shared" si="30"/>
        <v>0.22007090071805013</v>
      </c>
      <c r="AT56" s="2">
        <f t="shared" si="31"/>
        <v>0.88097850630637353</v>
      </c>
      <c r="AU56" s="2">
        <f t="shared" si="32"/>
        <v>0.53248382009727369</v>
      </c>
      <c r="AV56" s="2">
        <f t="shared" si="33"/>
        <v>2.8538060977951529</v>
      </c>
      <c r="AW56" s="2">
        <f t="shared" si="34"/>
        <v>4.9831405042744858</v>
      </c>
      <c r="AX56" s="2">
        <f t="shared" si="35"/>
        <v>3.2896501419381163</v>
      </c>
      <c r="AY56" s="2">
        <f t="shared" si="36"/>
        <v>-3.5897841295264743</v>
      </c>
      <c r="AZ56" s="2">
        <f t="shared" si="37"/>
        <v>1.3261534775961481</v>
      </c>
      <c r="BA56" s="2">
        <f t="shared" si="38"/>
        <v>-1.4656657617747371</v>
      </c>
      <c r="BB56" s="2">
        <f t="shared" si="39"/>
        <v>-2.9171476206628522</v>
      </c>
      <c r="BC56" s="2">
        <f t="shared" si="40"/>
        <v>0.517042128505385</v>
      </c>
      <c r="BD56" s="2">
        <f t="shared" si="41"/>
        <v>-1.540989879646526</v>
      </c>
    </row>
    <row r="57" spans="1:56" x14ac:dyDescent="0.35">
      <c r="A57" s="4" t="s">
        <v>86</v>
      </c>
      <c r="B57" s="2">
        <v>82692.315304900025</v>
      </c>
      <c r="C57" s="2">
        <v>74876.140610914168</v>
      </c>
      <c r="D57" s="2">
        <f t="shared" si="4"/>
        <v>157568.45591581421</v>
      </c>
      <c r="E57" s="2">
        <v>108794.42473886278</v>
      </c>
      <c r="F57" s="2">
        <v>29332.835147024591</v>
      </c>
      <c r="G57" s="2">
        <f t="shared" si="5"/>
        <v>138127.25988588738</v>
      </c>
      <c r="H57" s="2">
        <v>70097.283503524552</v>
      </c>
      <c r="I57" s="2">
        <v>56452.98221341415</v>
      </c>
      <c r="J57" s="2">
        <f t="shared" si="6"/>
        <v>126550.26571693871</v>
      </c>
      <c r="K57" s="2">
        <v>564089.69139024476</v>
      </c>
      <c r="L57" s="2">
        <v>392645.30991192372</v>
      </c>
      <c r="M57" s="2">
        <f t="shared" si="7"/>
        <v>956735.00130216847</v>
      </c>
      <c r="N57" s="2">
        <f t="shared" si="8"/>
        <v>810743.53955530282</v>
      </c>
      <c r="O57" s="2"/>
      <c r="Q57" s="3">
        <f t="shared" si="9"/>
        <v>155.06680171444066</v>
      </c>
      <c r="R57" s="3">
        <f t="shared" si="10"/>
        <v>522.34963455267189</v>
      </c>
      <c r="S57" s="3">
        <f t="shared" si="11"/>
        <v>213.49544507936446</v>
      </c>
      <c r="T57" s="3">
        <f t="shared" si="12"/>
        <v>234.32363601009655</v>
      </c>
      <c r="X57" s="2">
        <f t="shared" si="0"/>
        <v>16.469393897093234</v>
      </c>
      <c r="Y57" s="2">
        <f t="shared" si="1"/>
        <v>14.437358275581916</v>
      </c>
      <c r="Z57" s="2">
        <f t="shared" si="2"/>
        <v>13.22730594623348</v>
      </c>
      <c r="AA57" s="2">
        <f t="shared" si="3"/>
        <v>44.134058118908627</v>
      </c>
      <c r="AD57" s="3">
        <f t="shared" si="17"/>
        <v>-0.91124216592350926</v>
      </c>
      <c r="AE57" s="3">
        <f t="shared" si="18"/>
        <v>0.45879407161408814</v>
      </c>
      <c r="AF57" s="3">
        <f t="shared" si="19"/>
        <v>-0.26313609286949813</v>
      </c>
      <c r="AG57" s="3">
        <f t="shared" si="20"/>
        <v>-0.29247301733493769</v>
      </c>
      <c r="AH57" s="3">
        <f t="shared" si="21"/>
        <v>10.64383830632627</v>
      </c>
      <c r="AI57" s="3">
        <f t="shared" si="22"/>
        <v>1.9127792312745528</v>
      </c>
      <c r="AJ57" s="3">
        <f t="shared" si="23"/>
        <v>6.0962672863108525</v>
      </c>
      <c r="AK57" s="3">
        <f t="shared" si="24"/>
        <v>9.1649525964967449</v>
      </c>
      <c r="AL57" s="3">
        <f t="shared" si="25"/>
        <v>7.4516793895542</v>
      </c>
      <c r="AM57" s="3">
        <f t="shared" si="26"/>
        <v>-0.64057403911103039</v>
      </c>
      <c r="AN57" s="3">
        <f t="shared" si="27"/>
        <v>1.5231345390920081</v>
      </c>
      <c r="AO57" s="3">
        <f t="shared" si="28"/>
        <v>0.24037239210603634</v>
      </c>
      <c r="AS57" s="2">
        <f t="shared" si="30"/>
        <v>1.7366402580938578</v>
      </c>
      <c r="AT57" s="2">
        <f t="shared" si="31"/>
        <v>2.0998968663929807</v>
      </c>
      <c r="AU57" s="2">
        <f t="shared" si="32"/>
        <v>1.9089360457184679</v>
      </c>
      <c r="AV57" s="2">
        <f t="shared" si="33"/>
        <v>1.8459583230341803</v>
      </c>
      <c r="AW57" s="2">
        <f t="shared" si="34"/>
        <v>4.5024926301112433</v>
      </c>
      <c r="AX57" s="2">
        <f t="shared" si="35"/>
        <v>2.3987456282657194</v>
      </c>
      <c r="AY57" s="2">
        <f t="shared" si="36"/>
        <v>0.76402911767488035</v>
      </c>
      <c r="AZ57" s="2">
        <f t="shared" si="37"/>
        <v>6.9764172110126532</v>
      </c>
      <c r="BA57" s="2">
        <f t="shared" si="38"/>
        <v>3.4438073466771524</v>
      </c>
      <c r="BB57" s="2">
        <f t="shared" si="39"/>
        <v>-1.4430192675778941</v>
      </c>
      <c r="BC57" s="2">
        <f t="shared" si="40"/>
        <v>1.3425779778465374</v>
      </c>
      <c r="BD57" s="2">
        <f t="shared" si="41"/>
        <v>-0.31854506477314581</v>
      </c>
    </row>
    <row r="58" spans="1:56" x14ac:dyDescent="0.35">
      <c r="A58" s="4" t="s">
        <v>87</v>
      </c>
      <c r="B58" s="2">
        <v>82625.622934589788</v>
      </c>
      <c r="C58" s="2">
        <v>74372.700055854148</v>
      </c>
      <c r="D58" s="2">
        <f t="shared" si="4"/>
        <v>156998.32299044394</v>
      </c>
      <c r="E58" s="2">
        <v>109994.75768925168</v>
      </c>
      <c r="F58" s="2">
        <v>29291.181860967954</v>
      </c>
      <c r="G58" s="2">
        <f t="shared" si="5"/>
        <v>139285.93955021963</v>
      </c>
      <c r="H58" s="2">
        <v>70743.543080417483</v>
      </c>
      <c r="I58" s="2">
        <v>56398.052593517277</v>
      </c>
      <c r="J58" s="2">
        <f t="shared" si="6"/>
        <v>127141.59567393476</v>
      </c>
      <c r="K58" s="2">
        <v>568347.47541467648</v>
      </c>
      <c r="L58" s="2">
        <v>392827.3238078446</v>
      </c>
      <c r="M58" s="2">
        <f t="shared" si="7"/>
        <v>961174.79922252102</v>
      </c>
      <c r="N58" s="2">
        <f t="shared" si="8"/>
        <v>816320.82010836201</v>
      </c>
      <c r="O58" s="2"/>
      <c r="P58">
        <v>2013</v>
      </c>
      <c r="Q58" s="3">
        <f t="shared" si="9"/>
        <v>154.50572057180068</v>
      </c>
      <c r="R58" s="3">
        <f t="shared" si="10"/>
        <v>526.73136122796814</v>
      </c>
      <c r="S58" s="3">
        <f t="shared" si="11"/>
        <v>214.49304276627896</v>
      </c>
      <c r="T58" s="3">
        <f t="shared" si="12"/>
        <v>235.93559909642354</v>
      </c>
      <c r="W58" s="6" t="s">
        <v>317</v>
      </c>
      <c r="X58" s="2">
        <f t="shared" si="0"/>
        <v>16.334003254916524</v>
      </c>
      <c r="Y58" s="2">
        <f t="shared" si="1"/>
        <v>14.491218419676194</v>
      </c>
      <c r="Z58" s="2">
        <f t="shared" si="2"/>
        <v>13.227728793636452</v>
      </c>
      <c r="AA58" s="2">
        <f t="shared" si="3"/>
        <v>44.05295046822917</v>
      </c>
      <c r="AD58" s="3">
        <f t="shared" si="17"/>
        <v>-0.32221485689544194</v>
      </c>
      <c r="AE58" s="3">
        <f t="shared" si="18"/>
        <v>-2.6624547630495266</v>
      </c>
      <c r="AF58" s="3">
        <f t="shared" si="19"/>
        <v>-1.4394911608619942</v>
      </c>
      <c r="AG58" s="3">
        <f t="shared" si="20"/>
        <v>4.4867903764521211</v>
      </c>
      <c r="AH58" s="3">
        <f t="shared" si="21"/>
        <v>-0.56680026878266343</v>
      </c>
      <c r="AI58" s="3">
        <f t="shared" si="22"/>
        <v>3.3978542242392606</v>
      </c>
      <c r="AJ58" s="3">
        <f t="shared" si="23"/>
        <v>3.7391000332369195</v>
      </c>
      <c r="AK58" s="3">
        <f t="shared" si="24"/>
        <v>-0.38863846472858565</v>
      </c>
      <c r="AL58" s="3">
        <f t="shared" si="25"/>
        <v>1.8822166219802927</v>
      </c>
      <c r="AM58" s="3">
        <f t="shared" si="26"/>
        <v>3.0535811272913049</v>
      </c>
      <c r="AN58" s="3">
        <f t="shared" si="27"/>
        <v>0.18555219323994621</v>
      </c>
      <c r="AO58" s="3">
        <f t="shared" si="28"/>
        <v>1.8691898762094317</v>
      </c>
      <c r="AS58" s="2">
        <f t="shared" si="30"/>
        <v>5.0586022330381564</v>
      </c>
      <c r="AT58" s="2">
        <f t="shared" si="31"/>
        <v>3.0968785649352348</v>
      </c>
      <c r="AU58" s="2">
        <f t="shared" si="32"/>
        <v>4.1200783328962043</v>
      </c>
      <c r="AV58" s="2">
        <f t="shared" si="33"/>
        <v>4.7386904159044008</v>
      </c>
      <c r="AW58" s="2">
        <f t="shared" si="34"/>
        <v>6.0775577432689465</v>
      </c>
      <c r="AX58" s="2">
        <f t="shared" si="35"/>
        <v>5.017434110061747</v>
      </c>
      <c r="AY58" s="2">
        <f t="shared" si="36"/>
        <v>3.5211342837510484</v>
      </c>
      <c r="AZ58" s="2">
        <f t="shared" si="37"/>
        <v>4.8943761494889326</v>
      </c>
      <c r="BA58" s="2">
        <f t="shared" si="38"/>
        <v>4.1258200083367447</v>
      </c>
      <c r="BB58" s="2">
        <f t="shared" si="39"/>
        <v>1.7895496030084779</v>
      </c>
      <c r="BC58" s="2">
        <f t="shared" si="40"/>
        <v>2.6009117010103999</v>
      </c>
      <c r="BD58" s="2">
        <f t="shared" si="41"/>
        <v>2.119593637186612</v>
      </c>
    </row>
    <row r="59" spans="1:56" x14ac:dyDescent="0.35">
      <c r="A59" s="4" t="s">
        <v>88</v>
      </c>
      <c r="B59" s="2">
        <v>84111.052308299972</v>
      </c>
      <c r="C59" s="2">
        <v>76581.779817441246</v>
      </c>
      <c r="D59" s="2">
        <f t="shared" si="4"/>
        <v>160692.83212574123</v>
      </c>
      <c r="E59" s="2">
        <v>112558.7969073955</v>
      </c>
      <c r="F59" s="2">
        <v>33544.139841164979</v>
      </c>
      <c r="G59" s="2">
        <f t="shared" si="5"/>
        <v>146102.93674856049</v>
      </c>
      <c r="H59" s="2">
        <v>70635.468167900806</v>
      </c>
      <c r="I59" s="2">
        <v>57866.41082875659</v>
      </c>
      <c r="J59" s="2">
        <f t="shared" si="6"/>
        <v>128501.8789966574</v>
      </c>
      <c r="K59" s="2">
        <v>570365.65674438758</v>
      </c>
      <c r="L59" s="2">
        <v>401431.85262150376</v>
      </c>
      <c r="M59" s="2">
        <f t="shared" si="7"/>
        <v>971797.50936589134</v>
      </c>
      <c r="N59" s="2">
        <f t="shared" si="8"/>
        <v>828705.73499205313</v>
      </c>
      <c r="O59" s="2"/>
      <c r="Q59" s="3">
        <f t="shared" si="9"/>
        <v>158.1415733964385</v>
      </c>
      <c r="R59" s="3">
        <f t="shared" si="10"/>
        <v>552.51089235195991</v>
      </c>
      <c r="S59" s="3">
        <f t="shared" si="11"/>
        <v>216.78789605460227</v>
      </c>
      <c r="T59" s="3">
        <f t="shared" si="12"/>
        <v>239.51512596975994</v>
      </c>
      <c r="X59" s="2">
        <f t="shared" si="0"/>
        <v>16.535629138481234</v>
      </c>
      <c r="Y59" s="2">
        <f t="shared" si="1"/>
        <v>15.034298332776574</v>
      </c>
      <c r="Z59" s="2">
        <f t="shared" si="2"/>
        <v>13.2231126091799</v>
      </c>
      <c r="AA59" s="2">
        <f t="shared" si="3"/>
        <v>44.793040080437706</v>
      </c>
      <c r="AD59" s="3">
        <f t="shared" si="17"/>
        <v>7.3873879114324303</v>
      </c>
      <c r="AE59" s="3">
        <f t="shared" si="18"/>
        <v>12.421047487939173</v>
      </c>
      <c r="AF59" s="3">
        <f t="shared" si="19"/>
        <v>9.7503632660081543</v>
      </c>
      <c r="AG59" s="3">
        <f t="shared" si="20"/>
        <v>9.6553487643633353</v>
      </c>
      <c r="AH59" s="3">
        <f t="shared" si="21"/>
        <v>71.996281876402705</v>
      </c>
      <c r="AI59" s="3">
        <f t="shared" si="22"/>
        <v>21.061672653659791</v>
      </c>
      <c r="AJ59" s="3">
        <f t="shared" si="23"/>
        <v>-0.60968111512588186</v>
      </c>
      <c r="AK59" s="3">
        <f t="shared" si="24"/>
        <v>10.828065152203692</v>
      </c>
      <c r="AL59" s="3">
        <f t="shared" si="25"/>
        <v>4.3487573786716638</v>
      </c>
      <c r="AM59" s="3">
        <f t="shared" si="26"/>
        <v>1.4279690656705313</v>
      </c>
      <c r="AN59" s="3">
        <f t="shared" si="27"/>
        <v>9.0537403371451219</v>
      </c>
      <c r="AO59" s="3">
        <f t="shared" si="28"/>
        <v>4.4945461723381541</v>
      </c>
      <c r="AS59" s="2">
        <f t="shared" si="30"/>
        <v>3.1624047547211376</v>
      </c>
      <c r="AT59" s="2">
        <f t="shared" si="31"/>
        <v>4.9717458683451232</v>
      </c>
      <c r="AU59" s="2">
        <f t="shared" si="32"/>
        <v>4.0168429420930352</v>
      </c>
      <c r="AV59" s="2">
        <f t="shared" si="33"/>
        <v>4.0637020043734928</v>
      </c>
      <c r="AW59" s="2">
        <f t="shared" si="34"/>
        <v>22.395364801688821</v>
      </c>
      <c r="AX59" s="2">
        <f t="shared" si="35"/>
        <v>7.7695771380318135</v>
      </c>
      <c r="AY59" s="2">
        <f t="shared" si="36"/>
        <v>3.5207079195426205</v>
      </c>
      <c r="AZ59" s="2">
        <f t="shared" si="37"/>
        <v>5.2944210837035932</v>
      </c>
      <c r="BA59" s="2">
        <f t="shared" si="38"/>
        <v>4.3119863208755937</v>
      </c>
      <c r="BB59" s="2">
        <f t="shared" si="39"/>
        <v>0.89991022009889843</v>
      </c>
      <c r="BC59" s="2">
        <f t="shared" si="40"/>
        <v>3.93233932192667</v>
      </c>
      <c r="BD59" s="2">
        <f t="shared" si="41"/>
        <v>2.1308389285300322</v>
      </c>
    </row>
    <row r="60" spans="1:56" x14ac:dyDescent="0.35">
      <c r="A60" s="4" t="s">
        <v>89</v>
      </c>
      <c r="B60" s="2">
        <v>84779.720963814165</v>
      </c>
      <c r="C60" s="2">
        <v>75764.87916744758</v>
      </c>
      <c r="D60" s="2">
        <f t="shared" si="4"/>
        <v>160544.60013126174</v>
      </c>
      <c r="E60" s="2">
        <v>112077.72100822805</v>
      </c>
      <c r="F60" s="2">
        <v>31982.80480112955</v>
      </c>
      <c r="G60" s="2">
        <f t="shared" si="5"/>
        <v>144060.52580935761</v>
      </c>
      <c r="H60" s="2">
        <v>71786.301980932636</v>
      </c>
      <c r="I60" s="2">
        <v>59291.662702164373</v>
      </c>
      <c r="J60" s="2">
        <f t="shared" si="6"/>
        <v>131077.964683097</v>
      </c>
      <c r="K60" s="2">
        <v>579438.67109748814</v>
      </c>
      <c r="L60" s="2">
        <v>401361.19324088813</v>
      </c>
      <c r="M60" s="2">
        <f t="shared" si="7"/>
        <v>980799.86433837633</v>
      </c>
      <c r="N60" s="2">
        <f t="shared" si="8"/>
        <v>833237.82533337525</v>
      </c>
      <c r="O60" s="2"/>
      <c r="Q60" s="3">
        <f t="shared" si="9"/>
        <v>157.99569482472765</v>
      </c>
      <c r="R60" s="3">
        <f t="shared" si="10"/>
        <v>544.78719893633456</v>
      </c>
      <c r="S60" s="3">
        <f t="shared" si="11"/>
        <v>221.13385737734794</v>
      </c>
      <c r="T60" s="3">
        <f t="shared" si="12"/>
        <v>240.82500490889686</v>
      </c>
      <c r="X60" s="2">
        <f t="shared" si="0"/>
        <v>16.36874208170504</v>
      </c>
      <c r="Y60" s="2">
        <f t="shared" si="1"/>
        <v>14.688065429794623</v>
      </c>
      <c r="Z60" s="2">
        <f t="shared" si="2"/>
        <v>13.364394658794025</v>
      </c>
      <c r="AA60" s="2">
        <f t="shared" si="3"/>
        <v>44.421202170293689</v>
      </c>
      <c r="AD60" s="3">
        <f t="shared" si="17"/>
        <v>3.218053679890498</v>
      </c>
      <c r="AE60" s="3">
        <f t="shared" si="18"/>
        <v>-4.1990274547912598</v>
      </c>
      <c r="AF60" s="3">
        <f t="shared" si="19"/>
        <v>-0.36847197846452406</v>
      </c>
      <c r="AG60" s="3">
        <f t="shared" si="20"/>
        <v>-1.6986695512518635</v>
      </c>
      <c r="AH60" s="3">
        <f t="shared" si="21"/>
        <v>-17.358241416098551</v>
      </c>
      <c r="AI60" s="3">
        <f t="shared" si="22"/>
        <v>-5.4755410832321054</v>
      </c>
      <c r="AJ60" s="3">
        <f t="shared" si="23"/>
        <v>6.6780366720162077</v>
      </c>
      <c r="AK60" s="3">
        <f t="shared" si="24"/>
        <v>10.222011698432087</v>
      </c>
      <c r="AL60" s="3">
        <f t="shared" si="25"/>
        <v>8.2631962316251908</v>
      </c>
      <c r="AM60" s="3">
        <f t="shared" si="26"/>
        <v>6.5163888225885813</v>
      </c>
      <c r="AN60" s="3">
        <f t="shared" si="27"/>
        <v>-7.0388760951423102E-2</v>
      </c>
      <c r="AO60" s="3">
        <f t="shared" si="28"/>
        <v>3.7572521807235137</v>
      </c>
      <c r="AS60" s="2">
        <f t="shared" si="30"/>
        <v>2.2899407279635797</v>
      </c>
      <c r="AT60" s="2">
        <f t="shared" si="31"/>
        <v>1.3028057127133064</v>
      </c>
      <c r="AU60" s="2">
        <f t="shared" si="32"/>
        <v>1.8217016388609508</v>
      </c>
      <c r="AV60" s="2">
        <f t="shared" si="33"/>
        <v>2.9424825495256268</v>
      </c>
      <c r="AW60" s="2">
        <f t="shared" si="34"/>
        <v>11.826392363272031</v>
      </c>
      <c r="AX60" s="2">
        <f t="shared" si="35"/>
        <v>4.7907045645533941</v>
      </c>
      <c r="AY60" s="2">
        <f t="shared" si="36"/>
        <v>3.9358613968904388</v>
      </c>
      <c r="AZ60" s="2">
        <f t="shared" si="37"/>
        <v>7.3563031085779995</v>
      </c>
      <c r="BA60" s="2">
        <f t="shared" si="38"/>
        <v>5.4556686610106375</v>
      </c>
      <c r="BB60" s="2">
        <f t="shared" si="39"/>
        <v>2.556119904089349</v>
      </c>
      <c r="BC60" s="2">
        <f t="shared" si="40"/>
        <v>2.6068179581112627</v>
      </c>
      <c r="BD60" s="2">
        <f t="shared" si="41"/>
        <v>2.5768604152136998</v>
      </c>
    </row>
    <row r="61" spans="1:56" x14ac:dyDescent="0.35">
      <c r="A61" s="4" t="s">
        <v>90</v>
      </c>
      <c r="B61" s="2">
        <v>88246.655666760329</v>
      </c>
      <c r="C61" s="2">
        <v>78141.852656858435</v>
      </c>
      <c r="D61" s="2">
        <f t="shared" si="4"/>
        <v>166388.50832361876</v>
      </c>
      <c r="E61" s="2">
        <v>118058.50957064673</v>
      </c>
      <c r="F61" s="2">
        <v>30006.457852727741</v>
      </c>
      <c r="G61" s="2">
        <f t="shared" si="5"/>
        <v>148064.96742337447</v>
      </c>
      <c r="H61" s="2">
        <v>73387.411397862059</v>
      </c>
      <c r="I61" s="2">
        <v>60470.080019958885</v>
      </c>
      <c r="J61" s="2">
        <f t="shared" si="6"/>
        <v>133857.49141782094</v>
      </c>
      <c r="K61" s="2">
        <v>592476.91413859383</v>
      </c>
      <c r="L61" s="2">
        <v>406070.91404082446</v>
      </c>
      <c r="M61" s="2">
        <f t="shared" si="7"/>
        <v>998547.82817941834</v>
      </c>
      <c r="N61" s="2">
        <f t="shared" si="8"/>
        <v>846366.79586135305</v>
      </c>
      <c r="O61" s="2"/>
      <c r="Q61" s="3">
        <f t="shared" si="9"/>
        <v>163.74682151842188</v>
      </c>
      <c r="R61" s="3">
        <f t="shared" si="10"/>
        <v>559.93061534376398</v>
      </c>
      <c r="S61" s="3">
        <f t="shared" si="11"/>
        <v>225.82303202252177</v>
      </c>
      <c r="T61" s="3">
        <f t="shared" si="12"/>
        <v>244.61958107397197</v>
      </c>
      <c r="X61" s="2">
        <f t="shared" si="0"/>
        <v>16.663048441753979</v>
      </c>
      <c r="Y61" s="2">
        <f t="shared" si="1"/>
        <v>14.828029589061433</v>
      </c>
      <c r="Z61" s="2">
        <f t="shared" si="2"/>
        <v>13.40521581844245</v>
      </c>
      <c r="AA61" s="2">
        <f t="shared" si="3"/>
        <v>44.896293849257859</v>
      </c>
      <c r="AD61" s="3">
        <f t="shared" si="17"/>
        <v>17.388375155502157</v>
      </c>
      <c r="AE61" s="3">
        <f t="shared" si="18"/>
        <v>13.152218904622526</v>
      </c>
      <c r="AF61" s="3">
        <f t="shared" si="19"/>
        <v>15.374678027011779</v>
      </c>
      <c r="AG61" s="3">
        <f t="shared" si="20"/>
        <v>23.115297547966797</v>
      </c>
      <c r="AH61" s="3">
        <f t="shared" si="21"/>
        <v>-22.519442543096112</v>
      </c>
      <c r="AI61" s="3">
        <f t="shared" si="22"/>
        <v>11.591028231700662</v>
      </c>
      <c r="AJ61" s="3">
        <f t="shared" si="23"/>
        <v>9.2244710091196058</v>
      </c>
      <c r="AK61" s="3">
        <f t="shared" si="24"/>
        <v>8.1901333027268652</v>
      </c>
      <c r="AL61" s="3">
        <f t="shared" si="25"/>
        <v>8.7556854844705647</v>
      </c>
      <c r="AM61" s="3">
        <f t="shared" si="26"/>
        <v>9.3089760904783159</v>
      </c>
      <c r="AN61" s="3">
        <f t="shared" si="27"/>
        <v>4.7770135238401679</v>
      </c>
      <c r="AO61" s="3">
        <f t="shared" si="28"/>
        <v>7.4370060399521654</v>
      </c>
      <c r="AS61" s="2">
        <f t="shared" si="30"/>
        <v>6.716876098317659</v>
      </c>
      <c r="AT61" s="2">
        <f t="shared" si="31"/>
        <v>4.3614855403862007</v>
      </c>
      <c r="AU61" s="2">
        <f t="shared" si="32"/>
        <v>5.5976003296731802</v>
      </c>
      <c r="AV61" s="2">
        <f t="shared" si="33"/>
        <v>8.5152201999508357</v>
      </c>
      <c r="AW61" s="2">
        <f t="shared" si="34"/>
        <v>2.2964800447238032</v>
      </c>
      <c r="AX61" s="2">
        <f t="shared" si="35"/>
        <v>7.1946026770508986</v>
      </c>
      <c r="AY61" s="2">
        <f t="shared" si="36"/>
        <v>4.6936596254433693</v>
      </c>
      <c r="AZ61" s="2">
        <f t="shared" si="37"/>
        <v>7.1158292246785937</v>
      </c>
      <c r="BA61" s="2">
        <f t="shared" si="38"/>
        <v>5.7741685957630962</v>
      </c>
      <c r="BB61" s="2">
        <f t="shared" si="39"/>
        <v>5.0323952345922907</v>
      </c>
      <c r="BC61" s="2">
        <f t="shared" si="40"/>
        <v>3.4192702141055298</v>
      </c>
      <c r="BD61" s="2">
        <f t="shared" si="41"/>
        <v>4.3703665926657198</v>
      </c>
    </row>
    <row r="62" spans="1:56" x14ac:dyDescent="0.35">
      <c r="A62" s="4" t="s">
        <v>91</v>
      </c>
      <c r="B62" s="2">
        <v>89419.330803464356</v>
      </c>
      <c r="C62" s="2">
        <v>80054.165961725957</v>
      </c>
      <c r="D62" s="2">
        <f t="shared" si="4"/>
        <v>169473.49676519033</v>
      </c>
      <c r="E62" s="2">
        <v>117051.23835292505</v>
      </c>
      <c r="F62" s="2">
        <v>29788.132334491533</v>
      </c>
      <c r="G62" s="2">
        <f t="shared" si="5"/>
        <v>146839.37068741658</v>
      </c>
      <c r="H62" s="2">
        <v>75076.33492217632</v>
      </c>
      <c r="I62" s="2">
        <v>60887.386804993228</v>
      </c>
      <c r="J62" s="2">
        <f t="shared" si="6"/>
        <v>135963.72172716956</v>
      </c>
      <c r="K62" s="2">
        <v>592369.50090994954</v>
      </c>
      <c r="L62" s="2">
        <v>408931.85577224218</v>
      </c>
      <c r="M62" s="2">
        <f t="shared" si="7"/>
        <v>1001301.3566821917</v>
      </c>
      <c r="N62" s="2">
        <f t="shared" si="8"/>
        <v>842703.50887724827</v>
      </c>
      <c r="O62" s="2"/>
      <c r="P62">
        <v>2014</v>
      </c>
      <c r="Q62" s="3">
        <f t="shared" si="9"/>
        <v>166.78283077662078</v>
      </c>
      <c r="R62" s="3">
        <f t="shared" si="10"/>
        <v>555.29583139405383</v>
      </c>
      <c r="S62" s="3">
        <f t="shared" si="11"/>
        <v>229.37632821503891</v>
      </c>
      <c r="T62" s="3">
        <f t="shared" si="12"/>
        <v>243.5608064011146</v>
      </c>
      <c r="W62" s="6" t="s">
        <v>318</v>
      </c>
      <c r="X62" s="2">
        <f t="shared" si="0"/>
        <v>16.925323793302361</v>
      </c>
      <c r="Y62" s="2">
        <f t="shared" si="1"/>
        <v>14.664852864473119</v>
      </c>
      <c r="Z62" s="2">
        <f t="shared" si="2"/>
        <v>13.578701438864005</v>
      </c>
      <c r="AA62" s="2">
        <f t="shared" si="3"/>
        <v>45.168878096639489</v>
      </c>
      <c r="AD62" s="3">
        <f t="shared" si="17"/>
        <v>5.4223368518431903</v>
      </c>
      <c r="AE62" s="3">
        <f t="shared" si="18"/>
        <v>10.154167920195567</v>
      </c>
      <c r="AF62" s="3">
        <f t="shared" si="19"/>
        <v>7.6251694838508577</v>
      </c>
      <c r="AG62" s="3">
        <f t="shared" si="20"/>
        <v>-3.3693577283294252</v>
      </c>
      <c r="AH62" s="3">
        <f t="shared" si="21"/>
        <v>-2.8787705318051859</v>
      </c>
      <c r="AI62" s="3">
        <f t="shared" si="22"/>
        <v>-3.2700871177322566</v>
      </c>
      <c r="AJ62" s="3">
        <f t="shared" si="23"/>
        <v>9.5282064544575782</v>
      </c>
      <c r="AK62" s="3">
        <f t="shared" si="24"/>
        <v>2.7891246247151003</v>
      </c>
      <c r="AL62" s="3">
        <f t="shared" si="25"/>
        <v>6.4440643655469865</v>
      </c>
      <c r="AM62" s="3">
        <f t="shared" si="26"/>
        <v>-7.2498367011886167E-2</v>
      </c>
      <c r="AN62" s="3">
        <f t="shared" si="27"/>
        <v>2.8480925020373693</v>
      </c>
      <c r="AO62" s="3">
        <f t="shared" si="28"/>
        <v>1.107583951491331</v>
      </c>
      <c r="AS62" s="2">
        <f t="shared" si="30"/>
        <v>8.2222773367200741</v>
      </c>
      <c r="AT62" s="2">
        <f t="shared" si="31"/>
        <v>7.6391819869454869</v>
      </c>
      <c r="AU62" s="2">
        <f t="shared" si="32"/>
        <v>7.9460554336658218</v>
      </c>
      <c r="AV62" s="2">
        <f t="shared" si="33"/>
        <v>6.4152881572854259</v>
      </c>
      <c r="AW62" s="2">
        <f t="shared" si="34"/>
        <v>1.6965873070003745</v>
      </c>
      <c r="AX62" s="2">
        <f t="shared" si="35"/>
        <v>5.4229674305880327</v>
      </c>
      <c r="AY62" s="2">
        <f t="shared" si="36"/>
        <v>6.1246463678438445</v>
      </c>
      <c r="AZ62" s="2">
        <f t="shared" si="37"/>
        <v>7.9600872814391765</v>
      </c>
      <c r="BA62" s="2">
        <f t="shared" si="38"/>
        <v>6.9388196730359342</v>
      </c>
      <c r="BB62" s="2">
        <f t="shared" si="39"/>
        <v>4.2266441806126043</v>
      </c>
      <c r="BC62" s="2">
        <f t="shared" si="40"/>
        <v>4.0996465847358499</v>
      </c>
      <c r="BD62" s="2">
        <f t="shared" si="41"/>
        <v>4.1747408995875146</v>
      </c>
    </row>
    <row r="63" spans="1:56" x14ac:dyDescent="0.35">
      <c r="A63" s="4" t="s">
        <v>92</v>
      </c>
      <c r="B63" s="2">
        <v>86567.77138430292</v>
      </c>
      <c r="C63" s="2">
        <v>78691.988493580851</v>
      </c>
      <c r="D63" s="2">
        <f t="shared" si="4"/>
        <v>165259.75987788377</v>
      </c>
      <c r="E63" s="2">
        <v>120515.19708737054</v>
      </c>
      <c r="F63" s="2">
        <v>31470.971640166437</v>
      </c>
      <c r="G63" s="2">
        <f t="shared" si="5"/>
        <v>151986.16872753698</v>
      </c>
      <c r="H63" s="2">
        <v>75396.133206957995</v>
      </c>
      <c r="I63" s="2">
        <v>60341.262935961357</v>
      </c>
      <c r="J63" s="2">
        <f t="shared" si="6"/>
        <v>135737.39614291934</v>
      </c>
      <c r="K63" s="2">
        <v>590923.8703907734</v>
      </c>
      <c r="L63" s="2">
        <v>405151.23884055845</v>
      </c>
      <c r="M63" s="2">
        <f t="shared" si="7"/>
        <v>996075.10923133185</v>
      </c>
      <c r="N63" s="2">
        <f t="shared" si="8"/>
        <v>847064.12193806563</v>
      </c>
      <c r="O63" s="2"/>
      <c r="Q63" s="3">
        <f t="shared" si="9"/>
        <v>162.63599378070649</v>
      </c>
      <c r="R63" s="3">
        <f t="shared" si="10"/>
        <v>574.75924562231194</v>
      </c>
      <c r="S63" s="3">
        <f t="shared" si="11"/>
        <v>228.99450774971945</v>
      </c>
      <c r="T63" s="3">
        <f t="shared" si="12"/>
        <v>244.82112443979341</v>
      </c>
      <c r="X63" s="2">
        <f t="shared" si="0"/>
        <v>16.591094220335879</v>
      </c>
      <c r="Y63" s="2">
        <f t="shared" si="1"/>
        <v>15.258504837534215</v>
      </c>
      <c r="Z63" s="2">
        <f t="shared" si="2"/>
        <v>13.627224983833546</v>
      </c>
      <c r="AA63" s="2">
        <f t="shared" si="3"/>
        <v>45.476824041703637</v>
      </c>
      <c r="AD63" s="3">
        <f t="shared" si="17"/>
        <v>-12.158592296353588</v>
      </c>
      <c r="AE63" s="3">
        <f t="shared" si="18"/>
        <v>-6.6345208725938187</v>
      </c>
      <c r="AF63" s="3">
        <f t="shared" si="19"/>
        <v>-9.5806651347001726</v>
      </c>
      <c r="AG63" s="3">
        <f t="shared" si="20"/>
        <v>12.373319607429089</v>
      </c>
      <c r="AH63" s="3">
        <f t="shared" si="21"/>
        <v>24.585502512371392</v>
      </c>
      <c r="AI63" s="3">
        <f t="shared" si="22"/>
        <v>14.774711932939532</v>
      </c>
      <c r="AJ63" s="3">
        <f t="shared" si="23"/>
        <v>1.7147743455517839</v>
      </c>
      <c r="AK63" s="3">
        <f t="shared" si="24"/>
        <v>-3.5397813713293091</v>
      </c>
      <c r="AL63" s="3">
        <f t="shared" si="25"/>
        <v>-0.66418040037330428</v>
      </c>
      <c r="AM63" s="3">
        <f t="shared" si="26"/>
        <v>-0.97260051533050174</v>
      </c>
      <c r="AN63" s="3">
        <f t="shared" si="27"/>
        <v>-3.6470732050677968</v>
      </c>
      <c r="AO63" s="3">
        <f t="shared" si="28"/>
        <v>-2.0714932070857839</v>
      </c>
      <c r="AS63" s="2">
        <f t="shared" si="30"/>
        <v>2.9208041138257368</v>
      </c>
      <c r="AT63" s="2">
        <f t="shared" si="31"/>
        <v>2.7554970401184375</v>
      </c>
      <c r="AU63" s="2">
        <f t="shared" si="32"/>
        <v>2.8420233135034501</v>
      </c>
      <c r="AV63" s="2">
        <f t="shared" si="33"/>
        <v>7.068661356180761</v>
      </c>
      <c r="AW63" s="2">
        <f t="shared" si="34"/>
        <v>-6.1804184302093006</v>
      </c>
      <c r="AX63" s="2">
        <f t="shared" si="35"/>
        <v>4.0267718841965339</v>
      </c>
      <c r="AY63" s="2">
        <f t="shared" si="36"/>
        <v>6.7397656765593617</v>
      </c>
      <c r="AZ63" s="2">
        <f t="shared" si="37"/>
        <v>4.2768370662016109</v>
      </c>
      <c r="BA63" s="2">
        <f t="shared" si="38"/>
        <v>5.6306703082918741</v>
      </c>
      <c r="BB63" s="2">
        <f t="shared" si="39"/>
        <v>3.6043919200414054</v>
      </c>
      <c r="BC63" s="2">
        <f t="shared" si="40"/>
        <v>0.92652991903001691</v>
      </c>
      <c r="BD63" s="2">
        <f t="shared" si="41"/>
        <v>2.4982158969806267</v>
      </c>
    </row>
    <row r="64" spans="1:56" x14ac:dyDescent="0.35">
      <c r="A64" s="4" t="s">
        <v>93</v>
      </c>
      <c r="B64" s="2">
        <v>76076.906870123639</v>
      </c>
      <c r="C64" s="2">
        <v>72532.441735249071</v>
      </c>
      <c r="D64" s="2">
        <f t="shared" si="4"/>
        <v>148609.34860537271</v>
      </c>
      <c r="E64" s="2">
        <v>123894.34049125819</v>
      </c>
      <c r="F64" s="2">
        <v>29455.621682755074</v>
      </c>
      <c r="G64" s="2">
        <f t="shared" si="5"/>
        <v>153349.96217401326</v>
      </c>
      <c r="H64" s="2">
        <v>73000.901625091981</v>
      </c>
      <c r="I64" s="2">
        <v>58798.648308561591</v>
      </c>
      <c r="J64" s="2">
        <f t="shared" si="6"/>
        <v>131799.54993365356</v>
      </c>
      <c r="K64" s="2">
        <v>569783.49812872172</v>
      </c>
      <c r="L64" s="2">
        <v>381701.68200019642</v>
      </c>
      <c r="M64" s="2">
        <f t="shared" si="7"/>
        <v>951485.18012891815</v>
      </c>
      <c r="N64" s="2">
        <f t="shared" si="8"/>
        <v>824426.24376390513</v>
      </c>
      <c r="O64" s="2"/>
      <c r="Q64" s="3">
        <f t="shared" si="9"/>
        <v>146.24993472940858</v>
      </c>
      <c r="R64" s="3">
        <f t="shared" si="10"/>
        <v>579.9166418449023</v>
      </c>
      <c r="S64" s="3">
        <f t="shared" si="11"/>
        <v>222.35120104199785</v>
      </c>
      <c r="T64" s="3">
        <f t="shared" si="12"/>
        <v>238.27825401712866</v>
      </c>
      <c r="X64" s="2">
        <f t="shared" si="0"/>
        <v>15.618671915125089</v>
      </c>
      <c r="Y64" s="2">
        <f t="shared" si="1"/>
        <v>16.116904958334256</v>
      </c>
      <c r="Z64" s="2">
        <f t="shared" si="2"/>
        <v>13.851981374612249</v>
      </c>
      <c r="AA64" s="2">
        <f t="shared" si="3"/>
        <v>45.587558248071595</v>
      </c>
      <c r="AD64" s="3">
        <f t="shared" si="17"/>
        <v>-40.353297574500267</v>
      </c>
      <c r="AE64" s="3">
        <f t="shared" si="18"/>
        <v>-27.821623025437948</v>
      </c>
      <c r="AF64" s="3">
        <f t="shared" si="19"/>
        <v>-34.609290033468689</v>
      </c>
      <c r="AG64" s="3">
        <f t="shared" si="20"/>
        <v>11.696254827520281</v>
      </c>
      <c r="AH64" s="3">
        <f t="shared" si="21"/>
        <v>-23.258167271385645</v>
      </c>
      <c r="AI64" s="3">
        <f t="shared" si="22"/>
        <v>3.6378567374186765</v>
      </c>
      <c r="AJ64" s="3">
        <f t="shared" si="23"/>
        <v>-12.114626238335491</v>
      </c>
      <c r="AK64" s="3">
        <f t="shared" si="24"/>
        <v>-9.8404392889292485</v>
      </c>
      <c r="AL64" s="3">
        <f t="shared" si="25"/>
        <v>-11.109028313965364</v>
      </c>
      <c r="AM64" s="3">
        <f t="shared" si="26"/>
        <v>-13.560283448183929</v>
      </c>
      <c r="AN64" s="3">
        <f t="shared" si="27"/>
        <v>-21.217889669746182</v>
      </c>
      <c r="AO64" s="3">
        <f t="shared" si="28"/>
        <v>-16.739356636740709</v>
      </c>
      <c r="AS64" s="2">
        <f t="shared" si="30"/>
        <v>-10.265207286309753</v>
      </c>
      <c r="AT64" s="2">
        <f t="shared" si="31"/>
        <v>-4.2664061075772475</v>
      </c>
      <c r="AU64" s="2">
        <f t="shared" si="32"/>
        <v>-7.4342279442165875</v>
      </c>
      <c r="AV64" s="2">
        <f t="shared" si="33"/>
        <v>10.543236761713448</v>
      </c>
      <c r="AW64" s="2">
        <f t="shared" si="34"/>
        <v>-7.9016932194928113</v>
      </c>
      <c r="AX64" s="2">
        <f t="shared" si="35"/>
        <v>6.4482871435224576</v>
      </c>
      <c r="AY64" s="2">
        <f t="shared" si="36"/>
        <v>1.6919657520204412</v>
      </c>
      <c r="AZ64" s="2">
        <f t="shared" si="37"/>
        <v>-0.8315071143801589</v>
      </c>
      <c r="BA64" s="2">
        <f t="shared" si="38"/>
        <v>0.55050080484626562</v>
      </c>
      <c r="BB64" s="2">
        <f t="shared" si="39"/>
        <v>-1.6662976515666394</v>
      </c>
      <c r="BC64" s="2">
        <f t="shared" si="40"/>
        <v>-4.8982092867390197</v>
      </c>
      <c r="BD64" s="2">
        <f t="shared" si="41"/>
        <v>-2.988854839333932</v>
      </c>
    </row>
    <row r="65" spans="1:56" x14ac:dyDescent="0.35">
      <c r="A65" s="4" t="s">
        <v>94</v>
      </c>
      <c r="B65" s="2">
        <v>75146.666926014193</v>
      </c>
      <c r="C65" s="2">
        <v>70821.740557487996</v>
      </c>
      <c r="D65" s="2">
        <f t="shared" si="4"/>
        <v>145968.40748350217</v>
      </c>
      <c r="E65" s="2">
        <v>121078.64838423311</v>
      </c>
      <c r="F65" s="2">
        <v>29913.932400939873</v>
      </c>
      <c r="G65" s="2">
        <f t="shared" si="5"/>
        <v>150992.58078517299</v>
      </c>
      <c r="H65" s="2">
        <v>74418.535180963358</v>
      </c>
      <c r="I65" s="2">
        <v>59631.386800205066</v>
      </c>
      <c r="J65" s="2">
        <f t="shared" si="6"/>
        <v>134049.92198116842</v>
      </c>
      <c r="K65" s="2">
        <v>567522.18201692344</v>
      </c>
      <c r="L65" s="2">
        <v>383237.51585129608</v>
      </c>
      <c r="M65" s="2">
        <f t="shared" si="7"/>
        <v>950759.69786821958</v>
      </c>
      <c r="N65" s="2">
        <f t="shared" si="8"/>
        <v>821733.94918872195</v>
      </c>
      <c r="O65" s="2"/>
      <c r="Q65" s="3">
        <f t="shared" si="9"/>
        <v>143.6509228211913</v>
      </c>
      <c r="R65" s="3">
        <f t="shared" si="10"/>
        <v>571.00183887277876</v>
      </c>
      <c r="S65" s="3">
        <f t="shared" si="11"/>
        <v>226.14767020906368</v>
      </c>
      <c r="T65" s="3">
        <f t="shared" si="12"/>
        <v>237.50011861019937</v>
      </c>
      <c r="X65" s="2">
        <f t="shared" si="0"/>
        <v>15.352818152766734</v>
      </c>
      <c r="Y65" s="2">
        <f t="shared" si="1"/>
        <v>15.881255918159603</v>
      </c>
      <c r="Z65" s="2">
        <f t="shared" si="2"/>
        <v>14.09924319275768</v>
      </c>
      <c r="AA65" s="2">
        <f t="shared" si="3"/>
        <v>45.333317263684016</v>
      </c>
      <c r="AD65" s="3">
        <f t="shared" si="17"/>
        <v>-4.8020704435349</v>
      </c>
      <c r="AE65" s="3">
        <f t="shared" si="18"/>
        <v>-9.105586251324171</v>
      </c>
      <c r="AF65" s="3">
        <f t="shared" si="19"/>
        <v>-6.9211610464099955</v>
      </c>
      <c r="AG65" s="3">
        <f t="shared" si="20"/>
        <v>-8.7853945130420783</v>
      </c>
      <c r="AH65" s="3">
        <f t="shared" si="21"/>
        <v>6.3705141713470192</v>
      </c>
      <c r="AI65" s="3">
        <f t="shared" si="22"/>
        <v>-6.0086819020908067</v>
      </c>
      <c r="AJ65" s="3">
        <f t="shared" si="23"/>
        <v>7.996970514276236</v>
      </c>
      <c r="AK65" s="3">
        <f t="shared" si="24"/>
        <v>5.7865048300264066</v>
      </c>
      <c r="AL65" s="3">
        <f t="shared" si="25"/>
        <v>7.0065970766204133</v>
      </c>
      <c r="AM65" s="3">
        <f t="shared" si="26"/>
        <v>-1.5780659680223907</v>
      </c>
      <c r="AN65" s="3">
        <f t="shared" si="27"/>
        <v>1.6191998095153037</v>
      </c>
      <c r="AO65" s="3">
        <f t="shared" si="28"/>
        <v>-0.30464076834662013</v>
      </c>
      <c r="AS65" s="2">
        <f t="shared" si="30"/>
        <v>-14.844742434449532</v>
      </c>
      <c r="AT65" s="2">
        <f t="shared" si="31"/>
        <v>-9.3677227381784629</v>
      </c>
      <c r="AU65" s="2">
        <f t="shared" si="32"/>
        <v>-12.272542765032989</v>
      </c>
      <c r="AV65" s="2">
        <f t="shared" si="33"/>
        <v>2.5581712191437678</v>
      </c>
      <c r="AW65" s="2">
        <f t="shared" si="34"/>
        <v>-0.30835179627660692</v>
      </c>
      <c r="AX65" s="2">
        <f t="shared" si="35"/>
        <v>1.9772491851008489</v>
      </c>
      <c r="AY65" s="2">
        <f t="shared" si="36"/>
        <v>1.4050417686913175</v>
      </c>
      <c r="AZ65" s="2">
        <f t="shared" si="37"/>
        <v>-1.3869556968950536</v>
      </c>
      <c r="BA65" s="2">
        <f t="shared" si="38"/>
        <v>0.14375778397550665</v>
      </c>
      <c r="BB65" s="2">
        <f t="shared" si="39"/>
        <v>-4.2119332460324177</v>
      </c>
      <c r="BC65" s="2">
        <f t="shared" si="40"/>
        <v>-5.6230075585351642</v>
      </c>
      <c r="BD65" s="2">
        <f t="shared" si="41"/>
        <v>-4.7857627809703924</v>
      </c>
    </row>
    <row r="66" spans="1:56" x14ac:dyDescent="0.35">
      <c r="A66" s="4" t="s">
        <v>95</v>
      </c>
      <c r="B66" s="2">
        <v>74878.930099762743</v>
      </c>
      <c r="C66" s="2">
        <v>69376.701802423195</v>
      </c>
      <c r="D66" s="2">
        <f t="shared" si="4"/>
        <v>144255.63190218594</v>
      </c>
      <c r="E66" s="2">
        <v>122205.01366330466</v>
      </c>
      <c r="F66" s="2">
        <v>29448.329732369901</v>
      </c>
      <c r="G66" s="2">
        <f t="shared" si="5"/>
        <v>151653.34339567457</v>
      </c>
      <c r="H66" s="2">
        <v>74676.3629390157</v>
      </c>
      <c r="I66" s="2">
        <v>59865.303980243843</v>
      </c>
      <c r="J66" s="2">
        <f t="shared" si="6"/>
        <v>134541.66691925953</v>
      </c>
      <c r="K66" s="2">
        <v>562739.72867021337</v>
      </c>
      <c r="L66" s="2">
        <v>375647.14749099477</v>
      </c>
      <c r="M66" s="2">
        <f t="shared" si="7"/>
        <v>938386.87616120814</v>
      </c>
      <c r="N66" s="2">
        <f t="shared" si="8"/>
        <v>811242.92073543719</v>
      </c>
      <c r="O66" s="2"/>
      <c r="P66">
        <v>2015</v>
      </c>
      <c r="Q66" s="3">
        <f>(D66/D$66)*100</f>
        <v>100</v>
      </c>
      <c r="R66" s="3">
        <f t="shared" ref="R66:T66" si="42">(E66/E$66)*100</f>
        <v>100</v>
      </c>
      <c r="S66" s="3">
        <f t="shared" si="42"/>
        <v>100</v>
      </c>
      <c r="T66" s="3">
        <f t="shared" si="42"/>
        <v>100</v>
      </c>
      <c r="W66" s="6" t="s">
        <v>319</v>
      </c>
      <c r="X66" s="2">
        <f t="shared" si="0"/>
        <v>15.372724786211082</v>
      </c>
      <c r="Y66" s="2">
        <f t="shared" si="1"/>
        <v>16.161068238301066</v>
      </c>
      <c r="Z66" s="2">
        <f t="shared" si="2"/>
        <v>14.337547800076674</v>
      </c>
      <c r="AA66" s="2">
        <f t="shared" si="3"/>
        <v>45.871340824588827</v>
      </c>
      <c r="AD66" s="3">
        <f t="shared" si="17"/>
        <v>-1.4175444938723691</v>
      </c>
      <c r="AE66" s="3">
        <f t="shared" si="18"/>
        <v>-7.9151439188342776</v>
      </c>
      <c r="AF66" s="3">
        <f t="shared" si="19"/>
        <v>-4.6115854490160757</v>
      </c>
      <c r="AG66" s="3">
        <f t="shared" si="20"/>
        <v>3.7733504704315912</v>
      </c>
      <c r="AH66" s="3">
        <f t="shared" si="21"/>
        <v>-6.0820428721590876</v>
      </c>
      <c r="AI66" s="3">
        <f t="shared" si="22"/>
        <v>1.7619743852561154</v>
      </c>
      <c r="AJ66" s="3">
        <f t="shared" si="23"/>
        <v>1.393044063074389</v>
      </c>
      <c r="AK66" s="3">
        <f t="shared" si="24"/>
        <v>1.5783444439802619</v>
      </c>
      <c r="AL66" s="3">
        <f t="shared" si="25"/>
        <v>1.4754426083948946</v>
      </c>
      <c r="AM66" s="3">
        <f t="shared" si="26"/>
        <v>-3.3283917372597172</v>
      </c>
      <c r="AN66" s="3">
        <f t="shared" si="27"/>
        <v>-7.6900925098016382</v>
      </c>
      <c r="AO66" s="3">
        <f t="shared" si="28"/>
        <v>-5.1047126119759145</v>
      </c>
      <c r="AS66" s="2">
        <f t="shared" si="30"/>
        <v>-16.260914248687573</v>
      </c>
      <c r="AT66" s="2">
        <f t="shared" si="31"/>
        <v>-13.337799514903049</v>
      </c>
      <c r="AU66" s="2">
        <f t="shared" si="32"/>
        <v>-14.88012305425217</v>
      </c>
      <c r="AV66" s="2">
        <f t="shared" si="33"/>
        <v>4.403007933021863</v>
      </c>
      <c r="AW66" s="2">
        <f t="shared" si="34"/>
        <v>-1.1407314775763067</v>
      </c>
      <c r="AX66" s="2">
        <f t="shared" si="35"/>
        <v>3.2783937207860436</v>
      </c>
      <c r="AY66" s="2">
        <f t="shared" si="36"/>
        <v>-0.5327537413423622</v>
      </c>
      <c r="AZ66" s="2">
        <f t="shared" si="37"/>
        <v>-1.6786445902545521</v>
      </c>
      <c r="BA66" s="2">
        <f t="shared" si="38"/>
        <v>-1.0459075331606282</v>
      </c>
      <c r="BB66" s="2">
        <f t="shared" si="39"/>
        <v>-5.0019071194957405</v>
      </c>
      <c r="BC66" s="2">
        <f t="shared" si="40"/>
        <v>-8.1394266089618643</v>
      </c>
      <c r="BD66" s="2">
        <f t="shared" si="41"/>
        <v>-6.28327127503856</v>
      </c>
    </row>
    <row r="67" spans="1:56" x14ac:dyDescent="0.35">
      <c r="A67" s="4" t="s">
        <v>96</v>
      </c>
      <c r="B67" s="2">
        <v>70064.488107104</v>
      </c>
      <c r="C67" s="2">
        <v>68230.907933538838</v>
      </c>
      <c r="D67" s="2">
        <f t="shared" si="4"/>
        <v>138295.39604064284</v>
      </c>
      <c r="E67" s="2">
        <v>116247.34697902865</v>
      </c>
      <c r="F67" s="2">
        <v>27316.173581105853</v>
      </c>
      <c r="G67" s="2">
        <f t="shared" si="5"/>
        <v>143563.52056013449</v>
      </c>
      <c r="H67" s="2">
        <v>74295.852989406907</v>
      </c>
      <c r="I67" s="2">
        <v>58156.864121681945</v>
      </c>
      <c r="J67" s="2">
        <f t="shared" si="6"/>
        <v>132452.71711108886</v>
      </c>
      <c r="K67" s="2">
        <v>548571.74990836391</v>
      </c>
      <c r="L67" s="2">
        <v>363054.34468392737</v>
      </c>
      <c r="M67" s="2">
        <f t="shared" si="7"/>
        <v>911626.09459229128</v>
      </c>
      <c r="N67" s="2">
        <f t="shared" si="8"/>
        <v>784441.50200069416</v>
      </c>
      <c r="O67" s="2"/>
      <c r="Q67" s="3">
        <f t="shared" ref="Q67:Q96" si="43">(D67/D$66)*100</f>
        <v>95.868282033117083</v>
      </c>
      <c r="R67" s="3">
        <f t="shared" ref="R67:R96" si="44">(E67/E$66)*100</f>
        <v>95.124859033451443</v>
      </c>
      <c r="S67" s="3">
        <f t="shared" ref="S67:S96" si="45">(F67/F$66)*100</f>
        <v>92.759670342456275</v>
      </c>
      <c r="T67" s="3">
        <f t="shared" ref="T67:T96" si="46">(G67/G$66)*100</f>
        <v>94.665582271778121</v>
      </c>
      <c r="X67" s="2">
        <f t="shared" si="0"/>
        <v>15.170188398621148</v>
      </c>
      <c r="Y67" s="2">
        <f t="shared" si="1"/>
        <v>15.748070553458735</v>
      </c>
      <c r="Z67" s="2">
        <f t="shared" si="2"/>
        <v>14.529281017380926</v>
      </c>
      <c r="AA67" s="2">
        <f t="shared" si="3"/>
        <v>45.447539969460806</v>
      </c>
      <c r="AD67" s="3">
        <f t="shared" si="17"/>
        <v>-23.342740005356223</v>
      </c>
      <c r="AE67" s="3">
        <f t="shared" si="18"/>
        <v>-6.4443536157388408</v>
      </c>
      <c r="AF67" s="3">
        <f t="shared" si="19"/>
        <v>-15.530528021087864</v>
      </c>
      <c r="AG67" s="3">
        <f t="shared" si="20"/>
        <v>-18.120326018364462</v>
      </c>
      <c r="AH67" s="3">
        <f t="shared" si="21"/>
        <v>-25.965050218304775</v>
      </c>
      <c r="AI67" s="3">
        <f t="shared" si="22"/>
        <v>-19.690218921310134</v>
      </c>
      <c r="AJ67" s="3">
        <f t="shared" si="23"/>
        <v>-2.0226561409505406</v>
      </c>
      <c r="AK67" s="3">
        <f t="shared" si="24"/>
        <v>-10.935803305186663</v>
      </c>
      <c r="AL67" s="3">
        <f t="shared" si="25"/>
        <v>-6.0674157790767236</v>
      </c>
      <c r="AM67" s="3">
        <f t="shared" si="26"/>
        <v>-9.6967361025654277</v>
      </c>
      <c r="AN67" s="3">
        <f t="shared" si="27"/>
        <v>-12.749852058377142</v>
      </c>
      <c r="AO67" s="3">
        <f t="shared" si="28"/>
        <v>-10.92839236523152</v>
      </c>
      <c r="AS67" s="2">
        <f t="shared" si="30"/>
        <v>-19.064003858821078</v>
      </c>
      <c r="AT67" s="2">
        <f t="shared" si="31"/>
        <v>-13.293704683667206</v>
      </c>
      <c r="AU67" s="2">
        <f t="shared" si="32"/>
        <v>-16.316351819200182</v>
      </c>
      <c r="AV67" s="2">
        <f t="shared" si="33"/>
        <v>-3.5413376997158408</v>
      </c>
      <c r="AW67" s="2">
        <f t="shared" si="34"/>
        <v>-13.202001217394288</v>
      </c>
      <c r="AX67" s="2">
        <f t="shared" si="35"/>
        <v>-5.5417201696172924</v>
      </c>
      <c r="AY67" s="2">
        <f t="shared" si="36"/>
        <v>-1.4593324229650873</v>
      </c>
      <c r="AZ67" s="2">
        <f t="shared" si="37"/>
        <v>-3.6200747349250162</v>
      </c>
      <c r="BA67" s="2">
        <f t="shared" si="38"/>
        <v>-2.4198777383146575</v>
      </c>
      <c r="BB67" s="2">
        <f t="shared" si="39"/>
        <v>-7.1671026683018173</v>
      </c>
      <c r="BC67" s="2">
        <f t="shared" si="40"/>
        <v>-10.390414768840861</v>
      </c>
      <c r="BD67" s="2">
        <f t="shared" si="41"/>
        <v>-8.4781773840538648</v>
      </c>
    </row>
    <row r="68" spans="1:56" x14ac:dyDescent="0.35">
      <c r="A68" s="4" t="s">
        <v>97</v>
      </c>
      <c r="B68" s="2">
        <v>68618.103771551236</v>
      </c>
      <c r="C68" s="2">
        <v>66203.636819063337</v>
      </c>
      <c r="D68" s="2">
        <f t="shared" si="4"/>
        <v>134821.74059061456</v>
      </c>
      <c r="E68" s="2">
        <v>114848.90830215192</v>
      </c>
      <c r="F68" s="2">
        <v>26805.835599095361</v>
      </c>
      <c r="G68" s="2">
        <f t="shared" si="5"/>
        <v>141654.74390124728</v>
      </c>
      <c r="H68" s="2">
        <v>72397.509168606412</v>
      </c>
      <c r="I68" s="2">
        <v>56962.89304446552</v>
      </c>
      <c r="J68" s="2">
        <f t="shared" si="6"/>
        <v>129360.40221307194</v>
      </c>
      <c r="K68" s="2">
        <v>537854.22778735682</v>
      </c>
      <c r="L68" s="2">
        <v>355087.58197792905</v>
      </c>
      <c r="M68" s="2">
        <f t="shared" si="7"/>
        <v>892941.80976528581</v>
      </c>
      <c r="N68" s="2">
        <f t="shared" si="8"/>
        <v>770414.41086284665</v>
      </c>
      <c r="O68" s="2"/>
      <c r="Q68" s="3">
        <f t="shared" si="43"/>
        <v>93.460296012589566</v>
      </c>
      <c r="R68" s="3">
        <f t="shared" si="44"/>
        <v>93.980520814456881</v>
      </c>
      <c r="S68" s="3">
        <f t="shared" si="45"/>
        <v>91.026675681473762</v>
      </c>
      <c r="T68" s="3">
        <f t="shared" si="46"/>
        <v>93.40693764440114</v>
      </c>
      <c r="X68" s="2">
        <f t="shared" ref="X68:X95" si="47">(D68/$M68)*100</f>
        <v>15.098603191853355</v>
      </c>
      <c r="Y68" s="2">
        <f t="shared" ref="Y68:Y95" si="48">(G68/$M68)*100</f>
        <v>15.863826998814393</v>
      </c>
      <c r="Z68" s="2">
        <f t="shared" ref="Z68:Z95" si="49">(J68/$M68)*100</f>
        <v>14.486991290851861</v>
      </c>
      <c r="AA68" s="2">
        <f t="shared" ref="AA68:AA95" si="50">SUM(X68:Z68)</f>
        <v>45.449421481519607</v>
      </c>
      <c r="AD68" s="3">
        <f t="shared" si="17"/>
        <v>-8.0052516142940853</v>
      </c>
      <c r="AE68" s="3">
        <f t="shared" si="18"/>
        <v>-11.365502128386129</v>
      </c>
      <c r="AF68" s="3">
        <f t="shared" si="19"/>
        <v>-9.67482130183922</v>
      </c>
      <c r="AG68" s="3">
        <f t="shared" si="20"/>
        <v>-4.7258056600743554</v>
      </c>
      <c r="AH68" s="3">
        <f t="shared" si="21"/>
        <v>-7.2662240666509721</v>
      </c>
      <c r="AI68" s="3">
        <f t="shared" si="22"/>
        <v>-5.2131493821638841</v>
      </c>
      <c r="AJ68" s="3">
        <f t="shared" si="23"/>
        <v>-9.8353698555088798</v>
      </c>
      <c r="AK68" s="3">
        <f t="shared" si="24"/>
        <v>-7.9626237711296399</v>
      </c>
      <c r="AL68" s="3">
        <f t="shared" si="25"/>
        <v>-9.0166461491008931</v>
      </c>
      <c r="AM68" s="3">
        <f t="shared" si="26"/>
        <v>-7.5888037984709111</v>
      </c>
      <c r="AN68" s="3">
        <f t="shared" si="27"/>
        <v>-8.4927751168212495</v>
      </c>
      <c r="AO68" s="3">
        <f t="shared" si="28"/>
        <v>-7.9496083501721326</v>
      </c>
      <c r="AS68" s="2">
        <f t="shared" si="30"/>
        <v>-9.8042933203184255</v>
      </c>
      <c r="AT68" s="2">
        <f t="shared" si="31"/>
        <v>-8.7254816807167845</v>
      </c>
      <c r="AU68" s="2">
        <f t="shared" si="32"/>
        <v>-9.2777528090582599</v>
      </c>
      <c r="AV68" s="2">
        <f t="shared" si="33"/>
        <v>-7.3009244435539795</v>
      </c>
      <c r="AW68" s="2">
        <f t="shared" si="34"/>
        <v>-8.9958586248785384</v>
      </c>
      <c r="AX68" s="2">
        <f t="shared" si="35"/>
        <v>-7.6264891800200685</v>
      </c>
      <c r="AY68" s="2">
        <f t="shared" si="36"/>
        <v>-0.82655480008232418</v>
      </c>
      <c r="AZ68" s="2">
        <f t="shared" si="37"/>
        <v>-3.1221045328499009</v>
      </c>
      <c r="BA68" s="2">
        <f t="shared" si="38"/>
        <v>-1.8506495066253681</v>
      </c>
      <c r="BB68" s="2">
        <f t="shared" si="39"/>
        <v>-5.6037548377983466</v>
      </c>
      <c r="BC68" s="2">
        <f t="shared" si="40"/>
        <v>-6.9724869648999039</v>
      </c>
      <c r="BD68" s="2">
        <f t="shared" si="41"/>
        <v>-6.152841009641385</v>
      </c>
    </row>
    <row r="69" spans="1:56" x14ac:dyDescent="0.35">
      <c r="A69" s="4" t="s">
        <v>98</v>
      </c>
      <c r="B69" s="2">
        <v>68207.823254176066</v>
      </c>
      <c r="C69" s="2">
        <v>67702.84081159631</v>
      </c>
      <c r="D69" s="2">
        <f t="shared" ref="D69:D96" si="51">SUM(B69:C69)</f>
        <v>135910.66406577238</v>
      </c>
      <c r="E69" s="2">
        <v>113635.8513934076</v>
      </c>
      <c r="F69" s="2">
        <v>27995.051173362048</v>
      </c>
      <c r="G69" s="2">
        <f t="shared" ref="G69:G96" si="52">SUM(E69:F69)</f>
        <v>141630.90256676966</v>
      </c>
      <c r="H69" s="2">
        <v>73081.377225465185</v>
      </c>
      <c r="I69" s="2">
        <v>57297.168759018314</v>
      </c>
      <c r="J69" s="2">
        <f t="shared" ref="J69:J96" si="53">SUM(H69:I69)</f>
        <v>130378.5459844835</v>
      </c>
      <c r="K69" s="2">
        <v>541225.28132190672</v>
      </c>
      <c r="L69" s="2">
        <v>359582.32185876125</v>
      </c>
      <c r="M69" s="2">
        <f t="shared" ref="M69:M96" si="54">SUM(K69:L69)</f>
        <v>900807.60318066797</v>
      </c>
      <c r="N69" s="2">
        <f t="shared" ref="N69:N96" si="55">M69-D69--G69-J69</f>
        <v>776149.29569718172</v>
      </c>
      <c r="O69" s="2"/>
      <c r="Q69" s="3">
        <f t="shared" si="43"/>
        <v>94.215152832249942</v>
      </c>
      <c r="R69" s="3">
        <f t="shared" si="44"/>
        <v>92.987879946148084</v>
      </c>
      <c r="S69" s="3">
        <f t="shared" si="45"/>
        <v>95.064988159887392</v>
      </c>
      <c r="T69" s="3">
        <f t="shared" si="46"/>
        <v>93.391216702189254</v>
      </c>
      <c r="X69" s="2">
        <f t="shared" si="47"/>
        <v>15.087646195023716</v>
      </c>
      <c r="Y69" s="2">
        <f t="shared" si="48"/>
        <v>15.722658430799664</v>
      </c>
      <c r="Z69" s="2">
        <f t="shared" si="49"/>
        <v>14.4735174885435</v>
      </c>
      <c r="AA69" s="2">
        <f t="shared" si="50"/>
        <v>45.283822114366878</v>
      </c>
      <c r="AD69" s="3">
        <f t="shared" si="17"/>
        <v>-2.3703100180119785</v>
      </c>
      <c r="AE69" s="3">
        <f t="shared" si="18"/>
        <v>9.3704950914683227</v>
      </c>
      <c r="AF69" s="3">
        <f t="shared" si="19"/>
        <v>3.2700575345291361</v>
      </c>
      <c r="AG69" s="3">
        <f t="shared" si="20"/>
        <v>-4.1584132643276988</v>
      </c>
      <c r="AH69" s="3">
        <f t="shared" si="21"/>
        <v>18.961837544718119</v>
      </c>
      <c r="AI69" s="3">
        <f t="shared" si="22"/>
        <v>-6.7305380785087632E-2</v>
      </c>
      <c r="AJ69" s="3">
        <f t="shared" si="23"/>
        <v>3.8322808166355138</v>
      </c>
      <c r="AK69" s="3">
        <f t="shared" si="24"/>
        <v>2.3680657592432874</v>
      </c>
      <c r="AL69" s="3">
        <f t="shared" si="25"/>
        <v>3.1856025467274174</v>
      </c>
      <c r="AM69" s="3">
        <f t="shared" si="26"/>
        <v>2.5307070934871723</v>
      </c>
      <c r="AN69" s="3">
        <f t="shared" si="27"/>
        <v>5.1601970722810586</v>
      </c>
      <c r="AO69" s="3">
        <f t="shared" si="28"/>
        <v>3.5703728758882169</v>
      </c>
      <c r="AS69" s="2">
        <f t="shared" si="30"/>
        <v>-9.2337344498190195</v>
      </c>
      <c r="AT69" s="2">
        <f t="shared" si="31"/>
        <v>-4.4038733323138128</v>
      </c>
      <c r="AU69" s="2">
        <f t="shared" si="32"/>
        <v>-6.8903563388307498</v>
      </c>
      <c r="AV69" s="2">
        <f t="shared" si="33"/>
        <v>-6.1470763756846676</v>
      </c>
      <c r="AW69" s="2">
        <f t="shared" si="34"/>
        <v>-6.4146739447654033</v>
      </c>
      <c r="AX69" s="2">
        <f t="shared" si="35"/>
        <v>-6.2000915341150487</v>
      </c>
      <c r="AY69" s="2">
        <f t="shared" si="36"/>
        <v>-1.7968076800310651</v>
      </c>
      <c r="AZ69" s="2">
        <f t="shared" si="37"/>
        <v>-3.9144117996241623</v>
      </c>
      <c r="BA69" s="2">
        <f t="shared" si="38"/>
        <v>-2.7388124830096339</v>
      </c>
      <c r="BB69" s="2">
        <f t="shared" si="39"/>
        <v>-4.633633984412711</v>
      </c>
      <c r="BC69" s="2">
        <f t="shared" si="40"/>
        <v>-6.1724630324849317</v>
      </c>
      <c r="BD69" s="2">
        <f t="shared" si="41"/>
        <v>-5.2539137701727912</v>
      </c>
    </row>
    <row r="70" spans="1:56" x14ac:dyDescent="0.35">
      <c r="A70" s="4" t="s">
        <v>99</v>
      </c>
      <c r="B70" s="2">
        <v>69655.554714053287</v>
      </c>
      <c r="C70" s="2">
        <v>67273.812207923576</v>
      </c>
      <c r="D70" s="2">
        <f t="shared" si="51"/>
        <v>136929.36692197685</v>
      </c>
      <c r="E70" s="2">
        <v>115935.54768779725</v>
      </c>
      <c r="F70" s="2">
        <v>29020.720963034837</v>
      </c>
      <c r="G70" s="2">
        <f t="shared" si="52"/>
        <v>144956.26865083209</v>
      </c>
      <c r="H70" s="2">
        <v>73495.992951822103</v>
      </c>
      <c r="I70" s="2">
        <v>57736.685135833541</v>
      </c>
      <c r="J70" s="2">
        <f t="shared" si="53"/>
        <v>131232.67808765563</v>
      </c>
      <c r="K70" s="2">
        <v>550195.01410220366</v>
      </c>
      <c r="L70" s="2">
        <v>366706.07150659617</v>
      </c>
      <c r="M70" s="2">
        <f t="shared" si="54"/>
        <v>916901.08560879983</v>
      </c>
      <c r="N70" s="2">
        <f t="shared" si="55"/>
        <v>793695.30924999947</v>
      </c>
      <c r="O70" s="2"/>
      <c r="P70">
        <v>2016</v>
      </c>
      <c r="Q70" s="3">
        <f t="shared" si="43"/>
        <v>94.921331747257724</v>
      </c>
      <c r="R70" s="3">
        <f t="shared" si="44"/>
        <v>94.869714598796378</v>
      </c>
      <c r="S70" s="3">
        <f t="shared" si="45"/>
        <v>98.547935406791396</v>
      </c>
      <c r="T70" s="3">
        <f t="shared" si="46"/>
        <v>95.583958391626538</v>
      </c>
      <c r="W70" s="6" t="s">
        <v>320</v>
      </c>
      <c r="X70" s="2">
        <f t="shared" si="47"/>
        <v>14.933930068482699</v>
      </c>
      <c r="Y70" s="2">
        <f t="shared" si="48"/>
        <v>15.809368199688048</v>
      </c>
      <c r="Z70" s="2">
        <f t="shared" si="49"/>
        <v>14.312631989144212</v>
      </c>
      <c r="AA70" s="2">
        <f t="shared" si="50"/>
        <v>45.055930257314955</v>
      </c>
      <c r="AD70" s="3">
        <f t="shared" ref="AD70:AD96" si="56">(((B70/B69)^4)-1)*100</f>
        <v>8.7642729059863136</v>
      </c>
      <c r="AE70" s="3">
        <f t="shared" ref="AE70:AE96" si="57">(((C70/C69)^4)-1)*100</f>
        <v>-2.5107821719285939</v>
      </c>
      <c r="AF70" s="3">
        <f t="shared" ref="AF70:AF96" si="58">(((D70/D69)^4)-1)*100</f>
        <v>3.0320315433759681</v>
      </c>
      <c r="AG70" s="3">
        <f t="shared" ref="AG70:AG96" si="59">(((E70/E69)^4)-1)*100</f>
        <v>8.3440314060642109</v>
      </c>
      <c r="AH70" s="3">
        <f t="shared" ref="AH70:AH96" si="60">(((F70/F69)^4)-1)*100</f>
        <v>15.480253068161144</v>
      </c>
      <c r="AI70" s="3">
        <f t="shared" ref="AI70:AI96" si="61">(((G70/G69)^4)-1)*100</f>
        <v>9.7276084613210365</v>
      </c>
      <c r="AJ70" s="3">
        <f t="shared" ref="AJ70:AJ96" si="62">(((H70/H69)^4)-1)*100</f>
        <v>2.2887224747029311</v>
      </c>
      <c r="AK70" s="3">
        <f t="shared" ref="AK70:AK96" si="63">(((I70/I69)^4)-1)*100</f>
        <v>3.1038145557166441</v>
      </c>
      <c r="AL70" s="3">
        <f t="shared" ref="AL70:AL96" si="64">(((J70/J69)^4)-1)*100</f>
        <v>2.6463316090550082</v>
      </c>
      <c r="AM70" s="3">
        <f t="shared" ref="AM70:AM96" si="65">(((K70/K69)^4)-1)*100</f>
        <v>6.7958317545588454</v>
      </c>
      <c r="AN70" s="3">
        <f t="shared" ref="AN70:AN96" si="66">(((L70/L69)^4)-1)*100</f>
        <v>8.1630867982431798</v>
      </c>
      <c r="AO70" s="3">
        <f t="shared" ref="AO70:AO96" si="67">(((M70/M69)^4)-1)*100</f>
        <v>7.3400455286800836</v>
      </c>
      <c r="AS70" s="2">
        <f t="shared" si="30"/>
        <v>-6.9757612438508971</v>
      </c>
      <c r="AT70" s="2">
        <f t="shared" si="31"/>
        <v>-3.0311178534955463</v>
      </c>
      <c r="AU70" s="2">
        <f t="shared" si="32"/>
        <v>-5.07866825274228</v>
      </c>
      <c r="AV70" s="2">
        <f t="shared" si="33"/>
        <v>-5.1302854012036159</v>
      </c>
      <c r="AW70" s="2">
        <f t="shared" si="34"/>
        <v>-1.4520645932086018</v>
      </c>
      <c r="AX70" s="2">
        <f t="shared" si="35"/>
        <v>-4.416041608373467</v>
      </c>
      <c r="AY70" s="2">
        <f t="shared" si="36"/>
        <v>-1.5806473972996615</v>
      </c>
      <c r="AZ70" s="2">
        <f t="shared" si="37"/>
        <v>-3.5556803405070281</v>
      </c>
      <c r="BA70" s="2">
        <f t="shared" si="38"/>
        <v>-2.4594528277917638</v>
      </c>
      <c r="BB70" s="2">
        <f t="shared" si="39"/>
        <v>-2.2292214195812288</v>
      </c>
      <c r="BC70" s="2">
        <f t="shared" si="40"/>
        <v>-2.3801793901850221</v>
      </c>
      <c r="BD70" s="2">
        <f t="shared" si="41"/>
        <v>-2.2896516456307747</v>
      </c>
    </row>
    <row r="71" spans="1:56" x14ac:dyDescent="0.35">
      <c r="A71" s="4" t="s">
        <v>100</v>
      </c>
      <c r="B71" s="2">
        <v>71093.397392785919</v>
      </c>
      <c r="C71" s="2">
        <v>65577.802456868565</v>
      </c>
      <c r="D71" s="2">
        <f t="shared" si="51"/>
        <v>136671.19984965448</v>
      </c>
      <c r="E71" s="2">
        <v>117318.70535510722</v>
      </c>
      <c r="F71" s="2">
        <v>31166.613949918054</v>
      </c>
      <c r="G71" s="2">
        <f t="shared" si="52"/>
        <v>148485.31930502527</v>
      </c>
      <c r="H71" s="2">
        <v>74437.912981112342</v>
      </c>
      <c r="I71" s="2">
        <v>58182.972986949157</v>
      </c>
      <c r="J71" s="2">
        <f t="shared" si="53"/>
        <v>132620.88596806151</v>
      </c>
      <c r="K71" s="2">
        <v>556119.89140764461</v>
      </c>
      <c r="L71" s="2">
        <v>369748.64022528584</v>
      </c>
      <c r="M71" s="2">
        <f t="shared" si="54"/>
        <v>925868.53163293051</v>
      </c>
      <c r="N71" s="2">
        <f t="shared" si="55"/>
        <v>805061.76512023981</v>
      </c>
      <c r="O71" s="2"/>
      <c r="Q71" s="3">
        <f t="shared" si="43"/>
        <v>94.742366760644643</v>
      </c>
      <c r="R71" s="3">
        <f t="shared" si="44"/>
        <v>96.001548413013523</v>
      </c>
      <c r="S71" s="3">
        <f t="shared" si="45"/>
        <v>105.83491231307221</v>
      </c>
      <c r="T71" s="3">
        <f t="shared" si="46"/>
        <v>97.911009398333078</v>
      </c>
      <c r="X71" s="2">
        <f t="shared" si="47"/>
        <v>14.761404581772641</v>
      </c>
      <c r="Y71" s="2">
        <f t="shared" si="48"/>
        <v>16.037408577127636</v>
      </c>
      <c r="Z71" s="2">
        <f t="shared" si="49"/>
        <v>14.323943566173641</v>
      </c>
      <c r="AA71" s="2">
        <f t="shared" si="50"/>
        <v>45.12275672507392</v>
      </c>
      <c r="AD71" s="3">
        <f t="shared" si="56"/>
        <v>8.5160692639794533</v>
      </c>
      <c r="AE71" s="3">
        <f t="shared" si="57"/>
        <v>-9.7092454476577768</v>
      </c>
      <c r="AF71" s="3">
        <f t="shared" si="58"/>
        <v>-0.75203112916454318</v>
      </c>
      <c r="AG71" s="3">
        <f t="shared" si="59"/>
        <v>4.8582426829818948</v>
      </c>
      <c r="AH71" s="3">
        <f t="shared" si="60"/>
        <v>33.022680993711198</v>
      </c>
      <c r="AI71" s="3">
        <f t="shared" si="61"/>
        <v>10.099681856309207</v>
      </c>
      <c r="AJ71" s="3">
        <f t="shared" si="62"/>
        <v>5.2257685189170067</v>
      </c>
      <c r="AK71" s="3">
        <f t="shared" si="63"/>
        <v>3.1279182744286205</v>
      </c>
      <c r="AL71" s="3">
        <f t="shared" si="64"/>
        <v>4.2989011543164146</v>
      </c>
      <c r="AM71" s="3">
        <f t="shared" si="65"/>
        <v>4.3775539880428704</v>
      </c>
      <c r="AN71" s="3">
        <f t="shared" si="66"/>
        <v>3.360342507328018</v>
      </c>
      <c r="AO71" s="3">
        <f t="shared" si="67"/>
        <v>3.9698330383058922</v>
      </c>
      <c r="AS71" s="2">
        <f t="shared" si="30"/>
        <v>1.4685175236120784</v>
      </c>
      <c r="AT71" s="2">
        <f t="shared" si="31"/>
        <v>-3.888421768115069</v>
      </c>
      <c r="AU71" s="2">
        <f t="shared" si="32"/>
        <v>-1.1744398132465861</v>
      </c>
      <c r="AV71" s="2">
        <f t="shared" si="33"/>
        <v>0.92161963599206587</v>
      </c>
      <c r="AW71" s="2">
        <f t="shared" si="34"/>
        <v>14.095826259778521</v>
      </c>
      <c r="AX71" s="2">
        <f t="shared" si="35"/>
        <v>3.4283073622656035</v>
      </c>
      <c r="AY71" s="2">
        <f t="shared" si="36"/>
        <v>0.19120850759422048</v>
      </c>
      <c r="AZ71" s="2">
        <f t="shared" si="37"/>
        <v>4.4893867063722226E-2</v>
      </c>
      <c r="BA71" s="2">
        <f t="shared" si="38"/>
        <v>0.12696519983927956</v>
      </c>
      <c r="BB71" s="2">
        <f t="shared" si="39"/>
        <v>1.3759624881415355</v>
      </c>
      <c r="BC71" s="2">
        <f t="shared" si="40"/>
        <v>1.843882503922778</v>
      </c>
      <c r="BD71" s="2">
        <f t="shared" si="41"/>
        <v>1.5623112507555881</v>
      </c>
    </row>
    <row r="72" spans="1:56" x14ac:dyDescent="0.35">
      <c r="A72" s="4" t="s">
        <v>101</v>
      </c>
      <c r="B72" s="2">
        <v>75512.916148684308</v>
      </c>
      <c r="C72" s="2">
        <v>69231.951131129244</v>
      </c>
      <c r="D72" s="2">
        <f t="shared" si="51"/>
        <v>144744.86727981357</v>
      </c>
      <c r="E72" s="2">
        <v>121075.5798289044</v>
      </c>
      <c r="F72" s="2">
        <v>31665.597666902726</v>
      </c>
      <c r="G72" s="2">
        <f t="shared" si="52"/>
        <v>152741.17749580712</v>
      </c>
      <c r="H72" s="2">
        <v>77443.630805780966</v>
      </c>
      <c r="I72" s="2">
        <v>60383.457462979866</v>
      </c>
      <c r="J72" s="2">
        <f t="shared" si="53"/>
        <v>137827.08826876082</v>
      </c>
      <c r="K72" s="2">
        <v>576004.61047381756</v>
      </c>
      <c r="L72" s="2">
        <v>380928.90624394704</v>
      </c>
      <c r="M72" s="2">
        <f t="shared" si="54"/>
        <v>956933.51671776455</v>
      </c>
      <c r="N72" s="2">
        <f t="shared" si="55"/>
        <v>827102.73866499728</v>
      </c>
      <c r="O72" s="2"/>
      <c r="Q72" s="3">
        <f t="shared" si="43"/>
        <v>100.33914473298302</v>
      </c>
      <c r="R72" s="3">
        <f t="shared" si="44"/>
        <v>99.075787645249932</v>
      </c>
      <c r="S72" s="3">
        <f t="shared" si="45"/>
        <v>107.52935040691148</v>
      </c>
      <c r="T72" s="3">
        <f t="shared" si="46"/>
        <v>100.71731626601486</v>
      </c>
      <c r="X72" s="2">
        <f t="shared" si="47"/>
        <v>15.125906319624107</v>
      </c>
      <c r="Y72" s="2">
        <f t="shared" si="48"/>
        <v>15.961524476611702</v>
      </c>
      <c r="Z72" s="2">
        <f t="shared" si="49"/>
        <v>14.402995177920097</v>
      </c>
      <c r="AA72" s="2">
        <f t="shared" si="50"/>
        <v>45.490425974155904</v>
      </c>
      <c r="AD72" s="3">
        <f t="shared" si="56"/>
        <v>27.282264640281582</v>
      </c>
      <c r="AE72" s="3">
        <f t="shared" si="57"/>
        <v>24.222094774149095</v>
      </c>
      <c r="AF72" s="3">
        <f t="shared" si="58"/>
        <v>25.80695790674401</v>
      </c>
      <c r="AG72" s="3">
        <f t="shared" si="59"/>
        <v>13.437640107672699</v>
      </c>
      <c r="AH72" s="3">
        <f t="shared" si="60"/>
        <v>6.5595239317832066</v>
      </c>
      <c r="AI72" s="3">
        <f t="shared" si="61"/>
        <v>11.967109891886452</v>
      </c>
      <c r="AJ72" s="3">
        <f t="shared" si="62"/>
        <v>17.156414094919793</v>
      </c>
      <c r="AK72" s="3">
        <f t="shared" si="63"/>
        <v>16.008088504285478</v>
      </c>
      <c r="AL72" s="3">
        <f t="shared" si="64"/>
        <v>16.651580113285668</v>
      </c>
      <c r="AM72" s="3">
        <f t="shared" si="65"/>
        <v>15.088020780740518</v>
      </c>
      <c r="AN72" s="3">
        <f t="shared" si="66"/>
        <v>12.65471593195171</v>
      </c>
      <c r="AO72" s="3">
        <f t="shared" si="67"/>
        <v>14.11159347621993</v>
      </c>
      <c r="AS72" s="2">
        <f t="shared" si="30"/>
        <v>10.048095179207838</v>
      </c>
      <c r="AT72" s="2">
        <f t="shared" si="31"/>
        <v>4.5742416241306927</v>
      </c>
      <c r="AU72" s="2">
        <f t="shared" si="32"/>
        <v>7.3601828946345815</v>
      </c>
      <c r="AV72" s="2">
        <f t="shared" si="33"/>
        <v>5.4216201257838215</v>
      </c>
      <c r="AW72" s="2">
        <f t="shared" si="34"/>
        <v>18.129492922695434</v>
      </c>
      <c r="AX72" s="2">
        <f t="shared" si="35"/>
        <v>7.8263765047562384</v>
      </c>
      <c r="AY72" s="2">
        <f t="shared" si="36"/>
        <v>6.9700210616675307</v>
      </c>
      <c r="AZ72" s="2">
        <f t="shared" si="37"/>
        <v>6.0048993927401817</v>
      </c>
      <c r="BA72" s="2">
        <f t="shared" si="38"/>
        <v>6.5450368975687345</v>
      </c>
      <c r="BB72" s="2">
        <f t="shared" si="39"/>
        <v>7.0930710805054087</v>
      </c>
      <c r="BC72" s="2">
        <f t="shared" si="40"/>
        <v>7.2774508536950666</v>
      </c>
      <c r="BD72" s="2">
        <f t="shared" si="41"/>
        <v>7.1663916117108872</v>
      </c>
    </row>
    <row r="73" spans="1:56" x14ac:dyDescent="0.35">
      <c r="A73" s="4" t="s">
        <v>102</v>
      </c>
      <c r="B73" s="2">
        <v>74806.293067602004</v>
      </c>
      <c r="C73" s="2">
        <v>69998.699876719475</v>
      </c>
      <c r="D73" s="2">
        <f t="shared" si="51"/>
        <v>144804.99294432148</v>
      </c>
      <c r="E73" s="2">
        <v>127222.8571784496</v>
      </c>
      <c r="F73" s="2">
        <v>31215.801138926679</v>
      </c>
      <c r="G73" s="2">
        <f t="shared" si="52"/>
        <v>158438.65831737628</v>
      </c>
      <c r="H73" s="2">
        <v>77961.207336084437</v>
      </c>
      <c r="I73" s="2">
        <v>59935.663532360122</v>
      </c>
      <c r="J73" s="2">
        <f t="shared" si="53"/>
        <v>137896.87086844456</v>
      </c>
      <c r="K73" s="2">
        <v>581135.5098343842</v>
      </c>
      <c r="L73" s="2">
        <v>381358.41850738239</v>
      </c>
      <c r="M73" s="2">
        <f t="shared" si="54"/>
        <v>962493.92834176659</v>
      </c>
      <c r="N73" s="2">
        <f t="shared" si="55"/>
        <v>838230.72284637683</v>
      </c>
      <c r="O73" s="2"/>
      <c r="Q73" s="3">
        <f t="shared" si="43"/>
        <v>100.38082467553713</v>
      </c>
      <c r="R73" s="3">
        <f t="shared" si="44"/>
        <v>104.10608645646073</v>
      </c>
      <c r="S73" s="3">
        <f t="shared" si="45"/>
        <v>106.00194110368832</v>
      </c>
      <c r="T73" s="3">
        <f t="shared" si="46"/>
        <v>104.47422705610805</v>
      </c>
      <c r="X73" s="2">
        <f t="shared" si="47"/>
        <v>15.044769497278686</v>
      </c>
      <c r="Y73" s="2">
        <f t="shared" si="48"/>
        <v>16.461263146910699</v>
      </c>
      <c r="Z73" s="2">
        <f t="shared" si="49"/>
        <v>14.32703800075085</v>
      </c>
      <c r="AA73" s="2">
        <f t="shared" si="50"/>
        <v>45.833070644940236</v>
      </c>
      <c r="AD73" s="3">
        <f t="shared" si="56"/>
        <v>-3.6908457811443141</v>
      </c>
      <c r="AE73" s="3">
        <f t="shared" si="57"/>
        <v>4.5041674268162524</v>
      </c>
      <c r="AF73" s="3">
        <f t="shared" si="58"/>
        <v>0.1662598183205688</v>
      </c>
      <c r="AG73" s="3">
        <f t="shared" si="59"/>
        <v>21.908601398418192</v>
      </c>
      <c r="AH73" s="3">
        <f t="shared" si="60"/>
        <v>-5.5619124501761537</v>
      </c>
      <c r="AI73" s="3">
        <f t="shared" si="61"/>
        <v>15.776412213970525</v>
      </c>
      <c r="AJ73" s="3">
        <f t="shared" si="62"/>
        <v>2.7002263995132392</v>
      </c>
      <c r="AK73" s="3">
        <f t="shared" si="63"/>
        <v>-2.9335011876241324</v>
      </c>
      <c r="AL73" s="3">
        <f t="shared" si="64"/>
        <v>0.20267602083938741</v>
      </c>
      <c r="AM73" s="3">
        <f t="shared" si="65"/>
        <v>3.6109880895401458</v>
      </c>
      <c r="AN73" s="3">
        <f t="shared" si="66"/>
        <v>0.45177904900131072</v>
      </c>
      <c r="AO73" s="3">
        <f t="shared" si="67"/>
        <v>2.3445992846697905</v>
      </c>
      <c r="AS73" s="2">
        <f t="shared" ref="AS73:AS96" si="68">((B73/B69)-1)*100</f>
        <v>9.674065962839439</v>
      </c>
      <c r="AT73" s="2">
        <f t="shared" ref="AT73:AT96" si="69">((C73/C69)-1)*100</f>
        <v>3.3910823203299412</v>
      </c>
      <c r="AU73" s="2">
        <f t="shared" ref="AU73:AU96" si="70">((D73/D69)-1)*100</f>
        <v>6.5442465016908535</v>
      </c>
      <c r="AV73" s="2">
        <f t="shared" ref="AV73:AV96" si="71">((E73/E69)-1)*100</f>
        <v>11.956618988142885</v>
      </c>
      <c r="AW73" s="2">
        <f t="shared" ref="AW73:AW96" si="72">((F73/F69)-1)*100</f>
        <v>11.504711835030502</v>
      </c>
      <c r="AX73" s="2">
        <f t="shared" ref="AX73:AX96" si="73">((G73/G69)-1)*100</f>
        <v>11.867294104606074</v>
      </c>
      <c r="AY73" s="2">
        <f t="shared" ref="AY73:AY96" si="74">((H73/H69)-1)*100</f>
        <v>6.6772552678699082</v>
      </c>
      <c r="AZ73" s="2">
        <f t="shared" ref="AZ73:AZ96" si="75">((I73/I69)-1)*100</f>
        <v>4.6049304537870706</v>
      </c>
      <c r="BA73" s="2">
        <f t="shared" ref="BA73:BA96" si="76">((J73/J69)-1)*100</f>
        <v>5.7665353047086532</v>
      </c>
      <c r="BB73" s="2">
        <f t="shared" ref="BB73:BB96" si="77">((K73/K69)-1)*100</f>
        <v>7.3740510448808694</v>
      </c>
      <c r="BC73" s="2">
        <f t="shared" ref="BC73:BC96" si="78">((L73/L69)-1)*100</f>
        <v>6.0559419428785066</v>
      </c>
      <c r="BD73" s="2">
        <f t="shared" ref="BD73:BD95" si="79">((M73/M69)-1)*100</f>
        <v>6.8478912637160105</v>
      </c>
    </row>
    <row r="74" spans="1:56" x14ac:dyDescent="0.35">
      <c r="A74" s="4" t="s">
        <v>103</v>
      </c>
      <c r="B74" s="2">
        <v>72176.62878534013</v>
      </c>
      <c r="C74" s="2">
        <v>71038.670480787114</v>
      </c>
      <c r="D74" s="2">
        <f t="shared" si="51"/>
        <v>143215.29926612723</v>
      </c>
      <c r="E74" s="2">
        <v>125018.90336518051</v>
      </c>
      <c r="F74" s="2">
        <v>32562.349717871795</v>
      </c>
      <c r="G74" s="2">
        <f t="shared" si="52"/>
        <v>157581.25308305229</v>
      </c>
      <c r="H74" s="2">
        <v>77113.878103434676</v>
      </c>
      <c r="I74" s="2">
        <v>60571.980970419114</v>
      </c>
      <c r="J74" s="2">
        <f t="shared" si="53"/>
        <v>137685.85907385379</v>
      </c>
      <c r="K74" s="2">
        <v>576583.30975693511</v>
      </c>
      <c r="L74" s="2">
        <v>385933.95671752555</v>
      </c>
      <c r="M74" s="2">
        <f t="shared" si="54"/>
        <v>962517.26647446072</v>
      </c>
      <c r="N74" s="2">
        <f t="shared" si="55"/>
        <v>839197.36121753207</v>
      </c>
      <c r="O74" s="2"/>
      <c r="P74">
        <v>2017</v>
      </c>
      <c r="Q74" s="3">
        <f t="shared" si="43"/>
        <v>99.278827022320954</v>
      </c>
      <c r="R74" s="3">
        <f t="shared" si="44"/>
        <v>102.30259759196836</v>
      </c>
      <c r="S74" s="3">
        <f t="shared" si="45"/>
        <v>110.57452159019712</v>
      </c>
      <c r="T74" s="3">
        <f t="shared" si="46"/>
        <v>103.90885525808118</v>
      </c>
      <c r="W74" s="6" t="s">
        <v>321</v>
      </c>
      <c r="X74" s="2">
        <f t="shared" si="47"/>
        <v>14.879244690404448</v>
      </c>
      <c r="Y74" s="2">
        <f t="shared" si="48"/>
        <v>16.371784545771941</v>
      </c>
      <c r="Z74" s="2">
        <f t="shared" si="49"/>
        <v>14.304767703354972</v>
      </c>
      <c r="AA74" s="2">
        <f t="shared" si="50"/>
        <v>45.555796939531362</v>
      </c>
      <c r="AD74" s="3">
        <f t="shared" si="56"/>
        <v>-13.336976719589334</v>
      </c>
      <c r="AE74" s="3">
        <f t="shared" si="57"/>
        <v>6.0765544206695221</v>
      </c>
      <c r="AF74" s="3">
        <f t="shared" si="58"/>
        <v>-4.3194832500758622</v>
      </c>
      <c r="AG74" s="3">
        <f t="shared" si="59"/>
        <v>-6.7514341388458128</v>
      </c>
      <c r="AH74" s="3">
        <f t="shared" si="60"/>
        <v>18.40362632658994</v>
      </c>
      <c r="AI74" s="3">
        <f t="shared" si="61"/>
        <v>-2.1471285580408117</v>
      </c>
      <c r="AJ74" s="3">
        <f t="shared" si="62"/>
        <v>-4.2770765438491232</v>
      </c>
      <c r="AK74" s="3">
        <f t="shared" si="63"/>
        <v>4.314778046035106</v>
      </c>
      <c r="AL74" s="3">
        <f t="shared" si="64"/>
        <v>-0.61068230831563541</v>
      </c>
      <c r="AM74" s="3">
        <f t="shared" si="65"/>
        <v>-3.096689675972164</v>
      </c>
      <c r="AN74" s="3">
        <f t="shared" si="66"/>
        <v>4.8862640256841505</v>
      </c>
      <c r="AO74" s="3">
        <f t="shared" si="67"/>
        <v>9.6993781923515598E-3</v>
      </c>
      <c r="AS74" s="2">
        <f t="shared" si="68"/>
        <v>3.6193439010517414</v>
      </c>
      <c r="AT74" s="2">
        <f t="shared" si="69"/>
        <v>5.5963206919617869</v>
      </c>
      <c r="AU74" s="2">
        <f t="shared" si="70"/>
        <v>4.5906385791823157</v>
      </c>
      <c r="AV74" s="2">
        <f t="shared" si="71"/>
        <v>7.8348322482107102</v>
      </c>
      <c r="AW74" s="2">
        <f t="shared" si="72"/>
        <v>12.203793142658693</v>
      </c>
      <c r="AX74" s="2">
        <f t="shared" si="73"/>
        <v>8.7095125652213223</v>
      </c>
      <c r="AY74" s="2">
        <f t="shared" si="74"/>
        <v>4.9225610898054883</v>
      </c>
      <c r="AZ74" s="2">
        <f t="shared" si="75"/>
        <v>4.910735397979904</v>
      </c>
      <c r="BA74" s="2">
        <f t="shared" si="76"/>
        <v>4.9173582984322062</v>
      </c>
      <c r="BB74" s="2">
        <f t="shared" si="77"/>
        <v>4.7961713534956818</v>
      </c>
      <c r="BC74" s="2">
        <f t="shared" si="78"/>
        <v>5.2434051969558082</v>
      </c>
      <c r="BD74" s="2">
        <f t="shared" si="79"/>
        <v>4.9750383745453597</v>
      </c>
    </row>
    <row r="75" spans="1:56" x14ac:dyDescent="0.35">
      <c r="A75" s="4" t="s">
        <v>104</v>
      </c>
      <c r="B75" s="2">
        <v>76466.199561522299</v>
      </c>
      <c r="C75" s="2">
        <v>72593.310558972327</v>
      </c>
      <c r="D75" s="2">
        <f t="shared" si="51"/>
        <v>149059.51012049464</v>
      </c>
      <c r="E75" s="2">
        <v>130656.18075121583</v>
      </c>
      <c r="F75" s="2">
        <v>34138.74455057615</v>
      </c>
      <c r="G75" s="2">
        <f t="shared" si="52"/>
        <v>164794.92530179198</v>
      </c>
      <c r="H75" s="2">
        <v>79990.878536804434</v>
      </c>
      <c r="I75" s="2">
        <v>62668.993320786081</v>
      </c>
      <c r="J75" s="2">
        <f t="shared" si="53"/>
        <v>142659.87185759051</v>
      </c>
      <c r="K75" s="2">
        <v>604436.03524215496</v>
      </c>
      <c r="L75" s="2">
        <v>398659.57069743465</v>
      </c>
      <c r="M75" s="2">
        <f t="shared" si="54"/>
        <v>1003095.6059395897</v>
      </c>
      <c r="N75" s="2">
        <f t="shared" si="55"/>
        <v>876171.14926329651</v>
      </c>
      <c r="O75" s="2"/>
      <c r="Q75" s="3">
        <f t="shared" si="43"/>
        <v>103.33011484887192</v>
      </c>
      <c r="R75" s="3">
        <f t="shared" si="44"/>
        <v>106.91556494661958</v>
      </c>
      <c r="S75" s="3">
        <f t="shared" si="45"/>
        <v>115.9276090047664</v>
      </c>
      <c r="T75" s="3">
        <f t="shared" si="46"/>
        <v>108.6655405096016</v>
      </c>
      <c r="X75" s="2">
        <f t="shared" si="47"/>
        <v>14.859950461139951</v>
      </c>
      <c r="Y75" s="2">
        <f t="shared" si="48"/>
        <v>16.428635947161808</v>
      </c>
      <c r="Z75" s="2">
        <f t="shared" si="49"/>
        <v>14.221961596966864</v>
      </c>
      <c r="AA75" s="2">
        <f t="shared" si="50"/>
        <v>45.510548005268625</v>
      </c>
      <c r="AD75" s="3">
        <f t="shared" si="56"/>
        <v>25.977112764766396</v>
      </c>
      <c r="AE75" s="3">
        <f t="shared" si="57"/>
        <v>9.0453399262751191</v>
      </c>
      <c r="AF75" s="3">
        <f t="shared" si="58"/>
        <v>17.349460962025386</v>
      </c>
      <c r="AG75" s="3">
        <f t="shared" si="59"/>
        <v>19.293586594950064</v>
      </c>
      <c r="AH75" s="3">
        <f t="shared" si="60"/>
        <v>20.816774938812422</v>
      </c>
      <c r="AI75" s="3">
        <f t="shared" si="61"/>
        <v>19.607148570639431</v>
      </c>
      <c r="AJ75" s="3">
        <f t="shared" si="62"/>
        <v>15.779504928147148</v>
      </c>
      <c r="AK75" s="3">
        <f t="shared" si="63"/>
        <v>14.583943569640677</v>
      </c>
      <c r="AL75" s="3">
        <f t="shared" si="64"/>
        <v>15.252396259666344</v>
      </c>
      <c r="AM75" s="3">
        <f t="shared" si="65"/>
        <v>20.76834799268228</v>
      </c>
      <c r="AN75" s="3">
        <f t="shared" si="66"/>
        <v>13.856233030176268</v>
      </c>
      <c r="AO75" s="3">
        <f t="shared" si="67"/>
        <v>17.960117353225378</v>
      </c>
      <c r="AS75" s="2">
        <f t="shared" si="68"/>
        <v>7.5573855882171914</v>
      </c>
      <c r="AT75" s="2">
        <f t="shared" si="69"/>
        <v>10.697992063271645</v>
      </c>
      <c r="AU75" s="2">
        <f t="shared" si="70"/>
        <v>9.06431661130358</v>
      </c>
      <c r="AV75" s="2">
        <f t="shared" si="71"/>
        <v>11.368583855181447</v>
      </c>
      <c r="AW75" s="2">
        <f t="shared" si="72"/>
        <v>9.5362640466302828</v>
      </c>
      <c r="AX75" s="2">
        <f t="shared" si="73"/>
        <v>10.983985536821162</v>
      </c>
      <c r="AY75" s="2">
        <f t="shared" si="74"/>
        <v>7.4598619618756468</v>
      </c>
      <c r="AZ75" s="2">
        <f t="shared" si="75"/>
        <v>7.7101944151997337</v>
      </c>
      <c r="BA75" s="2">
        <f t="shared" si="76"/>
        <v>7.5696869435381675</v>
      </c>
      <c r="BB75" s="2">
        <f t="shared" si="77"/>
        <v>8.6880804986516615</v>
      </c>
      <c r="BC75" s="2">
        <f t="shared" si="78"/>
        <v>7.8190768881620576</v>
      </c>
      <c r="BD75" s="2">
        <f t="shared" si="79"/>
        <v>8.3410410515255116</v>
      </c>
    </row>
    <row r="76" spans="1:56" x14ac:dyDescent="0.35">
      <c r="A76" s="4" t="s">
        <v>105</v>
      </c>
      <c r="B76" s="2">
        <v>79081.417278770808</v>
      </c>
      <c r="C76" s="2">
        <v>75515.422235502396</v>
      </c>
      <c r="D76" s="2">
        <f t="shared" si="51"/>
        <v>154596.83951427322</v>
      </c>
      <c r="E76" s="2">
        <v>137882.1200678875</v>
      </c>
      <c r="F76" s="2">
        <v>35101.805383771338</v>
      </c>
      <c r="G76" s="2">
        <f t="shared" si="52"/>
        <v>172983.92545165884</v>
      </c>
      <c r="H76" s="2">
        <v>83663.755139982793</v>
      </c>
      <c r="I76" s="2">
        <v>65179.069561982775</v>
      </c>
      <c r="J76" s="2">
        <f t="shared" si="53"/>
        <v>148842.82470196555</v>
      </c>
      <c r="K76" s="2">
        <v>626937.4008331903</v>
      </c>
      <c r="L76" s="2">
        <v>410630.67930978461</v>
      </c>
      <c r="M76" s="2">
        <f t="shared" si="54"/>
        <v>1037568.0801429749</v>
      </c>
      <c r="N76" s="2">
        <f t="shared" si="55"/>
        <v>907112.34137839498</v>
      </c>
      <c r="O76" s="2"/>
      <c r="Q76" s="3">
        <f t="shared" si="43"/>
        <v>107.16866820083617</v>
      </c>
      <c r="R76" s="3">
        <f t="shared" si="44"/>
        <v>112.8285296442713</v>
      </c>
      <c r="S76" s="3">
        <f t="shared" si="45"/>
        <v>119.19795011391454</v>
      </c>
      <c r="T76" s="3">
        <f t="shared" si="46"/>
        <v>114.06535561852482</v>
      </c>
      <c r="X76" s="2">
        <f t="shared" si="47"/>
        <v>14.899922469952051</v>
      </c>
      <c r="Y76" s="2">
        <f t="shared" si="48"/>
        <v>16.672055430600949</v>
      </c>
      <c r="Z76" s="2">
        <f t="shared" si="49"/>
        <v>14.345355023012591</v>
      </c>
      <c r="AA76" s="2">
        <f t="shared" si="50"/>
        <v>45.917332923565596</v>
      </c>
      <c r="AD76" s="3">
        <f t="shared" si="56"/>
        <v>14.398347890085139</v>
      </c>
      <c r="AE76" s="3">
        <f t="shared" si="57"/>
        <v>17.099815327167622</v>
      </c>
      <c r="AF76" s="3">
        <f t="shared" si="58"/>
        <v>15.708079805286568</v>
      </c>
      <c r="AG76" s="3">
        <f t="shared" si="59"/>
        <v>24.025781912028489</v>
      </c>
      <c r="AH76" s="3">
        <f t="shared" si="60"/>
        <v>11.770612883158016</v>
      </c>
      <c r="AI76" s="3">
        <f t="shared" si="61"/>
        <v>21.408098440394152</v>
      </c>
      <c r="AJ76" s="3">
        <f t="shared" si="62"/>
        <v>19.670621664176991</v>
      </c>
      <c r="AK76" s="3">
        <f t="shared" si="63"/>
        <v>17.009669407110216</v>
      </c>
      <c r="AL76" s="3">
        <f t="shared" si="64"/>
        <v>18.496164998683916</v>
      </c>
      <c r="AM76" s="3">
        <f t="shared" si="65"/>
        <v>15.74315687189911</v>
      </c>
      <c r="AN76" s="3">
        <f t="shared" si="66"/>
        <v>12.563294409263115</v>
      </c>
      <c r="AO76" s="3">
        <f t="shared" si="67"/>
        <v>14.471427441746032</v>
      </c>
      <c r="AS76" s="2">
        <f t="shared" si="68"/>
        <v>4.7256831176538672</v>
      </c>
      <c r="AT76" s="2">
        <f t="shared" si="69"/>
        <v>9.0759699845406558</v>
      </c>
      <c r="AU76" s="2">
        <f t="shared" si="70"/>
        <v>6.8064397858158987</v>
      </c>
      <c r="AV76" s="2">
        <f t="shared" si="71"/>
        <v>13.881032213707289</v>
      </c>
      <c r="AW76" s="2">
        <f t="shared" si="72"/>
        <v>10.851548589149719</v>
      </c>
      <c r="AX76" s="2">
        <f t="shared" si="73"/>
        <v>13.252973617024399</v>
      </c>
      <c r="AY76" s="2">
        <f t="shared" si="74"/>
        <v>8.0318087743085353</v>
      </c>
      <c r="AZ76" s="2">
        <f t="shared" si="75"/>
        <v>7.9419302909957024</v>
      </c>
      <c r="BA76" s="2">
        <f t="shared" si="76"/>
        <v>7.9924320912331925</v>
      </c>
      <c r="BB76" s="2">
        <f t="shared" si="77"/>
        <v>8.8424275488829363</v>
      </c>
      <c r="BC76" s="2">
        <f t="shared" si="78"/>
        <v>7.7971959016458925</v>
      </c>
      <c r="BD76" s="2">
        <f t="shared" si="79"/>
        <v>8.4263495861011339</v>
      </c>
    </row>
    <row r="77" spans="1:56" x14ac:dyDescent="0.35">
      <c r="A77" s="4" t="s">
        <v>106</v>
      </c>
      <c r="B77" s="2">
        <v>80937.287255626783</v>
      </c>
      <c r="C77" s="2">
        <v>76530.986470786142</v>
      </c>
      <c r="D77" s="2">
        <f t="shared" si="51"/>
        <v>157468.27372641291</v>
      </c>
      <c r="E77" s="2">
        <v>132968.18224190295</v>
      </c>
      <c r="F77" s="2">
        <v>33367.154383337147</v>
      </c>
      <c r="G77" s="2">
        <f t="shared" si="52"/>
        <v>166335.3366252401</v>
      </c>
      <c r="H77" s="2">
        <v>85426.766160709216</v>
      </c>
      <c r="I77" s="2">
        <v>67711.912576463379</v>
      </c>
      <c r="J77" s="2">
        <f t="shared" si="53"/>
        <v>153138.67873717259</v>
      </c>
      <c r="K77" s="2">
        <v>630129.04431866063</v>
      </c>
      <c r="L77" s="2">
        <v>426899.45410360635</v>
      </c>
      <c r="M77" s="2">
        <f t="shared" si="54"/>
        <v>1057028.4984222669</v>
      </c>
      <c r="N77" s="2">
        <f t="shared" si="55"/>
        <v>912756.88258392154</v>
      </c>
      <c r="O77" s="2"/>
      <c r="Q77" s="3">
        <f t="shared" si="43"/>
        <v>109.15918612674058</v>
      </c>
      <c r="R77" s="3">
        <f t="shared" si="44"/>
        <v>108.80746890487868</v>
      </c>
      <c r="S77" s="3">
        <f t="shared" si="45"/>
        <v>113.30745983416381</v>
      </c>
      <c r="T77" s="3">
        <f t="shared" si="46"/>
        <v>109.68128555613784</v>
      </c>
      <c r="X77" s="2">
        <f t="shared" si="47"/>
        <v>14.89725905795841</v>
      </c>
      <c r="Y77" s="2">
        <f t="shared" si="48"/>
        <v>15.736126024370597</v>
      </c>
      <c r="Z77" s="2">
        <f t="shared" si="49"/>
        <v>14.487658465760306</v>
      </c>
      <c r="AA77" s="2">
        <f t="shared" si="50"/>
        <v>45.121043548089311</v>
      </c>
      <c r="AD77" s="3">
        <f t="shared" si="56"/>
        <v>9.7227795226771931</v>
      </c>
      <c r="AE77" s="3">
        <f t="shared" si="57"/>
        <v>5.4888663621946332</v>
      </c>
      <c r="AF77" s="3">
        <f t="shared" si="58"/>
        <v>7.6390413157043646</v>
      </c>
      <c r="AG77" s="3">
        <f t="shared" si="59"/>
        <v>-13.51135025643031</v>
      </c>
      <c r="AH77" s="3">
        <f t="shared" si="60"/>
        <v>-18.349496548391709</v>
      </c>
      <c r="AI77" s="3">
        <f t="shared" si="61"/>
        <v>-14.510044071413331</v>
      </c>
      <c r="AJ77" s="3">
        <f t="shared" si="62"/>
        <v>8.6992260608235839</v>
      </c>
      <c r="AK77" s="3">
        <f t="shared" si="63"/>
        <v>16.473653254322464</v>
      </c>
      <c r="AL77" s="3">
        <f t="shared" si="64"/>
        <v>12.054156174808428</v>
      </c>
      <c r="AM77" s="3">
        <f t="shared" si="65"/>
        <v>2.051942388415573</v>
      </c>
      <c r="AN77" s="3">
        <f t="shared" si="66"/>
        <v>16.814518619761621</v>
      </c>
      <c r="AO77" s="3">
        <f t="shared" si="67"/>
        <v>7.716039105664585</v>
      </c>
      <c r="AS77" s="2">
        <f t="shared" si="68"/>
        <v>8.1958267635107163</v>
      </c>
      <c r="AT77" s="2">
        <f t="shared" si="69"/>
        <v>9.3320113167404841</v>
      </c>
      <c r="AU77" s="2">
        <f t="shared" si="70"/>
        <v>8.7450581120227966</v>
      </c>
      <c r="AV77" s="2">
        <f t="shared" si="71"/>
        <v>4.5159534936356938</v>
      </c>
      <c r="AW77" s="2">
        <f t="shared" si="72"/>
        <v>6.8918725963040828</v>
      </c>
      <c r="AX77" s="2">
        <f t="shared" si="73"/>
        <v>4.9840603244983406</v>
      </c>
      <c r="AY77" s="2">
        <f t="shared" si="74"/>
        <v>9.575991803771533</v>
      </c>
      <c r="AZ77" s="2">
        <f t="shared" si="75"/>
        <v>12.974327113113127</v>
      </c>
      <c r="BA77" s="2">
        <f t="shared" si="76"/>
        <v>11.053048392424314</v>
      </c>
      <c r="BB77" s="2">
        <f t="shared" si="77"/>
        <v>8.4306557859868079</v>
      </c>
      <c r="BC77" s="2">
        <f t="shared" si="78"/>
        <v>11.941793700128422</v>
      </c>
      <c r="BD77" s="2">
        <f t="shared" si="79"/>
        <v>9.821835473120256</v>
      </c>
    </row>
    <row r="78" spans="1:56" x14ac:dyDescent="0.35">
      <c r="A78" s="4" t="s">
        <v>107</v>
      </c>
      <c r="B78" s="2">
        <v>81749.077324742306</v>
      </c>
      <c r="C78" s="2">
        <v>74691.095210238229</v>
      </c>
      <c r="D78" s="2">
        <f t="shared" si="51"/>
        <v>156440.17253498052</v>
      </c>
      <c r="E78" s="2">
        <v>134318.43469973581</v>
      </c>
      <c r="F78" s="2">
        <v>29941.841498467107</v>
      </c>
      <c r="G78" s="2">
        <f t="shared" si="52"/>
        <v>164260.27619820292</v>
      </c>
      <c r="H78" s="2">
        <v>87947.263780409383</v>
      </c>
      <c r="I78" s="2">
        <v>66828.045569496753</v>
      </c>
      <c r="J78" s="2">
        <f t="shared" si="53"/>
        <v>154775.30934990614</v>
      </c>
      <c r="K78" s="2">
        <v>638727.16338123695</v>
      </c>
      <c r="L78" s="2">
        <v>418694.9767035406</v>
      </c>
      <c r="M78" s="2">
        <f t="shared" si="54"/>
        <v>1057422.1400847775</v>
      </c>
      <c r="N78" s="2">
        <f t="shared" si="55"/>
        <v>910466.93439809373</v>
      </c>
      <c r="O78" s="2"/>
      <c r="P78">
        <v>2018</v>
      </c>
      <c r="Q78" s="3">
        <f t="shared" si="43"/>
        <v>108.44649215571454</v>
      </c>
      <c r="R78" s="3">
        <f t="shared" si="44"/>
        <v>109.91237648383697</v>
      </c>
      <c r="S78" s="3">
        <f t="shared" si="45"/>
        <v>101.67585656158533</v>
      </c>
      <c r="T78" s="3">
        <f t="shared" si="46"/>
        <v>108.31299364738432</v>
      </c>
      <c r="W78" s="6" t="s">
        <v>322</v>
      </c>
      <c r="X78" s="2">
        <f t="shared" si="47"/>
        <v>14.79448619474131</v>
      </c>
      <c r="Y78" s="2">
        <f t="shared" si="48"/>
        <v>15.534030352819507</v>
      </c>
      <c r="Z78" s="2">
        <f t="shared" si="49"/>
        <v>14.637040731670062</v>
      </c>
      <c r="AA78" s="2">
        <f t="shared" si="50"/>
        <v>44.965557279230879</v>
      </c>
      <c r="AD78" s="3">
        <f t="shared" si="56"/>
        <v>4.0727095444540673</v>
      </c>
      <c r="AE78" s="3">
        <f t="shared" si="57"/>
        <v>-9.2751904610279485</v>
      </c>
      <c r="AF78" s="3">
        <f t="shared" si="58"/>
        <v>-2.5861116059127998</v>
      </c>
      <c r="AG78" s="3">
        <f t="shared" si="59"/>
        <v>4.1241720942491122</v>
      </c>
      <c r="AH78" s="3">
        <f t="shared" si="60"/>
        <v>-35.160845185043712</v>
      </c>
      <c r="AI78" s="3">
        <f t="shared" si="61"/>
        <v>-4.8974615419122731</v>
      </c>
      <c r="AJ78" s="3">
        <f t="shared" si="62"/>
        <v>12.33457930580688</v>
      </c>
      <c r="AK78" s="3">
        <f t="shared" si="63"/>
        <v>-5.1199911625868566</v>
      </c>
      <c r="AL78" s="3">
        <f t="shared" si="64"/>
        <v>4.3439179868124844</v>
      </c>
      <c r="AM78" s="3">
        <f t="shared" si="65"/>
        <v>5.5707367410697373</v>
      </c>
      <c r="AN78" s="3">
        <f t="shared" si="66"/>
        <v>-7.4687127126447432</v>
      </c>
      <c r="AO78" s="3">
        <f t="shared" si="67"/>
        <v>0.1490448396811006</v>
      </c>
      <c r="AS78" s="2">
        <f t="shared" si="68"/>
        <v>13.262532069586562</v>
      </c>
      <c r="AT78" s="2">
        <f t="shared" si="69"/>
        <v>5.1414598622576024</v>
      </c>
      <c r="AU78" s="2">
        <f t="shared" si="70"/>
        <v>9.2342601220826381</v>
      </c>
      <c r="AV78" s="2">
        <f t="shared" si="71"/>
        <v>7.4385001661639416</v>
      </c>
      <c r="AW78" s="2">
        <f t="shared" si="72"/>
        <v>-8.0476631511835492</v>
      </c>
      <c r="AX78" s="2">
        <f t="shared" si="73"/>
        <v>4.2384630052602068</v>
      </c>
      <c r="AY78" s="2">
        <f t="shared" si="74"/>
        <v>14.048555128356565</v>
      </c>
      <c r="AZ78" s="2">
        <f t="shared" si="75"/>
        <v>10.328314344107126</v>
      </c>
      <c r="BA78" s="2">
        <f t="shared" si="76"/>
        <v>12.411913896608429</v>
      </c>
      <c r="BB78" s="2">
        <f t="shared" si="77"/>
        <v>10.777948749591658</v>
      </c>
      <c r="BC78" s="2">
        <f t="shared" si="78"/>
        <v>8.4887632756279086</v>
      </c>
      <c r="BD78" s="2">
        <f t="shared" si="79"/>
        <v>9.8600697271579829</v>
      </c>
    </row>
    <row r="79" spans="1:56" x14ac:dyDescent="0.35">
      <c r="A79" s="4" t="s">
        <v>108</v>
      </c>
      <c r="B79" s="2">
        <v>76704.630453445061</v>
      </c>
      <c r="C79" s="2">
        <v>72888.728156208163</v>
      </c>
      <c r="D79" s="2">
        <f t="shared" si="51"/>
        <v>149593.35860965322</v>
      </c>
      <c r="E79" s="2">
        <v>133628.01273337504</v>
      </c>
      <c r="F79" s="2">
        <v>23427.121572286753</v>
      </c>
      <c r="G79" s="2">
        <f t="shared" si="52"/>
        <v>157055.13430566181</v>
      </c>
      <c r="H79" s="2">
        <v>86430.316501435431</v>
      </c>
      <c r="I79" s="2">
        <v>66225.679566699313</v>
      </c>
      <c r="J79" s="2">
        <f t="shared" si="53"/>
        <v>152655.99606813473</v>
      </c>
      <c r="K79" s="2">
        <v>639694.52437618375</v>
      </c>
      <c r="L79" s="2">
        <v>409181.46260774019</v>
      </c>
      <c r="M79" s="2">
        <f t="shared" si="54"/>
        <v>1048875.9869839239</v>
      </c>
      <c r="N79" s="2">
        <f t="shared" si="55"/>
        <v>903681.76661179797</v>
      </c>
      <c r="O79" s="2"/>
      <c r="Q79" s="3">
        <f t="shared" si="43"/>
        <v>103.70018600804896</v>
      </c>
      <c r="R79" s="3">
        <f t="shared" si="44"/>
        <v>109.34740623780188</v>
      </c>
      <c r="S79" s="3">
        <f t="shared" si="45"/>
        <v>79.553311801366533</v>
      </c>
      <c r="T79" s="3">
        <f t="shared" si="46"/>
        <v>103.56193328088625</v>
      </c>
      <c r="X79" s="2">
        <f t="shared" si="47"/>
        <v>14.262254114503436</v>
      </c>
      <c r="Y79" s="2">
        <f t="shared" si="48"/>
        <v>14.973660971806476</v>
      </c>
      <c r="Z79" s="2">
        <f t="shared" si="49"/>
        <v>14.554246446913316</v>
      </c>
      <c r="AA79" s="2">
        <f t="shared" si="50"/>
        <v>43.790161533223227</v>
      </c>
      <c r="AD79" s="3">
        <f t="shared" si="56"/>
        <v>-22.490508222396965</v>
      </c>
      <c r="AE79" s="3">
        <f t="shared" si="57"/>
        <v>-9.3085849020292155</v>
      </c>
      <c r="AF79" s="3">
        <f t="shared" si="58"/>
        <v>-16.390407540408269</v>
      </c>
      <c r="AG79" s="3">
        <f t="shared" si="59"/>
        <v>-2.0402764183565569</v>
      </c>
      <c r="AH79" s="3">
        <f t="shared" si="60"/>
        <v>-62.523269387137503</v>
      </c>
      <c r="AI79" s="3">
        <f t="shared" si="61"/>
        <v>-16.424620146482038</v>
      </c>
      <c r="AJ79" s="3">
        <f t="shared" si="62"/>
        <v>-6.7228894243430144</v>
      </c>
      <c r="AK79" s="3">
        <f t="shared" si="63"/>
        <v>-3.5570128329411532</v>
      </c>
      <c r="AL79" s="3">
        <f t="shared" si="64"/>
        <v>-5.3656624362755316</v>
      </c>
      <c r="AM79" s="3">
        <f t="shared" si="65"/>
        <v>0.607183093111896</v>
      </c>
      <c r="AN79" s="3">
        <f t="shared" si="66"/>
        <v>-8.7836269833854068</v>
      </c>
      <c r="AO79" s="3">
        <f t="shared" si="67"/>
        <v>-3.1938443710530229</v>
      </c>
      <c r="AS79" s="2">
        <f t="shared" si="68"/>
        <v>0.3118121382911454</v>
      </c>
      <c r="AT79" s="2">
        <f t="shared" si="69"/>
        <v>0.40694878765150655</v>
      </c>
      <c r="AU79" s="2">
        <f t="shared" si="70"/>
        <v>0.35814453484184217</v>
      </c>
      <c r="AV79" s="2">
        <f t="shared" si="71"/>
        <v>2.2745437414996239</v>
      </c>
      <c r="AW79" s="2">
        <f t="shared" si="72"/>
        <v>-31.376733735536909</v>
      </c>
      <c r="AX79" s="2">
        <f t="shared" si="73"/>
        <v>-4.6966197423592764</v>
      </c>
      <c r="AY79" s="2">
        <f t="shared" si="74"/>
        <v>8.0502153275740831</v>
      </c>
      <c r="AZ79" s="2">
        <f t="shared" si="75"/>
        <v>5.6753524469548955</v>
      </c>
      <c r="BA79" s="2">
        <f t="shared" si="76"/>
        <v>7.0069628413256924</v>
      </c>
      <c r="BB79" s="2">
        <f t="shared" si="77"/>
        <v>5.8332870772509704</v>
      </c>
      <c r="BC79" s="2">
        <f t="shared" si="78"/>
        <v>2.6393175239460609</v>
      </c>
      <c r="BD79" s="2">
        <f t="shared" si="79"/>
        <v>4.5639100374138541</v>
      </c>
    </row>
    <row r="80" spans="1:56" x14ac:dyDescent="0.35">
      <c r="A80" s="4" t="s">
        <v>109</v>
      </c>
      <c r="B80" s="2">
        <v>75694.84754023033</v>
      </c>
      <c r="C80" s="2">
        <v>74025.367006729808</v>
      </c>
      <c r="D80" s="2">
        <f t="shared" si="51"/>
        <v>149720.21454696014</v>
      </c>
      <c r="E80" s="2">
        <v>117944.90355496852</v>
      </c>
      <c r="F80" s="2">
        <v>28120.775649830979</v>
      </c>
      <c r="G80" s="2">
        <f t="shared" si="52"/>
        <v>146065.6792047995</v>
      </c>
      <c r="H80" s="2">
        <v>88578.894901567197</v>
      </c>
      <c r="I80" s="2">
        <v>65335.582587972211</v>
      </c>
      <c r="J80" s="2">
        <f t="shared" si="53"/>
        <v>153914.47748953942</v>
      </c>
      <c r="K80" s="2">
        <v>625093.63576533331</v>
      </c>
      <c r="L80" s="2">
        <v>416389.59900791547</v>
      </c>
      <c r="M80" s="2">
        <f t="shared" si="54"/>
        <v>1041483.2347732488</v>
      </c>
      <c r="N80" s="2">
        <f t="shared" si="55"/>
        <v>883914.22194154863</v>
      </c>
      <c r="O80" s="2"/>
      <c r="Q80" s="3">
        <f t="shared" si="43"/>
        <v>103.78812429900796</v>
      </c>
      <c r="R80" s="3">
        <f t="shared" si="44"/>
        <v>96.513964541525723</v>
      </c>
      <c r="S80" s="3">
        <f t="shared" si="45"/>
        <v>95.491920612802488</v>
      </c>
      <c r="T80" s="3">
        <f t="shared" si="46"/>
        <v>96.315502140762931</v>
      </c>
      <c r="X80" s="2">
        <f t="shared" si="47"/>
        <v>14.375672074986129</v>
      </c>
      <c r="Y80" s="2">
        <f t="shared" si="48"/>
        <v>14.024774891033253</v>
      </c>
      <c r="Z80" s="2">
        <f t="shared" si="49"/>
        <v>14.77839223432623</v>
      </c>
      <c r="AA80" s="2">
        <f t="shared" si="50"/>
        <v>43.178839200345607</v>
      </c>
      <c r="AD80" s="3">
        <f t="shared" si="56"/>
        <v>-5.1627512285302046</v>
      </c>
      <c r="AE80" s="3">
        <f t="shared" si="57"/>
        <v>6.3850955486444372</v>
      </c>
      <c r="AF80" s="3">
        <f t="shared" si="58"/>
        <v>0.3396337684003603</v>
      </c>
      <c r="AG80" s="3">
        <f t="shared" si="59"/>
        <v>-39.308666586522591</v>
      </c>
      <c r="AH80" s="3">
        <f t="shared" si="60"/>
        <v>107.6029197536529</v>
      </c>
      <c r="AI80" s="3">
        <f t="shared" si="61"/>
        <v>-25.185775951580503</v>
      </c>
      <c r="AJ80" s="3">
        <f t="shared" si="62"/>
        <v>10.320600643347412</v>
      </c>
      <c r="AK80" s="3">
        <f t="shared" si="63"/>
        <v>-5.2687259587258843</v>
      </c>
      <c r="AL80" s="3">
        <f t="shared" si="64"/>
        <v>3.338563462807298</v>
      </c>
      <c r="AM80" s="3">
        <f t="shared" si="65"/>
        <v>-8.8220599899633498</v>
      </c>
      <c r="AN80" s="3">
        <f t="shared" si="66"/>
        <v>7.2347859937987868</v>
      </c>
      <c r="AO80" s="3">
        <f t="shared" si="67"/>
        <v>-2.7896376065395745</v>
      </c>
      <c r="AS80" s="2">
        <f t="shared" si="68"/>
        <v>-4.282383719303418</v>
      </c>
      <c r="AT80" s="2">
        <f t="shared" si="69"/>
        <v>-1.973180026890009</v>
      </c>
      <c r="AU80" s="2">
        <f t="shared" si="70"/>
        <v>-3.1544143998253227</v>
      </c>
      <c r="AV80" s="2">
        <f t="shared" si="71"/>
        <v>-14.459609776164385</v>
      </c>
      <c r="AW80" s="2">
        <f t="shared" si="72"/>
        <v>-19.887950655574848</v>
      </c>
      <c r="AX80" s="2">
        <f t="shared" si="73"/>
        <v>-15.561125796270458</v>
      </c>
      <c r="AY80" s="2">
        <f t="shared" si="74"/>
        <v>5.8748734781992384</v>
      </c>
      <c r="AZ80" s="2">
        <f t="shared" si="75"/>
        <v>0.24012773892176931</v>
      </c>
      <c r="BA80" s="2">
        <f t="shared" si="76"/>
        <v>3.4073881611216716</v>
      </c>
      <c r="BB80" s="2">
        <f t="shared" si="77"/>
        <v>-0.29409077611363132</v>
      </c>
      <c r="BC80" s="2">
        <f t="shared" si="78"/>
        <v>1.4024572415803904</v>
      </c>
      <c r="BD80" s="2">
        <f t="shared" si="79"/>
        <v>0.37733954091325739</v>
      </c>
    </row>
    <row r="81" spans="1:56" x14ac:dyDescent="0.35">
      <c r="A81" s="4" t="s">
        <v>110</v>
      </c>
      <c r="B81" s="2">
        <v>81685.538356329052</v>
      </c>
      <c r="C81" s="2">
        <v>74118.43228582252</v>
      </c>
      <c r="D81" s="2">
        <f t="shared" si="51"/>
        <v>155803.97064215157</v>
      </c>
      <c r="E81" s="2">
        <v>118443.64998196447</v>
      </c>
      <c r="F81" s="2">
        <v>27311.299859346731</v>
      </c>
      <c r="G81" s="2">
        <f t="shared" si="52"/>
        <v>145754.9498413112</v>
      </c>
      <c r="H81" s="2">
        <v>91599.966028625495</v>
      </c>
      <c r="I81" s="2">
        <v>65756.668993287065</v>
      </c>
      <c r="J81" s="2">
        <f t="shared" si="53"/>
        <v>157356.63502191257</v>
      </c>
      <c r="K81" s="2">
        <v>633806.11337664525</v>
      </c>
      <c r="L81" s="2">
        <v>414311.51851376309</v>
      </c>
      <c r="M81" s="2">
        <f t="shared" si="54"/>
        <v>1048117.6318904083</v>
      </c>
      <c r="N81" s="2">
        <f t="shared" si="55"/>
        <v>880711.97606765549</v>
      </c>
      <c r="O81" s="2"/>
      <c r="Q81" s="3">
        <f t="shared" si="43"/>
        <v>108.00546820091996</v>
      </c>
      <c r="R81" s="3">
        <f t="shared" si="44"/>
        <v>96.922087262554228</v>
      </c>
      <c r="S81" s="3">
        <f t="shared" si="45"/>
        <v>92.74312026371355</v>
      </c>
      <c r="T81" s="3">
        <f t="shared" si="46"/>
        <v>96.11060763825428</v>
      </c>
      <c r="X81" s="2">
        <f t="shared" si="47"/>
        <v>14.865122568460187</v>
      </c>
      <c r="Y81" s="2">
        <f t="shared" si="48"/>
        <v>13.906354154010778</v>
      </c>
      <c r="Z81" s="2">
        <f t="shared" si="49"/>
        <v>15.013260938860521</v>
      </c>
      <c r="AA81" s="2">
        <f t="shared" si="50"/>
        <v>43.784737661331484</v>
      </c>
      <c r="AD81" s="3">
        <f t="shared" si="56"/>
        <v>35.617404447610504</v>
      </c>
      <c r="AE81" s="3">
        <f t="shared" si="57"/>
        <v>0.50383231379813598</v>
      </c>
      <c r="AF81" s="3">
        <f t="shared" si="58"/>
        <v>17.27145742913827</v>
      </c>
      <c r="AG81" s="3">
        <f t="shared" si="59"/>
        <v>1.7022147376046792</v>
      </c>
      <c r="AH81" s="3">
        <f t="shared" si="60"/>
        <v>-11.026576859581539</v>
      </c>
      <c r="AI81" s="3">
        <f t="shared" si="61"/>
        <v>-0.84821906558429916</v>
      </c>
      <c r="AJ81" s="3">
        <f t="shared" si="62"/>
        <v>14.356332643486258</v>
      </c>
      <c r="AK81" s="3">
        <f t="shared" si="63"/>
        <v>2.6030211819497717</v>
      </c>
      <c r="AL81" s="3">
        <f t="shared" si="64"/>
        <v>9.250227558972357</v>
      </c>
      <c r="AM81" s="3">
        <f t="shared" si="65"/>
        <v>5.6927958779043664</v>
      </c>
      <c r="AN81" s="3">
        <f t="shared" si="66"/>
        <v>-1.981390065776012</v>
      </c>
      <c r="AO81" s="3">
        <f t="shared" si="67"/>
        <v>2.5725079866672163</v>
      </c>
      <c r="AS81" s="2">
        <f t="shared" si="68"/>
        <v>0.92448255442394434</v>
      </c>
      <c r="AT81" s="2">
        <f t="shared" si="69"/>
        <v>-3.1523887202010048</v>
      </c>
      <c r="AU81" s="2">
        <f t="shared" si="70"/>
        <v>-1.0569132720365748</v>
      </c>
      <c r="AV81" s="2">
        <f t="shared" si="71"/>
        <v>-10.92331414557105</v>
      </c>
      <c r="AW81" s="2">
        <f t="shared" si="72"/>
        <v>-18.149148873823606</v>
      </c>
      <c r="AX81" s="2">
        <f t="shared" si="73"/>
        <v>-12.372829010048115</v>
      </c>
      <c r="AY81" s="2">
        <f t="shared" si="74"/>
        <v>7.2263063971108821</v>
      </c>
      <c r="AZ81" s="2">
        <f t="shared" si="75"/>
        <v>-2.8875917231969583</v>
      </c>
      <c r="BA81" s="2">
        <f t="shared" si="76"/>
        <v>2.7543376497188854</v>
      </c>
      <c r="BB81" s="2">
        <f t="shared" si="77"/>
        <v>0.58354222696725966</v>
      </c>
      <c r="BC81" s="2">
        <f t="shared" si="78"/>
        <v>-2.9486886124685086</v>
      </c>
      <c r="BD81" s="2">
        <f t="shared" si="79"/>
        <v>-0.84301100161056075</v>
      </c>
    </row>
    <row r="82" spans="1:56" x14ac:dyDescent="0.35">
      <c r="A82" s="4" t="s">
        <v>111</v>
      </c>
      <c r="B82" s="2">
        <v>80964.290739506556</v>
      </c>
      <c r="C82" s="2">
        <v>73935.006431388581</v>
      </c>
      <c r="D82" s="2">
        <f t="shared" si="51"/>
        <v>154899.29717089515</v>
      </c>
      <c r="E82" s="2">
        <v>113271.29911666695</v>
      </c>
      <c r="F82" s="2">
        <v>27519.719838588317</v>
      </c>
      <c r="G82" s="2">
        <f t="shared" si="52"/>
        <v>140791.01895525528</v>
      </c>
      <c r="H82" s="2">
        <v>90170.072642172105</v>
      </c>
      <c r="I82" s="2">
        <v>64470.629335977981</v>
      </c>
      <c r="J82" s="2">
        <f t="shared" si="53"/>
        <v>154640.70197815009</v>
      </c>
      <c r="K82" s="2">
        <v>629477.57141943602</v>
      </c>
      <c r="L82" s="2">
        <v>411657.8976103426</v>
      </c>
      <c r="M82" s="2">
        <f t="shared" si="54"/>
        <v>1041135.4690297786</v>
      </c>
      <c r="N82" s="2">
        <f t="shared" si="55"/>
        <v>872386.48883598868</v>
      </c>
      <c r="O82" s="2"/>
      <c r="P82">
        <v>2019</v>
      </c>
      <c r="Q82" s="3">
        <f t="shared" si="43"/>
        <v>107.3783360333039</v>
      </c>
      <c r="R82" s="3">
        <f t="shared" si="44"/>
        <v>92.689567900011369</v>
      </c>
      <c r="S82" s="3">
        <f t="shared" si="45"/>
        <v>93.450868313045149</v>
      </c>
      <c r="T82" s="3">
        <f t="shared" si="46"/>
        <v>92.837398637444664</v>
      </c>
      <c r="W82" s="6" t="s">
        <v>323</v>
      </c>
      <c r="X82" s="2">
        <f t="shared" si="47"/>
        <v>14.877919519468866</v>
      </c>
      <c r="Y82" s="2">
        <f t="shared" si="48"/>
        <v>13.522833785161186</v>
      </c>
      <c r="Z82" s="2">
        <f t="shared" si="49"/>
        <v>14.853081714933586</v>
      </c>
      <c r="AA82" s="2">
        <f t="shared" si="50"/>
        <v>43.253835019563638</v>
      </c>
      <c r="AD82" s="3">
        <f t="shared" si="56"/>
        <v>-3.4853232741429596</v>
      </c>
      <c r="AE82" s="3">
        <f t="shared" si="57"/>
        <v>-0.98623819795941037</v>
      </c>
      <c r="AF82" s="3">
        <f t="shared" si="58"/>
        <v>-2.3024431655369826</v>
      </c>
      <c r="AG82" s="3">
        <f t="shared" si="59"/>
        <v>-16.356461515074507</v>
      </c>
      <c r="AH82" s="3">
        <f t="shared" si="60"/>
        <v>3.0876290131804041</v>
      </c>
      <c r="AI82" s="3">
        <f t="shared" si="61"/>
        <v>-12.942426329412571</v>
      </c>
      <c r="AJ82" s="3">
        <f t="shared" si="62"/>
        <v>-6.0993869230173692</v>
      </c>
      <c r="AK82" s="3">
        <f t="shared" si="63"/>
        <v>-7.5965008095666082</v>
      </c>
      <c r="AL82" s="3">
        <f t="shared" si="64"/>
        <v>-6.7272008385103277</v>
      </c>
      <c r="AM82" s="3">
        <f t="shared" si="65"/>
        <v>-2.7039191467607915</v>
      </c>
      <c r="AN82" s="3">
        <f t="shared" si="66"/>
        <v>-2.5374484982556123</v>
      </c>
      <c r="AO82" s="3">
        <f t="shared" si="67"/>
        <v>-2.6381402982547431</v>
      </c>
      <c r="AS82" s="2">
        <f t="shared" si="68"/>
        <v>-0.9599944255251236</v>
      </c>
      <c r="AT82" s="2">
        <f t="shared" si="69"/>
        <v>-1.0122877121046758</v>
      </c>
      <c r="AU82" s="2">
        <f t="shared" si="70"/>
        <v>-0.98496143229503952</v>
      </c>
      <c r="AV82" s="2">
        <f t="shared" si="71"/>
        <v>-15.669580746767187</v>
      </c>
      <c r="AW82" s="2">
        <f t="shared" si="72"/>
        <v>-8.0894211533475424</v>
      </c>
      <c r="AX82" s="2">
        <f t="shared" si="73"/>
        <v>-14.287847181401736</v>
      </c>
      <c r="AY82" s="2">
        <f t="shared" si="74"/>
        <v>2.5274337895408783</v>
      </c>
      <c r="AZ82" s="2">
        <f t="shared" si="75"/>
        <v>-3.5275851828813654</v>
      </c>
      <c r="BA82" s="2">
        <f t="shared" si="76"/>
        <v>-8.6969538178560679E-2</v>
      </c>
      <c r="BB82" s="2">
        <f t="shared" si="77"/>
        <v>-1.4481287930258491</v>
      </c>
      <c r="BC82" s="2">
        <f t="shared" si="78"/>
        <v>-1.6807173443068701</v>
      </c>
      <c r="BD82" s="2">
        <f t="shared" si="79"/>
        <v>-1.5402241392158733</v>
      </c>
    </row>
    <row r="83" spans="1:56" x14ac:dyDescent="0.35">
      <c r="A83" s="4" t="s">
        <v>112</v>
      </c>
      <c r="B83" s="2">
        <v>80190.079562902945</v>
      </c>
      <c r="C83" s="2">
        <v>70684.817613354477</v>
      </c>
      <c r="D83" s="2">
        <f t="shared" si="51"/>
        <v>150874.89717625742</v>
      </c>
      <c r="E83" s="2">
        <v>101455.08787434865</v>
      </c>
      <c r="F83" s="2">
        <v>24098.348582043916</v>
      </c>
      <c r="G83" s="2">
        <f t="shared" si="52"/>
        <v>125553.43645639258</v>
      </c>
      <c r="H83" s="2">
        <v>85746.959310814113</v>
      </c>
      <c r="I83" s="2">
        <v>61303.565485841355</v>
      </c>
      <c r="J83" s="2">
        <f t="shared" si="53"/>
        <v>147050.52479665546</v>
      </c>
      <c r="K83" s="2">
        <v>604372.76844241866</v>
      </c>
      <c r="L83" s="2">
        <v>403874.30993736011</v>
      </c>
      <c r="M83" s="2">
        <f t="shared" si="54"/>
        <v>1008247.0783797788</v>
      </c>
      <c r="N83" s="2">
        <f t="shared" si="55"/>
        <v>835875.09286325844</v>
      </c>
      <c r="O83" s="2"/>
      <c r="Q83" s="3">
        <f t="shared" si="43"/>
        <v>104.58856627418176</v>
      </c>
      <c r="R83" s="3">
        <f t="shared" si="44"/>
        <v>83.020397308636177</v>
      </c>
      <c r="S83" s="3">
        <f t="shared" si="45"/>
        <v>81.832649936525158</v>
      </c>
      <c r="T83" s="3">
        <f t="shared" si="46"/>
        <v>82.789758303458271</v>
      </c>
      <c r="X83" s="2">
        <f t="shared" si="47"/>
        <v>14.964079778808644</v>
      </c>
      <c r="Y83" s="2">
        <f t="shared" si="48"/>
        <v>12.452645700511523</v>
      </c>
      <c r="Z83" s="2">
        <f t="shared" si="49"/>
        <v>14.584770732285286</v>
      </c>
      <c r="AA83" s="2">
        <f t="shared" si="50"/>
        <v>42.001496211605456</v>
      </c>
      <c r="AD83" s="3">
        <f t="shared" si="56"/>
        <v>-3.7704367855171173</v>
      </c>
      <c r="AE83" s="3">
        <f t="shared" si="57"/>
        <v>-16.4581464075385</v>
      </c>
      <c r="AF83" s="3">
        <f t="shared" si="58"/>
        <v>-9.9942698013055331</v>
      </c>
      <c r="AG83" s="3">
        <f t="shared" si="59"/>
        <v>-35.640034966497765</v>
      </c>
      <c r="AH83" s="3">
        <f t="shared" si="60"/>
        <v>-41.200572797756067</v>
      </c>
      <c r="AI83" s="3">
        <f t="shared" si="61"/>
        <v>-36.756687655495249</v>
      </c>
      <c r="AJ83" s="3">
        <f t="shared" si="62"/>
        <v>-18.224118296862081</v>
      </c>
      <c r="AK83" s="3">
        <f t="shared" si="63"/>
        <v>-18.248581175990076</v>
      </c>
      <c r="AL83" s="3">
        <f t="shared" si="64"/>
        <v>-18.234317684027936</v>
      </c>
      <c r="AM83" s="3">
        <f t="shared" si="65"/>
        <v>-15.02356465411383</v>
      </c>
      <c r="AN83" s="3">
        <f t="shared" si="66"/>
        <v>-7.3513471074227787</v>
      </c>
      <c r="AO83" s="3">
        <f t="shared" si="67"/>
        <v>-12.049376948054558</v>
      </c>
      <c r="AS83" s="2">
        <f t="shared" si="68"/>
        <v>4.5439878777244536</v>
      </c>
      <c r="AT83" s="2">
        <f t="shared" si="69"/>
        <v>-3.0236644246699917</v>
      </c>
      <c r="AU83" s="2">
        <f t="shared" si="70"/>
        <v>0.85668145866570899</v>
      </c>
      <c r="AV83" s="2">
        <f t="shared" si="71"/>
        <v>-24.076482319033133</v>
      </c>
      <c r="AW83" s="2">
        <f t="shared" si="72"/>
        <v>2.8651706428637569</v>
      </c>
      <c r="AX83" s="2">
        <f t="shared" si="73"/>
        <v>-20.057731947788739</v>
      </c>
      <c r="AY83" s="2">
        <f t="shared" si="74"/>
        <v>-0.79064524842966666</v>
      </c>
      <c r="AZ83" s="2">
        <f t="shared" si="75"/>
        <v>-7.4323345763491089</v>
      </c>
      <c r="BA83" s="2">
        <f t="shared" si="76"/>
        <v>-3.6719627239387265</v>
      </c>
      <c r="BB83" s="2">
        <f t="shared" si="77"/>
        <v>-5.521659884178332</v>
      </c>
      <c r="BC83" s="2">
        <f t="shared" si="78"/>
        <v>-1.297016887460456</v>
      </c>
      <c r="BD83" s="2">
        <f t="shared" si="79"/>
        <v>-3.8735664757637234</v>
      </c>
    </row>
    <row r="84" spans="1:56" x14ac:dyDescent="0.35">
      <c r="A84" s="4" t="s">
        <v>113</v>
      </c>
      <c r="B84" s="2">
        <v>76627.221636336501</v>
      </c>
      <c r="C84" s="2">
        <v>71060.854377147494</v>
      </c>
      <c r="D84" s="2">
        <f t="shared" si="51"/>
        <v>147688.07601348398</v>
      </c>
      <c r="E84" s="2">
        <v>83467.476759933706</v>
      </c>
      <c r="F84" s="2">
        <v>23909.220836207583</v>
      </c>
      <c r="G84" s="2">
        <f t="shared" si="52"/>
        <v>107376.69759614128</v>
      </c>
      <c r="H84" s="2">
        <v>89342.467614621637</v>
      </c>
      <c r="I84" s="2">
        <v>60625.991343800139</v>
      </c>
      <c r="J84" s="2">
        <f t="shared" si="53"/>
        <v>149968.45895842178</v>
      </c>
      <c r="K84" s="2">
        <v>593735.13619513728</v>
      </c>
      <c r="L84" s="2">
        <v>400540.95769146195</v>
      </c>
      <c r="M84" s="2">
        <f t="shared" si="54"/>
        <v>994276.09388659918</v>
      </c>
      <c r="N84" s="2">
        <f t="shared" si="55"/>
        <v>803996.25651083468</v>
      </c>
      <c r="O84" s="2"/>
      <c r="Q84" s="3">
        <f t="shared" si="43"/>
        <v>102.37941775030693</v>
      </c>
      <c r="R84" s="3">
        <f t="shared" si="44"/>
        <v>68.301188517437282</v>
      </c>
      <c r="S84" s="3">
        <f t="shared" si="45"/>
        <v>81.190414035354692</v>
      </c>
      <c r="T84" s="3">
        <f t="shared" si="46"/>
        <v>70.804042424562766</v>
      </c>
      <c r="X84" s="2">
        <f t="shared" si="47"/>
        <v>14.853829526985324</v>
      </c>
      <c r="Y84" s="2">
        <f t="shared" si="48"/>
        <v>10.7994849978147</v>
      </c>
      <c r="Z84" s="2">
        <f t="shared" si="49"/>
        <v>15.083180605519638</v>
      </c>
      <c r="AA84" s="2">
        <f t="shared" si="50"/>
        <v>40.736495130319661</v>
      </c>
      <c r="AD84" s="3">
        <f t="shared" si="56"/>
        <v>-16.622332991694233</v>
      </c>
      <c r="AE84" s="3">
        <f t="shared" si="57"/>
        <v>2.1450045704322518</v>
      </c>
      <c r="AF84" s="3">
        <f t="shared" si="58"/>
        <v>-8.1849695135002847</v>
      </c>
      <c r="AG84" s="3">
        <f t="shared" si="59"/>
        <v>-54.188573626088285</v>
      </c>
      <c r="AH84" s="3">
        <f t="shared" si="60"/>
        <v>-3.1025016275050166</v>
      </c>
      <c r="AI84" s="3">
        <f t="shared" si="61"/>
        <v>-46.503452408405302</v>
      </c>
      <c r="AJ84" s="3">
        <f t="shared" si="62"/>
        <v>17.857401070679991</v>
      </c>
      <c r="AK84" s="3">
        <f t="shared" si="63"/>
        <v>-4.3483479461231873</v>
      </c>
      <c r="AL84" s="3">
        <f t="shared" si="64"/>
        <v>8.1766181021470263</v>
      </c>
      <c r="AM84" s="3">
        <f t="shared" si="65"/>
        <v>-6.8567365012937476</v>
      </c>
      <c r="AN84" s="3">
        <f t="shared" si="66"/>
        <v>-3.2607287261984697</v>
      </c>
      <c r="AO84" s="3">
        <f t="shared" si="67"/>
        <v>-5.4285384121754987</v>
      </c>
      <c r="AS84" s="2">
        <f t="shared" si="68"/>
        <v>1.2317537142942703</v>
      </c>
      <c r="AT84" s="2">
        <f t="shared" si="69"/>
        <v>-4.0047253386974795</v>
      </c>
      <c r="AU84" s="2">
        <f t="shared" si="70"/>
        <v>-1.3572906902553084</v>
      </c>
      <c r="AV84" s="2">
        <f t="shared" si="71"/>
        <v>-29.231807187808268</v>
      </c>
      <c r="AW84" s="2">
        <f t="shared" si="72"/>
        <v>-14.976666597205723</v>
      </c>
      <c r="AX84" s="2">
        <f t="shared" si="73"/>
        <v>-26.487386920244404</v>
      </c>
      <c r="AY84" s="2">
        <f t="shared" si="74"/>
        <v>0.86202555801013769</v>
      </c>
      <c r="AZ84" s="2">
        <f t="shared" si="75"/>
        <v>-7.2083098636654297</v>
      </c>
      <c r="BA84" s="2">
        <f t="shared" si="76"/>
        <v>-2.5637734639912813</v>
      </c>
      <c r="BB84" s="2">
        <f t="shared" si="77"/>
        <v>-5.016608356890762</v>
      </c>
      <c r="BC84" s="2">
        <f t="shared" si="78"/>
        <v>-3.8062048990210817</v>
      </c>
      <c r="BD84" s="2">
        <f t="shared" si="79"/>
        <v>-4.5326837063226932</v>
      </c>
    </row>
    <row r="85" spans="1:56" x14ac:dyDescent="0.35">
      <c r="A85" s="4" t="s">
        <v>114</v>
      </c>
      <c r="B85" s="2">
        <v>49890.836948561737</v>
      </c>
      <c r="C85" s="2">
        <v>48482.620826218073</v>
      </c>
      <c r="D85" s="2">
        <f t="shared" si="51"/>
        <v>98373.457774779818</v>
      </c>
      <c r="E85" s="2">
        <v>110601.2798277855</v>
      </c>
      <c r="F85" s="2">
        <v>28788.873672460242</v>
      </c>
      <c r="G85" s="2">
        <f t="shared" si="52"/>
        <v>139390.15350024574</v>
      </c>
      <c r="H85" s="2">
        <v>55980.832956920662</v>
      </c>
      <c r="I85" s="2">
        <v>38482.806381711562</v>
      </c>
      <c r="J85" s="2">
        <f t="shared" si="53"/>
        <v>94463.639338632231</v>
      </c>
      <c r="K85" s="2">
        <v>506605.79229345225</v>
      </c>
      <c r="L85" s="2">
        <v>289790.25340198271</v>
      </c>
      <c r="M85" s="2">
        <f t="shared" si="54"/>
        <v>796396.04569543502</v>
      </c>
      <c r="N85" s="2">
        <f t="shared" si="55"/>
        <v>742949.1020822688</v>
      </c>
      <c r="O85" s="2"/>
      <c r="Q85" s="3">
        <f t="shared" si="43"/>
        <v>68.193842054972933</v>
      </c>
      <c r="R85" s="3">
        <f>(E85/E$66)*100</f>
        <v>90.504699040016973</v>
      </c>
      <c r="S85" s="3">
        <f t="shared" si="45"/>
        <v>97.760633401273083</v>
      </c>
      <c r="T85" s="3">
        <f t="shared" si="46"/>
        <v>91.913669939057471</v>
      </c>
      <c r="X85" s="2">
        <f t="shared" si="47"/>
        <v>12.352328757343011</v>
      </c>
      <c r="Y85" s="2">
        <f t="shared" si="48"/>
        <v>17.502617479538891</v>
      </c>
      <c r="Z85" s="2">
        <f t="shared" si="49"/>
        <v>11.861389800867729</v>
      </c>
      <c r="AA85" s="2">
        <f t="shared" si="50"/>
        <v>41.716336037749628</v>
      </c>
      <c r="AD85" s="3">
        <f t="shared" si="56"/>
        <v>-82.029885606222521</v>
      </c>
      <c r="AE85" s="3">
        <f t="shared" si="57"/>
        <v>-78.331809021417101</v>
      </c>
      <c r="AF85" s="3">
        <f t="shared" si="58"/>
        <v>-80.315244891570231</v>
      </c>
      <c r="AG85" s="3">
        <f t="shared" si="59"/>
        <v>208.29854158916686</v>
      </c>
      <c r="AH85" s="3">
        <f t="shared" si="60"/>
        <v>110.20207677553708</v>
      </c>
      <c r="AI85" s="3">
        <f t="shared" si="61"/>
        <v>183.98029991149042</v>
      </c>
      <c r="AJ85" s="3">
        <f t="shared" si="62"/>
        <v>-84.585634551523782</v>
      </c>
      <c r="AK85" s="3">
        <f t="shared" si="63"/>
        <v>-83.765776145786688</v>
      </c>
      <c r="AL85" s="3">
        <f t="shared" si="64"/>
        <v>-84.258033703862623</v>
      </c>
      <c r="AM85" s="3">
        <f t="shared" si="65"/>
        <v>-46.995883220969795</v>
      </c>
      <c r="AN85" s="3">
        <f t="shared" si="66"/>
        <v>-72.600201373802719</v>
      </c>
      <c r="AO85" s="3">
        <f t="shared" si="67"/>
        <v>-58.838765647178846</v>
      </c>
      <c r="AS85" s="2">
        <f t="shared" si="68"/>
        <v>-38.923292969034883</v>
      </c>
      <c r="AT85" s="2">
        <f t="shared" si="69"/>
        <v>-34.587633155468268</v>
      </c>
      <c r="AU85" s="2">
        <f t="shared" si="70"/>
        <v>-36.860750487083138</v>
      </c>
      <c r="AV85" s="2">
        <f t="shared" si="71"/>
        <v>-6.6211824402347741</v>
      </c>
      <c r="AW85" s="2">
        <f t="shared" si="72"/>
        <v>5.4101189643957603</v>
      </c>
      <c r="AX85" s="2">
        <f t="shared" si="73"/>
        <v>-4.3667788627384851</v>
      </c>
      <c r="AY85" s="2">
        <f t="shared" si="74"/>
        <v>-38.885530875168293</v>
      </c>
      <c r="AZ85" s="2">
        <f t="shared" si="75"/>
        <v>-41.476952876612138</v>
      </c>
      <c r="BA85" s="2">
        <f t="shared" si="76"/>
        <v>-39.968442178826599</v>
      </c>
      <c r="BB85" s="2">
        <f t="shared" si="77"/>
        <v>-20.069279610687985</v>
      </c>
      <c r="BC85" s="2">
        <f t="shared" si="78"/>
        <v>-30.054985089110886</v>
      </c>
      <c r="BD85" s="2">
        <f t="shared" si="79"/>
        <v>-24.016539607387642</v>
      </c>
    </row>
    <row r="86" spans="1:56" x14ac:dyDescent="0.35">
      <c r="A86" s="4" t="s">
        <v>115</v>
      </c>
      <c r="B86" s="2">
        <v>71346.972613613005</v>
      </c>
      <c r="C86" s="2">
        <v>68448.268001927354</v>
      </c>
      <c r="D86" s="2">
        <f t="shared" si="51"/>
        <v>139795.24061554036</v>
      </c>
      <c r="E86" s="2">
        <v>113321.40485256273</v>
      </c>
      <c r="F86" s="2">
        <v>32616.73674203641</v>
      </c>
      <c r="G86" s="2">
        <f t="shared" si="52"/>
        <v>145938.14159459915</v>
      </c>
      <c r="H86" s="2">
        <v>88292.286552594902</v>
      </c>
      <c r="I86" s="2">
        <v>53714.651604549406</v>
      </c>
      <c r="J86" s="2">
        <f t="shared" si="53"/>
        <v>142006.93815714429</v>
      </c>
      <c r="K86" s="2">
        <v>599883.25050535216</v>
      </c>
      <c r="L86" s="2">
        <v>357033.11995571054</v>
      </c>
      <c r="M86" s="2">
        <f t="shared" si="54"/>
        <v>956916.37046106276</v>
      </c>
      <c r="N86" s="2">
        <f t="shared" si="55"/>
        <v>821052.33328297711</v>
      </c>
      <c r="O86" s="2"/>
      <c r="P86">
        <v>2020</v>
      </c>
      <c r="Q86" s="3">
        <f t="shared" si="43"/>
        <v>96.907995044748063</v>
      </c>
      <c r="R86" s="3">
        <f t="shared" si="44"/>
        <v>92.730569274990827</v>
      </c>
      <c r="S86" s="3">
        <f t="shared" si="45"/>
        <v>110.75920786836262</v>
      </c>
      <c r="T86" s="3">
        <f t="shared" si="46"/>
        <v>96.231404021100914</v>
      </c>
      <c r="W86" s="6" t="s">
        <v>326</v>
      </c>
      <c r="X86" s="2">
        <f t="shared" si="47"/>
        <v>14.608929780162924</v>
      </c>
      <c r="Y86" s="2">
        <f t="shared" si="48"/>
        <v>15.250877307520931</v>
      </c>
      <c r="Z86" s="2">
        <f t="shared" si="49"/>
        <v>14.840057348869715</v>
      </c>
      <c r="AA86" s="2">
        <f t="shared" si="50"/>
        <v>44.699864436553568</v>
      </c>
      <c r="AD86" s="3">
        <f t="shared" si="56"/>
        <v>318.23371677383204</v>
      </c>
      <c r="AE86" s="3">
        <f t="shared" si="57"/>
        <v>297.28804756309006</v>
      </c>
      <c r="AF86" s="3">
        <f t="shared" si="58"/>
        <v>307.80992977855266</v>
      </c>
      <c r="AG86" s="3">
        <f t="shared" si="59"/>
        <v>10.206494814327938</v>
      </c>
      <c r="AH86" s="3">
        <f t="shared" si="60"/>
        <v>64.76438336628452</v>
      </c>
      <c r="AI86" s="3">
        <f t="shared" si="61"/>
        <v>20.156386959654249</v>
      </c>
      <c r="AJ86" s="3">
        <f t="shared" si="62"/>
        <v>518.77624369639761</v>
      </c>
      <c r="AK86" s="3">
        <f t="shared" si="63"/>
        <v>279.58068926051135</v>
      </c>
      <c r="AL86" s="3">
        <f t="shared" si="64"/>
        <v>410.71611426725002</v>
      </c>
      <c r="AM86" s="3">
        <f t="shared" si="65"/>
        <v>96.601279630645948</v>
      </c>
      <c r="AN86" s="3">
        <f t="shared" si="66"/>
        <v>130.40872549203709</v>
      </c>
      <c r="AO86" s="3">
        <f t="shared" si="67"/>
        <v>108.43927669754576</v>
      </c>
      <c r="AS86" s="2">
        <f t="shared" si="68"/>
        <v>-11.878468937418575</v>
      </c>
      <c r="AT86" s="2">
        <f t="shared" si="69"/>
        <v>-7.4210292178075399</v>
      </c>
      <c r="AU86" s="2">
        <f t="shared" si="70"/>
        <v>-9.7508877259081412</v>
      </c>
      <c r="AV86" s="2">
        <f t="shared" si="71"/>
        <v>4.42351560249854E-2</v>
      </c>
      <c r="AW86" s="2">
        <f t="shared" si="72"/>
        <v>18.521325556160019</v>
      </c>
      <c r="AX86" s="2">
        <f t="shared" si="73"/>
        <v>3.6558600665996144</v>
      </c>
      <c r="AY86" s="2">
        <f t="shared" si="74"/>
        <v>-2.0824937083381845</v>
      </c>
      <c r="AZ86" s="2">
        <f t="shared" si="75"/>
        <v>-16.683531465740131</v>
      </c>
      <c r="BA86" s="2">
        <f t="shared" si="76"/>
        <v>-8.1697532793086225</v>
      </c>
      <c r="BB86" s="2">
        <f t="shared" si="77"/>
        <v>-4.7014099084341288</v>
      </c>
      <c r="BC86" s="2">
        <f t="shared" si="78"/>
        <v>-13.269459415628038</v>
      </c>
      <c r="BD86" s="2">
        <f t="shared" si="79"/>
        <v>-8.0891585268148205</v>
      </c>
    </row>
    <row r="87" spans="1:56" x14ac:dyDescent="0.35">
      <c r="A87" s="4" t="s">
        <v>116</v>
      </c>
      <c r="B87" s="2">
        <v>72937.778812700184</v>
      </c>
      <c r="C87" s="2">
        <v>68677.548421587257</v>
      </c>
      <c r="D87" s="2">
        <f t="shared" si="51"/>
        <v>141615.32723428746</v>
      </c>
      <c r="E87" s="2">
        <v>122172.94282897384</v>
      </c>
      <c r="F87" s="2">
        <v>37552.902163395695</v>
      </c>
      <c r="G87" s="2">
        <f t="shared" si="52"/>
        <v>159725.84499236953</v>
      </c>
      <c r="H87" s="2">
        <v>90118.10522177635</v>
      </c>
      <c r="I87" s="2">
        <v>58817.665602312489</v>
      </c>
      <c r="J87" s="2">
        <f t="shared" si="53"/>
        <v>148935.77082408883</v>
      </c>
      <c r="K87" s="2">
        <v>631061.3573069846</v>
      </c>
      <c r="L87" s="2">
        <v>381305.31699459953</v>
      </c>
      <c r="M87" s="2">
        <f t="shared" si="54"/>
        <v>1012366.6743015841</v>
      </c>
      <c r="N87" s="2">
        <f t="shared" si="55"/>
        <v>881541.42123557744</v>
      </c>
      <c r="O87" s="2"/>
      <c r="Q87" s="3">
        <f t="shared" si="43"/>
        <v>98.16970427214325</v>
      </c>
      <c r="R87" s="3">
        <f t="shared" si="44"/>
        <v>99.97375653144708</v>
      </c>
      <c r="S87" s="3">
        <f t="shared" si="45"/>
        <v>127.52133144623537</v>
      </c>
      <c r="T87" s="3">
        <f t="shared" si="46"/>
        <v>105.32299612784217</v>
      </c>
      <c r="X87" s="2">
        <f t="shared" si="47"/>
        <v>13.988540993013784</v>
      </c>
      <c r="Y87" s="2">
        <f t="shared" si="48"/>
        <v>15.77746967051853</v>
      </c>
      <c r="Z87" s="2">
        <f t="shared" si="49"/>
        <v>14.711642985170101</v>
      </c>
      <c r="AA87" s="2">
        <f t="shared" si="50"/>
        <v>44.477653648702415</v>
      </c>
      <c r="AD87" s="3">
        <f t="shared" si="56"/>
        <v>9.2214491581305236</v>
      </c>
      <c r="AE87" s="3">
        <f t="shared" si="57"/>
        <v>1.3466229510777028</v>
      </c>
      <c r="AF87" s="3">
        <f t="shared" si="58"/>
        <v>5.3104569403899182</v>
      </c>
      <c r="AG87" s="3">
        <f t="shared" si="59"/>
        <v>35.099064172680649</v>
      </c>
      <c r="AH87" s="3">
        <f t="shared" si="60"/>
        <v>75.716275683918738</v>
      </c>
      <c r="AI87" s="3">
        <f t="shared" si="61"/>
        <v>43.491287086534228</v>
      </c>
      <c r="AJ87" s="3">
        <f t="shared" si="62"/>
        <v>8.5318362926029003</v>
      </c>
      <c r="AK87" s="3">
        <f t="shared" si="63"/>
        <v>43.76728880318057</v>
      </c>
      <c r="AL87" s="3">
        <f t="shared" si="64"/>
        <v>20.992323104622514</v>
      </c>
      <c r="AM87" s="3">
        <f t="shared" si="65"/>
        <v>22.467091722582389</v>
      </c>
      <c r="AN87" s="3">
        <f t="shared" si="66"/>
        <v>30.094047180987115</v>
      </c>
      <c r="AO87" s="3">
        <f t="shared" si="67"/>
        <v>25.272407559490382</v>
      </c>
      <c r="AS87" s="2">
        <f t="shared" si="68"/>
        <v>-9.0438877099677804</v>
      </c>
      <c r="AT87" s="2">
        <f t="shared" si="69"/>
        <v>-2.8397458740672898</v>
      </c>
      <c r="AU87" s="2">
        <f t="shared" si="70"/>
        <v>-6.1372502087955745</v>
      </c>
      <c r="AV87" s="2">
        <f t="shared" si="71"/>
        <v>20.420715598101992</v>
      </c>
      <c r="AW87" s="2">
        <f t="shared" si="72"/>
        <v>55.831848956558751</v>
      </c>
      <c r="AX87" s="2">
        <f t="shared" si="73"/>
        <v>27.217421920463146</v>
      </c>
      <c r="AY87" s="2">
        <f t="shared" si="74"/>
        <v>5.0977270169053845</v>
      </c>
      <c r="AZ87" s="2">
        <f t="shared" si="75"/>
        <v>-4.0550657434484938</v>
      </c>
      <c r="BA87" s="2">
        <f t="shared" si="76"/>
        <v>1.2820396459246375</v>
      </c>
      <c r="BB87" s="2">
        <f t="shared" si="77"/>
        <v>4.4159151864746393</v>
      </c>
      <c r="BC87" s="2">
        <f t="shared" si="78"/>
        <v>-5.5881229351431028</v>
      </c>
      <c r="BD87" s="2">
        <f t="shared" si="79"/>
        <v>0.40858991909258346</v>
      </c>
    </row>
    <row r="88" spans="1:56" x14ac:dyDescent="0.35">
      <c r="A88" s="4" t="s">
        <v>117</v>
      </c>
      <c r="B88" s="2">
        <v>81644.106101994854</v>
      </c>
      <c r="C88" s="2">
        <v>73350.460591639887</v>
      </c>
      <c r="D88" s="2">
        <f t="shared" si="51"/>
        <v>154994.56669363473</v>
      </c>
      <c r="E88" s="2">
        <v>123706.45646370927</v>
      </c>
      <c r="F88" s="2">
        <v>38178.14280102402</v>
      </c>
      <c r="G88" s="2">
        <f t="shared" si="52"/>
        <v>161884.59926473329</v>
      </c>
      <c r="H88" s="2">
        <v>92184.700418283595</v>
      </c>
      <c r="I88" s="2">
        <v>65280.873630054688</v>
      </c>
      <c r="J88" s="2">
        <f t="shared" si="53"/>
        <v>157465.57404833828</v>
      </c>
      <c r="K88" s="2">
        <v>662751.9530696735</v>
      </c>
      <c r="L88" s="2">
        <v>411980.35212207987</v>
      </c>
      <c r="M88" s="2">
        <f t="shared" si="54"/>
        <v>1074732.3051917534</v>
      </c>
      <c r="N88" s="2">
        <f t="shared" si="55"/>
        <v>924156.76371451374</v>
      </c>
      <c r="O88" s="2"/>
      <c r="Q88" s="3">
        <f t="shared" si="43"/>
        <v>107.44437818464544</v>
      </c>
      <c r="R88" s="3">
        <f t="shared" si="44"/>
        <v>101.22862618758126</v>
      </c>
      <c r="S88" s="3">
        <f t="shared" si="45"/>
        <v>129.64451005538092</v>
      </c>
      <c r="T88" s="3">
        <f t="shared" si="46"/>
        <v>106.74647563975206</v>
      </c>
      <c r="X88" s="2">
        <f t="shared" si="47"/>
        <v>14.421690493985908</v>
      </c>
      <c r="Y88" s="2">
        <f t="shared" si="48"/>
        <v>15.062783400360324</v>
      </c>
      <c r="Z88" s="2">
        <f t="shared" si="49"/>
        <v>14.651608897179594</v>
      </c>
      <c r="AA88" s="2">
        <f t="shared" si="50"/>
        <v>44.136082791525823</v>
      </c>
      <c r="AD88" s="3">
        <f t="shared" si="56"/>
        <v>56.996228525594582</v>
      </c>
      <c r="AE88" s="3">
        <f t="shared" si="57"/>
        <v>30.122454246573739</v>
      </c>
      <c r="AF88" s="3">
        <f t="shared" si="58"/>
        <v>43.491064149089098</v>
      </c>
      <c r="AG88" s="3">
        <f t="shared" si="59"/>
        <v>5.1161212581494198</v>
      </c>
      <c r="AH88" s="3">
        <f t="shared" si="60"/>
        <v>6.8280175455873282</v>
      </c>
      <c r="AI88" s="3">
        <f t="shared" si="61"/>
        <v>5.5167389750743201</v>
      </c>
      <c r="AJ88" s="3">
        <f t="shared" si="62"/>
        <v>9.4932097330856493</v>
      </c>
      <c r="AK88" s="3">
        <f t="shared" si="63"/>
        <v>51.74440793063593</v>
      </c>
      <c r="AL88" s="3">
        <f t="shared" si="64"/>
        <v>24.952921048249156</v>
      </c>
      <c r="AM88" s="3">
        <f t="shared" si="65"/>
        <v>21.651569418615658</v>
      </c>
      <c r="AN88" s="3">
        <f t="shared" si="66"/>
        <v>36.274492401023807</v>
      </c>
      <c r="AO88" s="3">
        <f t="shared" si="67"/>
        <v>27.013490859496471</v>
      </c>
      <c r="AS88" s="2">
        <f t="shared" si="68"/>
        <v>6.5471308479222667</v>
      </c>
      <c r="AT88" s="2">
        <f t="shared" si="69"/>
        <v>3.222035865682904</v>
      </c>
      <c r="AU88" s="2">
        <f t="shared" si="70"/>
        <v>4.9472448131043789</v>
      </c>
      <c r="AV88" s="2">
        <f t="shared" si="71"/>
        <v>48.209172321705054</v>
      </c>
      <c r="AW88" s="2">
        <f t="shared" si="72"/>
        <v>59.679577442389522</v>
      </c>
      <c r="AX88" s="2">
        <f t="shared" si="73"/>
        <v>50.76325021058463</v>
      </c>
      <c r="AY88" s="2">
        <f t="shared" si="74"/>
        <v>3.1812786008126759</v>
      </c>
      <c r="AZ88" s="2">
        <f t="shared" si="75"/>
        <v>7.6780307968202344</v>
      </c>
      <c r="BA88" s="2">
        <f t="shared" si="76"/>
        <v>4.9991279112863607</v>
      </c>
      <c r="BB88" s="2">
        <f t="shared" si="77"/>
        <v>11.624175944314196</v>
      </c>
      <c r="BC88" s="2">
        <f t="shared" si="78"/>
        <v>2.8559861884161375</v>
      </c>
      <c r="BD88" s="2">
        <f t="shared" si="79"/>
        <v>8.0919386274945992</v>
      </c>
    </row>
    <row r="89" spans="1:56" x14ac:dyDescent="0.35">
      <c r="A89" s="4" t="s">
        <v>118</v>
      </c>
      <c r="B89" s="2">
        <v>86661.869832086973</v>
      </c>
      <c r="C89" s="2">
        <v>75562.257743089707</v>
      </c>
      <c r="D89" s="2">
        <f t="shared" si="51"/>
        <v>162224.12757517668</v>
      </c>
      <c r="E89" s="2">
        <v>123291.76307966345</v>
      </c>
      <c r="F89" s="2">
        <v>38157.594628098821</v>
      </c>
      <c r="G89" s="2">
        <f t="shared" si="52"/>
        <v>161449.35770776228</v>
      </c>
      <c r="H89" s="2">
        <v>96122.775277806053</v>
      </c>
      <c r="I89" s="2">
        <v>69514.551406430663</v>
      </c>
      <c r="J89" s="2">
        <f t="shared" si="53"/>
        <v>165637.3266842367</v>
      </c>
      <c r="K89" s="2">
        <v>697238.67016627348</v>
      </c>
      <c r="L89" s="2">
        <v>435818.93494002509</v>
      </c>
      <c r="M89" s="2">
        <f t="shared" si="54"/>
        <v>1133057.6051062986</v>
      </c>
      <c r="N89" s="2">
        <f t="shared" si="55"/>
        <v>966645.50855464744</v>
      </c>
      <c r="O89" s="2"/>
      <c r="Q89" s="3">
        <f t="shared" si="43"/>
        <v>112.45600981816398</v>
      </c>
      <c r="R89" s="3">
        <f t="shared" si="44"/>
        <v>100.88928382214577</v>
      </c>
      <c r="S89" s="3">
        <f t="shared" si="45"/>
        <v>129.57473301501241</v>
      </c>
      <c r="T89" s="3">
        <f t="shared" si="46"/>
        <v>106.45947797308312</v>
      </c>
      <c r="X89" s="2">
        <f t="shared" si="47"/>
        <v>14.317376878641358</v>
      </c>
      <c r="Y89" s="2">
        <f t="shared" si="48"/>
        <v>14.248998195693307</v>
      </c>
      <c r="Z89" s="2">
        <f t="shared" si="49"/>
        <v>14.618614793966925</v>
      </c>
      <c r="AA89" s="2">
        <f t="shared" si="50"/>
        <v>43.184989868301592</v>
      </c>
      <c r="AD89" s="3">
        <f t="shared" si="56"/>
        <v>26.944201200634165</v>
      </c>
      <c r="AE89" s="3">
        <f t="shared" si="57"/>
        <v>12.618132742659016</v>
      </c>
      <c r="AF89" s="3">
        <f t="shared" si="58"/>
        <v>20.004046808904043</v>
      </c>
      <c r="AG89" s="3">
        <f t="shared" si="59"/>
        <v>-1.334167435307676</v>
      </c>
      <c r="AH89" s="3">
        <f t="shared" si="60"/>
        <v>-0.2151135520812919</v>
      </c>
      <c r="AI89" s="3">
        <f t="shared" si="61"/>
        <v>-1.0711072525884879</v>
      </c>
      <c r="AJ89" s="3">
        <f t="shared" si="62"/>
        <v>18.214244444751682</v>
      </c>
      <c r="AK89" s="3">
        <f t="shared" si="63"/>
        <v>28.575750166270986</v>
      </c>
      <c r="AL89" s="3">
        <f t="shared" si="64"/>
        <v>22.430709756516841</v>
      </c>
      <c r="AM89" s="3">
        <f t="shared" si="65"/>
        <v>22.495969316816968</v>
      </c>
      <c r="AN89" s="3">
        <f t="shared" si="66"/>
        <v>25.232878281085004</v>
      </c>
      <c r="AO89" s="3">
        <f t="shared" si="67"/>
        <v>23.539758123330824</v>
      </c>
      <c r="AS89" s="2">
        <f t="shared" si="68"/>
        <v>73.70297860794912</v>
      </c>
      <c r="AT89" s="2">
        <f t="shared" si="69"/>
        <v>55.85431739331159</v>
      </c>
      <c r="AU89" s="2">
        <f t="shared" si="70"/>
        <v>64.906399800014313</v>
      </c>
      <c r="AV89" s="2">
        <f t="shared" si="71"/>
        <v>11.474083547349533</v>
      </c>
      <c r="AW89" s="2">
        <f t="shared" si="72"/>
        <v>32.542853403121505</v>
      </c>
      <c r="AX89" s="2">
        <f t="shared" si="73"/>
        <v>15.825511094998301</v>
      </c>
      <c r="AY89" s="2">
        <f t="shared" si="74"/>
        <v>71.706582772314434</v>
      </c>
      <c r="AZ89" s="2">
        <f t="shared" si="75"/>
        <v>80.637947027341866</v>
      </c>
      <c r="BA89" s="2">
        <f t="shared" si="76"/>
        <v>75.345061701954762</v>
      </c>
      <c r="BB89" s="2">
        <f t="shared" si="77"/>
        <v>37.629431161812853</v>
      </c>
      <c r="BC89" s="2">
        <f t="shared" si="78"/>
        <v>50.391163893106715</v>
      </c>
      <c r="BD89" s="2">
        <f t="shared" si="79"/>
        <v>42.27313297580244</v>
      </c>
    </row>
    <row r="90" spans="1:56" x14ac:dyDescent="0.35">
      <c r="A90" s="4" t="s">
        <v>119</v>
      </c>
      <c r="B90" s="2">
        <v>91498.106787255092</v>
      </c>
      <c r="C90" s="2">
        <v>76988.506088600305</v>
      </c>
      <c r="D90" s="2">
        <f t="shared" si="51"/>
        <v>168486.61287585541</v>
      </c>
      <c r="E90" s="2">
        <v>121123.34062189722</v>
      </c>
      <c r="F90" s="2">
        <v>35329.417840604488</v>
      </c>
      <c r="G90" s="2">
        <f t="shared" si="52"/>
        <v>156452.75846250172</v>
      </c>
      <c r="H90" s="2">
        <v>96038.954009093388</v>
      </c>
      <c r="I90" s="2">
        <v>69806.179620625553</v>
      </c>
      <c r="J90" s="2">
        <f t="shared" si="53"/>
        <v>165845.13362971894</v>
      </c>
      <c r="K90" s="2">
        <v>716792.72211893764</v>
      </c>
      <c r="L90" s="2">
        <v>438453.40661572025</v>
      </c>
      <c r="M90" s="2">
        <f t="shared" si="54"/>
        <v>1155246.128734658</v>
      </c>
      <c r="N90" s="2">
        <f t="shared" si="55"/>
        <v>977367.14069158549</v>
      </c>
      <c r="O90" s="2"/>
      <c r="P90">
        <v>2021</v>
      </c>
      <c r="Q90" s="3">
        <f t="shared" si="43"/>
        <v>116.79725127827214</v>
      </c>
      <c r="R90" s="3">
        <f t="shared" si="44"/>
        <v>99.114870160411229</v>
      </c>
      <c r="S90" s="3">
        <f t="shared" si="45"/>
        <v>119.97087156277675</v>
      </c>
      <c r="T90" s="3">
        <f t="shared" si="46"/>
        <v>103.16472750244954</v>
      </c>
      <c r="W90" s="6" t="s">
        <v>324</v>
      </c>
      <c r="X90" s="2">
        <f t="shared" si="47"/>
        <v>14.584477600491846</v>
      </c>
      <c r="Y90" s="2">
        <f t="shared" si="48"/>
        <v>13.542807421814478</v>
      </c>
      <c r="Z90" s="2">
        <f t="shared" si="49"/>
        <v>14.355826823792887</v>
      </c>
      <c r="AA90" s="2">
        <f t="shared" si="50"/>
        <v>42.483111846099213</v>
      </c>
      <c r="AD90" s="3">
        <f t="shared" si="56"/>
        <v>24.261391139010847</v>
      </c>
      <c r="AE90" s="3">
        <f t="shared" si="57"/>
        <v>7.7665219546971587</v>
      </c>
      <c r="AF90" s="3">
        <f t="shared" si="58"/>
        <v>16.358954298261708</v>
      </c>
      <c r="AG90" s="3">
        <f t="shared" si="59"/>
        <v>-6.851662305397987</v>
      </c>
      <c r="AH90" s="3">
        <f t="shared" si="60"/>
        <v>-26.511063070785688</v>
      </c>
      <c r="AI90" s="3">
        <f t="shared" si="61"/>
        <v>-11.816443049478808</v>
      </c>
      <c r="AJ90" s="3">
        <f t="shared" si="62"/>
        <v>-0.34835320177990514</v>
      </c>
      <c r="AK90" s="3">
        <f t="shared" si="63"/>
        <v>1.6886738623639541</v>
      </c>
      <c r="AL90" s="3">
        <f t="shared" si="64"/>
        <v>0.50278121637372664</v>
      </c>
      <c r="AM90" s="3">
        <f t="shared" si="65"/>
        <v>11.69879419664448</v>
      </c>
      <c r="AN90" s="3">
        <f t="shared" si="66"/>
        <v>2.4399634410214199</v>
      </c>
      <c r="AO90" s="3">
        <f t="shared" si="67"/>
        <v>8.0662613480594558</v>
      </c>
      <c r="AS90" s="2">
        <f t="shared" si="68"/>
        <v>28.243853152358223</v>
      </c>
      <c r="AT90" s="2">
        <f t="shared" si="69"/>
        <v>12.476923574505161</v>
      </c>
      <c r="AU90" s="2">
        <f t="shared" si="70"/>
        <v>20.523854842255318</v>
      </c>
      <c r="AV90" s="2">
        <f t="shared" si="71"/>
        <v>6.8847856055837209</v>
      </c>
      <c r="AW90" s="2">
        <f t="shared" si="72"/>
        <v>8.3168378247722607</v>
      </c>
      <c r="AX90" s="2">
        <f t="shared" si="73"/>
        <v>7.2048449795332203</v>
      </c>
      <c r="AY90" s="2">
        <f t="shared" si="74"/>
        <v>8.773889270478751</v>
      </c>
      <c r="AZ90" s="2">
        <f t="shared" si="75"/>
        <v>29.957427881210098</v>
      </c>
      <c r="BA90" s="2">
        <f t="shared" si="76"/>
        <v>16.786641400714796</v>
      </c>
      <c r="BB90" s="2">
        <f t="shared" si="77"/>
        <v>19.488704096188524</v>
      </c>
      <c r="BC90" s="2">
        <f t="shared" si="78"/>
        <v>22.804687327077609</v>
      </c>
      <c r="BD90" s="2">
        <f t="shared" si="79"/>
        <v>20.725923852471627</v>
      </c>
    </row>
    <row r="91" spans="1:56" x14ac:dyDescent="0.35">
      <c r="A91" s="4" t="s">
        <v>120</v>
      </c>
      <c r="B91" s="2">
        <v>98194.77947270908</v>
      </c>
      <c r="C91" s="2">
        <v>81750.251790448208</v>
      </c>
      <c r="D91" s="2">
        <f t="shared" si="51"/>
        <v>179945.03126315729</v>
      </c>
      <c r="E91" s="2">
        <v>136872.10986167847</v>
      </c>
      <c r="F91" s="2">
        <v>39486.558264233114</v>
      </c>
      <c r="G91" s="2">
        <f t="shared" si="52"/>
        <v>176358.66812591159</v>
      </c>
      <c r="H91" s="2">
        <v>100245.11354330881</v>
      </c>
      <c r="I91" s="2">
        <v>72033.132694505184</v>
      </c>
      <c r="J91" s="2">
        <f t="shared" si="53"/>
        <v>172278.24623781399</v>
      </c>
      <c r="K91" s="2">
        <v>752980.18235541834</v>
      </c>
      <c r="L91" s="2">
        <v>467061.70025095227</v>
      </c>
      <c r="M91" s="2">
        <f t="shared" si="54"/>
        <v>1220041.8826063706</v>
      </c>
      <c r="N91" s="2">
        <f t="shared" si="55"/>
        <v>1044177.273231311</v>
      </c>
      <c r="O91" s="2"/>
      <c r="Q91" s="3">
        <f t="shared" si="43"/>
        <v>124.74038544655986</v>
      </c>
      <c r="R91" s="3">
        <f t="shared" si="44"/>
        <v>112.00204129004405</v>
      </c>
      <c r="S91" s="3">
        <f t="shared" si="45"/>
        <v>134.08759893376597</v>
      </c>
      <c r="T91" s="3">
        <f t="shared" si="46"/>
        <v>116.29065616165086</v>
      </c>
      <c r="X91" s="2">
        <f t="shared" si="47"/>
        <v>14.749086390275506</v>
      </c>
      <c r="Y91" s="2">
        <f t="shared" si="48"/>
        <v>14.455132290143782</v>
      </c>
      <c r="Z91" s="2">
        <f t="shared" si="49"/>
        <v>14.120682961291187</v>
      </c>
      <c r="AA91" s="2">
        <f t="shared" si="50"/>
        <v>43.324901641710476</v>
      </c>
      <c r="AD91" s="3">
        <f t="shared" si="56"/>
        <v>32.649361630430171</v>
      </c>
      <c r="AE91" s="3">
        <f t="shared" si="57"/>
        <v>27.131398895193293</v>
      </c>
      <c r="AF91" s="3">
        <f t="shared" si="58"/>
        <v>30.106153703547012</v>
      </c>
      <c r="AG91" s="3">
        <f t="shared" si="59"/>
        <v>63.060393607278108</v>
      </c>
      <c r="AH91" s="3">
        <f t="shared" si="60"/>
        <v>56.045482562202295</v>
      </c>
      <c r="AI91" s="3">
        <f t="shared" si="61"/>
        <v>61.456057128031773</v>
      </c>
      <c r="AJ91" s="3">
        <f t="shared" si="62"/>
        <v>18.703401178136335</v>
      </c>
      <c r="AK91" s="3">
        <f t="shared" si="63"/>
        <v>13.384510190405251</v>
      </c>
      <c r="AL91" s="3">
        <f t="shared" si="64"/>
        <v>16.442316818792225</v>
      </c>
      <c r="AM91" s="3">
        <f t="shared" si="65"/>
        <v>21.775476121236093</v>
      </c>
      <c r="AN91" s="3">
        <f t="shared" si="66"/>
        <v>28.766600102235152</v>
      </c>
      <c r="AO91" s="3">
        <f t="shared" si="67"/>
        <v>24.394411997301479</v>
      </c>
      <c r="AS91" s="2">
        <f t="shared" si="68"/>
        <v>34.628146169445806</v>
      </c>
      <c r="AT91" s="2">
        <f t="shared" si="69"/>
        <v>19.03490102560481</v>
      </c>
      <c r="AU91" s="2">
        <f t="shared" si="70"/>
        <v>27.066070302868717</v>
      </c>
      <c r="AV91" s="2">
        <f t="shared" si="71"/>
        <v>12.031442226354105</v>
      </c>
      <c r="AW91" s="2">
        <f t="shared" si="72"/>
        <v>5.1491522344236484</v>
      </c>
      <c r="AX91" s="2">
        <f t="shared" si="73"/>
        <v>10.413357421484704</v>
      </c>
      <c r="AY91" s="2">
        <f t="shared" si="74"/>
        <v>11.23748473917685</v>
      </c>
      <c r="AZ91" s="2">
        <f t="shared" si="75"/>
        <v>22.468533827145155</v>
      </c>
      <c r="BA91" s="2">
        <f t="shared" si="76"/>
        <v>15.67284694910227</v>
      </c>
      <c r="BB91" s="2">
        <f t="shared" si="77"/>
        <v>19.31964675649207</v>
      </c>
      <c r="BC91" s="2">
        <f t="shared" si="78"/>
        <v>22.49021438575096</v>
      </c>
      <c r="BD91" s="2">
        <f t="shared" si="79"/>
        <v>20.513832939834597</v>
      </c>
    </row>
    <row r="92" spans="1:56" x14ac:dyDescent="0.35">
      <c r="A92" s="4" t="s">
        <v>121</v>
      </c>
      <c r="B92" s="2">
        <v>105386.8786703863</v>
      </c>
      <c r="C92" s="2">
        <v>84180.300534582944</v>
      </c>
      <c r="D92" s="2">
        <f t="shared" si="51"/>
        <v>189567.17920496926</v>
      </c>
      <c r="E92" s="2">
        <v>149295.26526515407</v>
      </c>
      <c r="F92" s="2">
        <v>39500.868792239424</v>
      </c>
      <c r="G92" s="2">
        <f t="shared" si="52"/>
        <v>188796.1340573935</v>
      </c>
      <c r="H92" s="2">
        <v>108639.2167384042</v>
      </c>
      <c r="I92" s="2">
        <v>76764.75733090406</v>
      </c>
      <c r="J92" s="2">
        <f t="shared" si="53"/>
        <v>185403.97406930826</v>
      </c>
      <c r="K92" s="2">
        <v>810453.25960288825</v>
      </c>
      <c r="L92" s="2">
        <v>486452.22998995241</v>
      </c>
      <c r="M92" s="2">
        <f t="shared" si="54"/>
        <v>1296905.4895928407</v>
      </c>
      <c r="N92" s="2">
        <f t="shared" si="55"/>
        <v>1110730.4703759567</v>
      </c>
      <c r="O92" s="2"/>
      <c r="Q92" s="3">
        <f t="shared" si="43"/>
        <v>131.41059153482985</v>
      </c>
      <c r="R92" s="3">
        <f t="shared" si="44"/>
        <v>122.1678724872022</v>
      </c>
      <c r="S92" s="3">
        <f t="shared" si="45"/>
        <v>134.13619431468015</v>
      </c>
      <c r="T92" s="3">
        <f t="shared" si="46"/>
        <v>124.49190359411378</v>
      </c>
      <c r="X92" s="2">
        <f t="shared" si="47"/>
        <v>14.616884632393937</v>
      </c>
      <c r="Y92" s="2">
        <f t="shared" si="48"/>
        <v>14.557431946460914</v>
      </c>
      <c r="Z92" s="2">
        <f t="shared" si="49"/>
        <v>14.295873952042198</v>
      </c>
      <c r="AA92" s="2">
        <f t="shared" si="50"/>
        <v>43.47019053089705</v>
      </c>
      <c r="AD92" s="3">
        <f t="shared" si="56"/>
        <v>32.676061472168016</v>
      </c>
      <c r="AE92" s="3">
        <f t="shared" si="57"/>
        <v>12.430849414963641</v>
      </c>
      <c r="AF92" s="3">
        <f t="shared" si="58"/>
        <v>23.166657091238328</v>
      </c>
      <c r="AG92" s="3">
        <f t="shared" si="59"/>
        <v>41.554699297559836</v>
      </c>
      <c r="AH92" s="3">
        <f t="shared" si="60"/>
        <v>0.1450448967377449</v>
      </c>
      <c r="AI92" s="3">
        <f t="shared" si="61"/>
        <v>31.336411827095301</v>
      </c>
      <c r="AJ92" s="3">
        <f t="shared" si="62"/>
        <v>37.941090444292058</v>
      </c>
      <c r="AK92" s="3">
        <f t="shared" si="63"/>
        <v>28.978795091415744</v>
      </c>
      <c r="AL92" s="3">
        <f t="shared" si="64"/>
        <v>34.138790828178436</v>
      </c>
      <c r="AM92" s="3">
        <f t="shared" si="65"/>
        <v>34.207784941762419</v>
      </c>
      <c r="AN92" s="3">
        <f t="shared" si="66"/>
        <v>17.669462770636081</v>
      </c>
      <c r="AO92" s="3">
        <f t="shared" si="67"/>
        <v>27.683375453660087</v>
      </c>
      <c r="AS92" s="2">
        <f t="shared" si="68"/>
        <v>29.080816365030081</v>
      </c>
      <c r="AT92" s="2">
        <f t="shared" si="69"/>
        <v>14.764515254015166</v>
      </c>
      <c r="AU92" s="2">
        <f t="shared" si="70"/>
        <v>22.305693192246821</v>
      </c>
      <c r="AV92" s="2">
        <f t="shared" si="71"/>
        <v>20.685103698650998</v>
      </c>
      <c r="AW92" s="2">
        <f t="shared" si="72"/>
        <v>3.4646158617750444</v>
      </c>
      <c r="AX92" s="2">
        <f t="shared" si="73"/>
        <v>16.623900553165782</v>
      </c>
      <c r="AY92" s="2">
        <f t="shared" si="74"/>
        <v>17.849508915751787</v>
      </c>
      <c r="AZ92" s="2">
        <f t="shared" si="75"/>
        <v>17.591498186633192</v>
      </c>
      <c r="BA92" s="2">
        <f t="shared" si="76"/>
        <v>17.742544800550199</v>
      </c>
      <c r="BB92" s="2">
        <f t="shared" si="77"/>
        <v>22.286061300778591</v>
      </c>
      <c r="BC92" s="2">
        <f t="shared" si="78"/>
        <v>18.076560565151588</v>
      </c>
      <c r="BD92" s="2">
        <f t="shared" si="79"/>
        <v>20.672420781233257</v>
      </c>
    </row>
    <row r="93" spans="1:56" x14ac:dyDescent="0.35">
      <c r="A93" s="4" t="s">
        <v>122</v>
      </c>
      <c r="B93" s="2">
        <v>116396.81092205545</v>
      </c>
      <c r="C93" s="2">
        <v>92158.493938199099</v>
      </c>
      <c r="D93" s="2">
        <f t="shared" si="51"/>
        <v>208555.30486025455</v>
      </c>
      <c r="E93" s="2">
        <v>143288.32197770779</v>
      </c>
      <c r="F93" s="2">
        <v>36922.075431049416</v>
      </c>
      <c r="G93" s="2">
        <f t="shared" si="52"/>
        <v>180210.39740875721</v>
      </c>
      <c r="H93" s="2">
        <v>117422.59928433658</v>
      </c>
      <c r="I93" s="2">
        <v>84811.098993992797</v>
      </c>
      <c r="J93" s="2">
        <f t="shared" si="53"/>
        <v>202233.69827832939</v>
      </c>
      <c r="K93" s="2">
        <v>841226.82026078436</v>
      </c>
      <c r="L93" s="2">
        <v>532502.90178430406</v>
      </c>
      <c r="M93" s="2">
        <f t="shared" si="54"/>
        <v>1373729.7220450884</v>
      </c>
      <c r="N93" s="2">
        <f t="shared" si="55"/>
        <v>1143151.1163152617</v>
      </c>
      <c r="O93" s="2"/>
      <c r="Q93" s="3">
        <f t="shared" si="43"/>
        <v>144.57342296463523</v>
      </c>
      <c r="R93" s="3">
        <f t="shared" si="44"/>
        <v>117.25240862252279</v>
      </c>
      <c r="S93" s="3">
        <f t="shared" si="45"/>
        <v>125.37918369768965</v>
      </c>
      <c r="T93" s="3">
        <f t="shared" si="46"/>
        <v>118.83048099940351</v>
      </c>
      <c r="X93" s="2">
        <f t="shared" si="47"/>
        <v>15.181683959620216</v>
      </c>
      <c r="Y93" s="2">
        <f t="shared" si="48"/>
        <v>13.118329939056409</v>
      </c>
      <c r="Z93" s="2">
        <f t="shared" si="49"/>
        <v>14.721505623192135</v>
      </c>
      <c r="AA93" s="2">
        <f t="shared" si="50"/>
        <v>43.021519521868761</v>
      </c>
      <c r="AD93" s="3">
        <f t="shared" si="56"/>
        <v>48.805217423077622</v>
      </c>
      <c r="AE93" s="3">
        <f t="shared" si="57"/>
        <v>43.648001359701773</v>
      </c>
      <c r="AF93" s="3">
        <f t="shared" si="58"/>
        <v>46.498228649696394</v>
      </c>
      <c r="AG93" s="3">
        <f t="shared" si="59"/>
        <v>-15.148593034691626</v>
      </c>
      <c r="AH93" s="3">
        <f t="shared" si="60"/>
        <v>-23.66603349424955</v>
      </c>
      <c r="AI93" s="3">
        <f t="shared" si="61"/>
        <v>-16.986831763000964</v>
      </c>
      <c r="AJ93" s="3">
        <f t="shared" si="62"/>
        <v>36.477247775584672</v>
      </c>
      <c r="AK93" s="3">
        <f t="shared" si="63"/>
        <v>48.992098856112861</v>
      </c>
      <c r="AL93" s="3">
        <f t="shared" si="64"/>
        <v>41.559148076682504</v>
      </c>
      <c r="AM93" s="3">
        <f t="shared" si="65"/>
        <v>16.075496225542718</v>
      </c>
      <c r="AN93" s="3">
        <f t="shared" si="66"/>
        <v>43.59096706835097</v>
      </c>
      <c r="AO93" s="3">
        <f t="shared" si="67"/>
        <v>25.884385657035104</v>
      </c>
      <c r="AS93" s="2">
        <f t="shared" si="68"/>
        <v>34.311446484574894</v>
      </c>
      <c r="AT93" s="2">
        <f t="shared" si="69"/>
        <v>21.963658433203893</v>
      </c>
      <c r="AU93" s="2">
        <f t="shared" si="70"/>
        <v>28.559979318494054</v>
      </c>
      <c r="AV93" s="2">
        <f t="shared" si="71"/>
        <v>16.218892810482256</v>
      </c>
      <c r="AW93" s="2">
        <f t="shared" si="72"/>
        <v>-3.2379378445924978</v>
      </c>
      <c r="AX93" s="2">
        <f t="shared" si="73"/>
        <v>11.620386706619223</v>
      </c>
      <c r="AY93" s="2">
        <f t="shared" si="74"/>
        <v>22.158977354712817</v>
      </c>
      <c r="AZ93" s="2">
        <f t="shared" si="75"/>
        <v>22.004813780826726</v>
      </c>
      <c r="BA93" s="2">
        <f t="shared" si="76"/>
        <v>22.094278099439691</v>
      </c>
      <c r="BB93" s="2">
        <f t="shared" si="77"/>
        <v>20.651199690369062</v>
      </c>
      <c r="BC93" s="2">
        <f t="shared" si="78"/>
        <v>22.18443465692561</v>
      </c>
      <c r="BD93" s="2">
        <f t="shared" si="79"/>
        <v>21.240942724726786</v>
      </c>
    </row>
    <row r="94" spans="1:56" x14ac:dyDescent="0.35">
      <c r="A94" s="4" t="s">
        <v>123</v>
      </c>
      <c r="B94" s="2">
        <v>113871.93292524654</v>
      </c>
      <c r="C94" s="2">
        <v>92981.687568369845</v>
      </c>
      <c r="D94" s="2">
        <f t="shared" si="51"/>
        <v>206853.62049361638</v>
      </c>
      <c r="E94" s="2">
        <v>135906.44952785273</v>
      </c>
      <c r="F94" s="2">
        <v>38745.781687818286</v>
      </c>
      <c r="G94" s="2">
        <f t="shared" si="52"/>
        <v>174652.23121567102</v>
      </c>
      <c r="H94" s="2">
        <v>117771.21684912749</v>
      </c>
      <c r="I94" s="2">
        <v>84286.863512124663</v>
      </c>
      <c r="J94" s="2">
        <f t="shared" si="53"/>
        <v>202058.08036125216</v>
      </c>
      <c r="K94" s="2">
        <v>819153.07158157951</v>
      </c>
      <c r="L94" s="2">
        <v>538174.09286147263</v>
      </c>
      <c r="M94" s="2">
        <f t="shared" si="54"/>
        <v>1357327.1644430521</v>
      </c>
      <c r="N94" s="2">
        <f t="shared" si="55"/>
        <v>1123067.6948038545</v>
      </c>
      <c r="O94" s="2"/>
      <c r="P94">
        <v>2022</v>
      </c>
      <c r="Q94" s="3">
        <f t="shared" si="43"/>
        <v>143.39379181665203</v>
      </c>
      <c r="R94" s="3">
        <f t="shared" si="44"/>
        <v>111.21184430476627</v>
      </c>
      <c r="S94" s="3">
        <f t="shared" si="45"/>
        <v>131.57208588719561</v>
      </c>
      <c r="T94" s="3">
        <f t="shared" si="46"/>
        <v>115.16543407815986</v>
      </c>
      <c r="W94" s="6" t="s">
        <v>325</v>
      </c>
      <c r="X94" s="2">
        <f t="shared" si="47"/>
        <v>15.239776077014858</v>
      </c>
      <c r="Y94" s="2">
        <f t="shared" si="48"/>
        <v>12.867364316497381</v>
      </c>
      <c r="Z94" s="2">
        <f t="shared" si="49"/>
        <v>14.886468469387925</v>
      </c>
      <c r="AA94" s="2">
        <f t="shared" si="50"/>
        <v>42.99360886290016</v>
      </c>
      <c r="AD94" s="3">
        <f t="shared" si="56"/>
        <v>-8.3985297158069567</v>
      </c>
      <c r="AE94" s="3">
        <f t="shared" si="57"/>
        <v>3.6211054448185953</v>
      </c>
      <c r="AF94" s="3">
        <f t="shared" si="58"/>
        <v>-3.2240280134664512</v>
      </c>
      <c r="AG94" s="3">
        <f t="shared" si="59"/>
        <v>-19.0685948622619</v>
      </c>
      <c r="AH94" s="3">
        <f t="shared" si="60"/>
        <v>21.26997487490636</v>
      </c>
      <c r="AI94" s="3">
        <f t="shared" si="61"/>
        <v>-11.777943895233767</v>
      </c>
      <c r="AJ94" s="3">
        <f t="shared" si="62"/>
        <v>1.1928646283717814</v>
      </c>
      <c r="AK94" s="3">
        <f t="shared" si="63"/>
        <v>-2.4496551505860387</v>
      </c>
      <c r="AL94" s="3">
        <f t="shared" si="64"/>
        <v>-0.34690418749396823</v>
      </c>
      <c r="AM94" s="3">
        <f t="shared" si="65"/>
        <v>-10.090038006515446</v>
      </c>
      <c r="AN94" s="3">
        <f t="shared" si="66"/>
        <v>4.3285652405059327</v>
      </c>
      <c r="AO94" s="3">
        <f t="shared" si="67"/>
        <v>-4.6912038091150858</v>
      </c>
      <c r="AS94" s="2">
        <f t="shared" si="68"/>
        <v>24.45277495195992</v>
      </c>
      <c r="AT94" s="2">
        <f t="shared" si="69"/>
        <v>20.77346644623055</v>
      </c>
      <c r="AU94" s="2">
        <f t="shared" si="70"/>
        <v>22.771546630847528</v>
      </c>
      <c r="AV94" s="2">
        <f t="shared" si="71"/>
        <v>12.205004279152899</v>
      </c>
      <c r="AW94" s="2">
        <f t="shared" si="72"/>
        <v>9.6700258765298308</v>
      </c>
      <c r="AX94" s="2">
        <f t="shared" si="73"/>
        <v>11.632567512404268</v>
      </c>
      <c r="AY94" s="2">
        <f t="shared" si="74"/>
        <v>22.628591767020279</v>
      </c>
      <c r="AZ94" s="2">
        <f t="shared" si="75"/>
        <v>20.744128915515848</v>
      </c>
      <c r="BA94" s="2">
        <f t="shared" si="76"/>
        <v>21.835399049082472</v>
      </c>
      <c r="BB94" s="2">
        <f t="shared" si="77"/>
        <v>14.280327674093929</v>
      </c>
      <c r="BC94" s="2">
        <f t="shared" si="78"/>
        <v>22.74373621942274</v>
      </c>
      <c r="BD94" s="2">
        <f t="shared" si="79"/>
        <v>17.492465950068457</v>
      </c>
    </row>
    <row r="95" spans="1:56" x14ac:dyDescent="0.35">
      <c r="A95" s="4" t="s">
        <v>124</v>
      </c>
      <c r="B95" s="2">
        <v>102059.57957164</v>
      </c>
      <c r="C95" s="2">
        <v>86445.599936000101</v>
      </c>
      <c r="D95" s="2">
        <f t="shared" si="51"/>
        <v>188505.1795076401</v>
      </c>
      <c r="E95" s="2">
        <v>111727.06561908426</v>
      </c>
      <c r="F95" s="2">
        <v>38645.051204685951</v>
      </c>
      <c r="G95" s="2">
        <f t="shared" si="52"/>
        <v>150372.11682377022</v>
      </c>
      <c r="H95" s="2">
        <v>111063.64333349116</v>
      </c>
      <c r="I95" s="2">
        <v>78541.489968433292</v>
      </c>
      <c r="J95" s="2">
        <f t="shared" si="53"/>
        <v>189605.13330192445</v>
      </c>
      <c r="K95" s="2">
        <v>776778.01079264446</v>
      </c>
      <c r="L95" s="2">
        <v>507024.50234370702</v>
      </c>
      <c r="M95" s="2">
        <f t="shared" si="54"/>
        <v>1283802.5131363515</v>
      </c>
      <c r="N95" s="2">
        <f t="shared" si="55"/>
        <v>1056064.3171505569</v>
      </c>
      <c r="O95" s="2"/>
      <c r="Q95" s="3">
        <f t="shared" si="43"/>
        <v>130.67439865048601</v>
      </c>
      <c r="R95" s="3">
        <f t="shared" si="44"/>
        <v>91.425926211923752</v>
      </c>
      <c r="S95" s="3">
        <f t="shared" si="45"/>
        <v>131.23002749526717</v>
      </c>
      <c r="T95" s="3">
        <f t="shared" si="46"/>
        <v>99.155161011807351</v>
      </c>
      <c r="X95" s="2">
        <f t="shared" si="47"/>
        <v>14.683347133128654</v>
      </c>
      <c r="Y95" s="2">
        <f t="shared" si="48"/>
        <v>11.713025584940521</v>
      </c>
      <c r="Z95" s="2">
        <f t="shared" si="49"/>
        <v>14.769026494481293</v>
      </c>
      <c r="AA95" s="2">
        <f t="shared" si="50"/>
        <v>41.165399212550469</v>
      </c>
      <c r="AD95" s="3">
        <f t="shared" si="56"/>
        <v>-35.471981506841232</v>
      </c>
      <c r="AE95" s="3">
        <f t="shared" si="57"/>
        <v>-25.289460225931915</v>
      </c>
      <c r="AF95" s="3">
        <f t="shared" si="58"/>
        <v>-31.033109677944715</v>
      </c>
      <c r="AG95" s="3">
        <f t="shared" si="59"/>
        <v>-54.325552467318474</v>
      </c>
      <c r="AH95" s="3">
        <f t="shared" si="60"/>
        <v>-1.0358634524483601</v>
      </c>
      <c r="AI95" s="3">
        <f t="shared" si="61"/>
        <v>-45.049366834294013</v>
      </c>
      <c r="AJ95" s="3">
        <f t="shared" si="62"/>
        <v>-20.908281035761977</v>
      </c>
      <c r="AK95" s="3">
        <f t="shared" si="63"/>
        <v>-24.602495730276186</v>
      </c>
      <c r="AL95" s="3">
        <f t="shared" si="64"/>
        <v>-22.465413761189488</v>
      </c>
      <c r="AM95" s="3">
        <f t="shared" si="65"/>
        <v>-19.141173231769105</v>
      </c>
      <c r="AN95" s="3">
        <f t="shared" si="66"/>
        <v>-21.218428439110827</v>
      </c>
      <c r="AO95" s="3">
        <f t="shared" si="67"/>
        <v>-19.969648775546812</v>
      </c>
      <c r="AS95" s="2">
        <f t="shared" si="68"/>
        <v>3.9358508870678266</v>
      </c>
      <c r="AT95" s="2">
        <f t="shared" si="69"/>
        <v>5.7435274420775562</v>
      </c>
      <c r="AU95" s="2">
        <f t="shared" si="70"/>
        <v>4.7570906428442417</v>
      </c>
      <c r="AV95" s="2">
        <f t="shared" si="71"/>
        <v>-18.371196489924458</v>
      </c>
      <c r="AW95" s="2">
        <f t="shared" si="72"/>
        <v>-2.131122834044008</v>
      </c>
      <c r="AX95" s="2">
        <f t="shared" si="73"/>
        <v>-14.735057583667066</v>
      </c>
      <c r="AY95" s="2">
        <f t="shared" si="74"/>
        <v>10.792076947978547</v>
      </c>
      <c r="AZ95" s="2">
        <f t="shared" si="75"/>
        <v>9.0352273050934286</v>
      </c>
      <c r="BA95" s="2">
        <f t="shared" si="76"/>
        <v>10.057501421387993</v>
      </c>
      <c r="BB95" s="2">
        <f t="shared" si="77"/>
        <v>3.1604853613522055</v>
      </c>
      <c r="BC95" s="2">
        <f t="shared" si="78"/>
        <v>8.5562147509167907</v>
      </c>
      <c r="BD95" s="2">
        <f t="shared" si="79"/>
        <v>5.2261017788806763</v>
      </c>
    </row>
    <row r="96" spans="1:56" x14ac:dyDescent="0.35">
      <c r="A96" s="4" t="s">
        <v>125</v>
      </c>
      <c r="B96" s="2">
        <v>105741.98826719663</v>
      </c>
      <c r="C96" s="2">
        <v>88130.718159292068</v>
      </c>
      <c r="D96" s="2">
        <f t="shared" si="51"/>
        <v>193872.7064264887</v>
      </c>
      <c r="E96" s="2">
        <v>107423.77922044783</v>
      </c>
      <c r="F96" s="2">
        <v>42063.816629903056</v>
      </c>
      <c r="G96" s="2">
        <f t="shared" si="52"/>
        <v>149487.59585035089</v>
      </c>
      <c r="H96" s="2">
        <v>117984.95244640013</v>
      </c>
      <c r="I96" s="2">
        <v>81917.148488191713</v>
      </c>
      <c r="J96" s="2">
        <f t="shared" si="53"/>
        <v>199902.10093459184</v>
      </c>
      <c r="K96" s="2">
        <v>775088.1426681322</v>
      </c>
      <c r="L96" s="2">
        <v>518345.94476570189</v>
      </c>
      <c r="M96" s="2">
        <f t="shared" si="54"/>
        <v>1293434.0874338341</v>
      </c>
      <c r="N96" s="2">
        <f t="shared" si="55"/>
        <v>1049146.8759231044</v>
      </c>
      <c r="O96" s="2"/>
      <c r="Q96" s="3">
        <f t="shared" si="43"/>
        <v>134.39524257738938</v>
      </c>
      <c r="R96" s="3">
        <f t="shared" si="44"/>
        <v>87.904559723235565</v>
      </c>
      <c r="S96" s="3">
        <f t="shared" si="45"/>
        <v>142.83939704623072</v>
      </c>
      <c r="T96" s="3">
        <f t="shared" si="46"/>
        <v>98.571909133797931</v>
      </c>
      <c r="X96" s="2">
        <f>'Monthly SA'!T146</f>
        <v>15.163429593292065</v>
      </c>
      <c r="Y96" s="2">
        <f>'Monthly SA'!U146</f>
        <v>11.956087040288768</v>
      </c>
      <c r="Z96" s="2">
        <f>'Monthly SA'!V146</f>
        <v>15.440104467014992</v>
      </c>
      <c r="AA96" s="2">
        <f>SUM(X96:Z96)</f>
        <v>42.559621100595827</v>
      </c>
      <c r="AD96" s="3">
        <f t="shared" si="56"/>
        <v>15.232448214733708</v>
      </c>
      <c r="AE96" s="3">
        <f t="shared" si="57"/>
        <v>8.0283308346189131</v>
      </c>
      <c r="AF96" s="3">
        <f t="shared" si="58"/>
        <v>11.885431534053481</v>
      </c>
      <c r="AG96" s="3">
        <f t="shared" si="59"/>
        <v>-14.538967141128833</v>
      </c>
      <c r="AH96" s="3">
        <f t="shared" si="60"/>
        <v>40.365104663098975</v>
      </c>
      <c r="AI96" s="3">
        <f t="shared" si="61"/>
        <v>-2.332206633106948</v>
      </c>
      <c r="AJ96" s="3">
        <f t="shared" si="62"/>
        <v>27.355827907195973</v>
      </c>
      <c r="AK96" s="3">
        <f t="shared" si="63"/>
        <v>18.332151754371861</v>
      </c>
      <c r="AL96" s="3">
        <f t="shared" si="64"/>
        <v>23.557487819345656</v>
      </c>
      <c r="AM96" s="2">
        <f t="shared" si="65"/>
        <v>-0.86735807290162503</v>
      </c>
      <c r="AN96" s="3">
        <f t="shared" si="66"/>
        <v>9.2353063704881055</v>
      </c>
      <c r="AO96" s="3">
        <f t="shared" si="67"/>
        <v>3.0348926505822549</v>
      </c>
      <c r="AS96" s="2">
        <f t="shared" si="68"/>
        <v>0.33695807418396839</v>
      </c>
      <c r="AT96" s="2">
        <f t="shared" si="69"/>
        <v>4.6928053233620926</v>
      </c>
      <c r="AU96" s="2">
        <f t="shared" si="70"/>
        <v>2.2712408548655416</v>
      </c>
      <c r="AV96" s="2">
        <f t="shared" si="71"/>
        <v>-28.046091060115597</v>
      </c>
      <c r="AW96" s="2">
        <f t="shared" si="72"/>
        <v>6.4883328291937881</v>
      </c>
      <c r="AX96" s="2">
        <f t="shared" si="73"/>
        <v>-20.820626652817442</v>
      </c>
      <c r="AY96" s="2">
        <f t="shared" si="74"/>
        <v>8.6025433435329646</v>
      </c>
      <c r="AZ96" s="2">
        <f t="shared" si="75"/>
        <v>6.7119226796713782</v>
      </c>
      <c r="BA96" s="2">
        <f t="shared" si="76"/>
        <v>7.8197497858723652</v>
      </c>
      <c r="BB96" s="2">
        <f t="shared" si="77"/>
        <v>-4.3636220245550579</v>
      </c>
      <c r="BC96" s="2">
        <f t="shared" si="78"/>
        <v>6.55639193521802</v>
      </c>
      <c r="BD96" s="2">
        <f>((M96/M92)-1)*100</f>
        <v>-0.26766809045556395</v>
      </c>
    </row>
    <row r="97" spans="1:56" x14ac:dyDescent="0.35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56" x14ac:dyDescent="0.3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X98" s="2">
        <f>AVERAGE(X4:X83)</f>
        <v>17.360287404532158</v>
      </c>
      <c r="Y98" s="2">
        <f>AVERAGE(Y4:Y83)</f>
        <v>12.465921874520751</v>
      </c>
      <c r="Z98" s="2">
        <f>AVERAGE(Z4:Z83)</f>
        <v>12.701488656724543</v>
      </c>
    </row>
    <row r="99" spans="1:56" x14ac:dyDescent="0.3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X99" s="2">
        <f>AVERAGE(X84:X96)</f>
        <v>14.520106293565338</v>
      </c>
      <c r="Y99" s="2">
        <f>AVERAGE(Y84:Y96)</f>
        <v>13.911723814665303</v>
      </c>
      <c r="Z99" s="2">
        <f>AVERAGE(Z84:Z96)</f>
        <v>14.48892178636741</v>
      </c>
    </row>
    <row r="100" spans="1:56" x14ac:dyDescent="0.35">
      <c r="A100" s="1" t="s">
        <v>126</v>
      </c>
      <c r="AD100" s="2">
        <f>AVERAGE(AD5:AD96)</f>
        <v>8.3549230839858986</v>
      </c>
      <c r="AE100" s="2">
        <f t="shared" ref="AE100:AO100" si="80">AVERAGE(AE5:AE96)</f>
        <v>6.7549669788046547</v>
      </c>
      <c r="AF100" s="2">
        <f t="shared" si="80"/>
        <v>7.4219386470026931</v>
      </c>
      <c r="AG100" s="2">
        <f t="shared" si="80"/>
        <v>10.188427952573766</v>
      </c>
      <c r="AH100" s="2">
        <f t="shared" si="80"/>
        <v>18.043238742427146</v>
      </c>
      <c r="AI100" s="2">
        <f t="shared" si="80"/>
        <v>10.640251567223554</v>
      </c>
      <c r="AJ100" s="2">
        <f t="shared" si="80"/>
        <v>11.984788665862835</v>
      </c>
      <c r="AK100" s="2">
        <f t="shared" si="80"/>
        <v>9.269748300529379</v>
      </c>
      <c r="AL100" s="2">
        <f t="shared" si="80"/>
        <v>10.575558526773358</v>
      </c>
      <c r="AM100" s="2">
        <f t="shared" si="80"/>
        <v>6.2300647839943855</v>
      </c>
      <c r="AN100" s="2">
        <f t="shared" si="80"/>
        <v>6.8137429918919654</v>
      </c>
      <c r="AO100" s="2">
        <f t="shared" si="80"/>
        <v>6.3452815599807106</v>
      </c>
      <c r="AS100" s="2">
        <f>AVERAGE(AS5:AS96)</f>
        <v>4.2982514663351399</v>
      </c>
      <c r="AT100" s="2">
        <f t="shared" ref="AT100:BD100" si="81">AVERAGE(AT5:AT96)</f>
        <v>3.9610499831957546</v>
      </c>
      <c r="AU100" s="2">
        <f t="shared" si="81"/>
        <v>4.0940257526204551</v>
      </c>
      <c r="AV100" s="2">
        <f t="shared" si="81"/>
        <v>8.4541017299026642</v>
      </c>
      <c r="AW100" s="2">
        <f t="shared" si="81"/>
        <v>12.07840637352572</v>
      </c>
      <c r="AX100" s="2">
        <f t="shared" si="81"/>
        <v>8.9911379249159946</v>
      </c>
      <c r="AY100" s="2">
        <f t="shared" si="81"/>
        <v>6.5087439136892611</v>
      </c>
      <c r="AZ100" s="2">
        <f t="shared" si="81"/>
        <v>5.9608835299068446</v>
      </c>
      <c r="BA100" s="2">
        <f t="shared" si="81"/>
        <v>6.22944235459107</v>
      </c>
      <c r="BB100" s="2">
        <f t="shared" si="81"/>
        <v>5.2025298494957068</v>
      </c>
      <c r="BC100" s="2">
        <f t="shared" si="81"/>
        <v>5.2648815189654545</v>
      </c>
      <c r="BD100" s="2">
        <f t="shared" si="81"/>
        <v>5.1985907080435316</v>
      </c>
    </row>
    <row r="101" spans="1:56" x14ac:dyDescent="0.35">
      <c r="A101" s="1" t="s">
        <v>126</v>
      </c>
    </row>
    <row r="102" spans="1:56" x14ac:dyDescent="0.35">
      <c r="A102" s="1" t="s">
        <v>126</v>
      </c>
    </row>
    <row r="103" spans="1:56" x14ac:dyDescent="0.35">
      <c r="A103" s="1" t="s">
        <v>126</v>
      </c>
    </row>
    <row r="104" spans="1:56" x14ac:dyDescent="0.35">
      <c r="A104" s="1" t="s">
        <v>126</v>
      </c>
    </row>
    <row r="105" spans="1:56" x14ac:dyDescent="0.35">
      <c r="A105" s="1" t="s">
        <v>126</v>
      </c>
    </row>
    <row r="106" spans="1:56" x14ac:dyDescent="0.35">
      <c r="A106" s="1" t="s">
        <v>126</v>
      </c>
    </row>
    <row r="107" spans="1:56" x14ac:dyDescent="0.35">
      <c r="A107" s="1" t="s">
        <v>126</v>
      </c>
    </row>
    <row r="108" spans="1:56" x14ac:dyDescent="0.35">
      <c r="A108" s="1" t="s">
        <v>126</v>
      </c>
    </row>
    <row r="109" spans="1:56" x14ac:dyDescent="0.35">
      <c r="A109" s="1" t="s">
        <v>126</v>
      </c>
    </row>
    <row r="110" spans="1:56" x14ac:dyDescent="0.35">
      <c r="A110" s="1" t="s">
        <v>126</v>
      </c>
      <c r="U110" s="2">
        <f>SUM(D92:D95)</f>
        <v>793481.28406648024</v>
      </c>
      <c r="V110" s="2">
        <f>SUM(G92:G95)</f>
        <v>694030.87950559193</v>
      </c>
      <c r="W110" s="2">
        <f>SUM(J92:J95)</f>
        <v>779300.88601081423</v>
      </c>
      <c r="X110" s="2">
        <f>SUM(M92:M95)</f>
        <v>5311764.8892173329</v>
      </c>
      <c r="AA110" s="2">
        <f>(U110/$X110)*100</f>
        <v>14.938185341697164</v>
      </c>
      <c r="AB110" s="2">
        <f>(V110/$X110)*100</f>
        <v>13.065918653787678</v>
      </c>
      <c r="AC110" s="2">
        <f>(W110/$X110)*100</f>
        <v>14.671223261269779</v>
      </c>
      <c r="AD110" s="2">
        <f>(X110/$X110)*100</f>
        <v>100</v>
      </c>
      <c r="AG110" s="3">
        <f>U110/1000</f>
        <v>793.48128406648027</v>
      </c>
      <c r="AH110" s="3">
        <f t="shared" ref="AH110:AI110" si="82">V110/1000</f>
        <v>694.03087950559188</v>
      </c>
      <c r="AI110" s="3">
        <f t="shared" si="82"/>
        <v>779.30088601081422</v>
      </c>
    </row>
    <row r="111" spans="1:56" x14ac:dyDescent="0.35">
      <c r="A111" s="1" t="s">
        <v>126</v>
      </c>
      <c r="U111" s="3"/>
      <c r="V111" s="3"/>
      <c r="W111" s="3"/>
      <c r="X111" s="2"/>
      <c r="AA111" s="2">
        <f>(D96/$M96)*100</f>
        <v>14.988990031268701</v>
      </c>
      <c r="AB111" s="2">
        <f>(G96/$M96)*100</f>
        <v>11.55741891316112</v>
      </c>
      <c r="AC111" s="2">
        <f>(J96/$M96)*100</f>
        <v>15.455144013654106</v>
      </c>
      <c r="AD111" s="2">
        <f>(M96/$M96)*100</f>
        <v>100</v>
      </c>
      <c r="AG111" s="3">
        <f>D96/1000</f>
        <v>193.87270642648869</v>
      </c>
      <c r="AH111" s="3">
        <f>G96/1000</f>
        <v>149.48759585035089</v>
      </c>
      <c r="AI111" s="3">
        <f>J96/1000</f>
        <v>199.90210093459183</v>
      </c>
    </row>
    <row r="112" spans="1:56" x14ac:dyDescent="0.35">
      <c r="A112" s="1" t="s">
        <v>126</v>
      </c>
    </row>
    <row r="113" spans="1:1" x14ac:dyDescent="0.35">
      <c r="A113" s="1" t="s">
        <v>126</v>
      </c>
    </row>
    <row r="114" spans="1:1" x14ac:dyDescent="0.35">
      <c r="A114" s="1" t="s">
        <v>126</v>
      </c>
    </row>
    <row r="115" spans="1:1" x14ac:dyDescent="0.35">
      <c r="A115" s="1" t="s">
        <v>126</v>
      </c>
    </row>
    <row r="116" spans="1:1" x14ac:dyDescent="0.35">
      <c r="A116" s="1" t="s">
        <v>126</v>
      </c>
    </row>
    <row r="117" spans="1:1" x14ac:dyDescent="0.35">
      <c r="A117" s="1" t="s">
        <v>126</v>
      </c>
    </row>
    <row r="118" spans="1:1" x14ac:dyDescent="0.35">
      <c r="A118" s="1" t="s">
        <v>126</v>
      </c>
    </row>
    <row r="119" spans="1:1" x14ac:dyDescent="0.35">
      <c r="A119" s="1" t="s">
        <v>126</v>
      </c>
    </row>
    <row r="120" spans="1:1" x14ac:dyDescent="0.35">
      <c r="A120" s="1" t="s">
        <v>126</v>
      </c>
    </row>
    <row r="121" spans="1:1" x14ac:dyDescent="0.35">
      <c r="A121" s="1" t="s">
        <v>126</v>
      </c>
    </row>
    <row r="122" spans="1:1" x14ac:dyDescent="0.35">
      <c r="A122" s="1" t="s">
        <v>126</v>
      </c>
    </row>
    <row r="123" spans="1:1" x14ac:dyDescent="0.35">
      <c r="A123" s="1" t="s">
        <v>126</v>
      </c>
    </row>
    <row r="124" spans="1:1" x14ac:dyDescent="0.35">
      <c r="A124" s="1" t="s">
        <v>126</v>
      </c>
    </row>
    <row r="125" spans="1:1" x14ac:dyDescent="0.35">
      <c r="A125" s="1" t="s">
        <v>126</v>
      </c>
    </row>
    <row r="126" spans="1:1" x14ac:dyDescent="0.35">
      <c r="A126" s="1" t="s">
        <v>126</v>
      </c>
    </row>
    <row r="127" spans="1:1" x14ac:dyDescent="0.35">
      <c r="A127" s="1" t="s">
        <v>126</v>
      </c>
    </row>
    <row r="128" spans="1:1" x14ac:dyDescent="0.35">
      <c r="A128" s="1" t="s">
        <v>126</v>
      </c>
    </row>
    <row r="129" spans="1:1" x14ac:dyDescent="0.35">
      <c r="A129" s="1" t="s">
        <v>126</v>
      </c>
    </row>
    <row r="130" spans="1:1" x14ac:dyDescent="0.35">
      <c r="A130" s="1" t="s">
        <v>126</v>
      </c>
    </row>
    <row r="131" spans="1:1" x14ac:dyDescent="0.35">
      <c r="A131" s="1" t="s">
        <v>126</v>
      </c>
    </row>
    <row r="132" spans="1:1" x14ac:dyDescent="0.35">
      <c r="A132" s="1" t="s">
        <v>126</v>
      </c>
    </row>
    <row r="133" spans="1:1" x14ac:dyDescent="0.35">
      <c r="A133" s="1" t="s">
        <v>126</v>
      </c>
    </row>
    <row r="134" spans="1:1" x14ac:dyDescent="0.35">
      <c r="A134" s="1" t="s">
        <v>126</v>
      </c>
    </row>
    <row r="135" spans="1:1" x14ac:dyDescent="0.35">
      <c r="A135" s="1" t="s">
        <v>126</v>
      </c>
    </row>
    <row r="136" spans="1:1" x14ac:dyDescent="0.35">
      <c r="A136" s="1" t="s">
        <v>126</v>
      </c>
    </row>
    <row r="137" spans="1:1" x14ac:dyDescent="0.35">
      <c r="A137" s="1" t="s">
        <v>126</v>
      </c>
    </row>
    <row r="138" spans="1:1" x14ac:dyDescent="0.35">
      <c r="A138" s="1" t="s">
        <v>126</v>
      </c>
    </row>
    <row r="139" spans="1:1" x14ac:dyDescent="0.35">
      <c r="A139" s="1" t="s">
        <v>126</v>
      </c>
    </row>
    <row r="140" spans="1:1" x14ac:dyDescent="0.35">
      <c r="A140" s="1" t="s">
        <v>126</v>
      </c>
    </row>
    <row r="141" spans="1:1" x14ac:dyDescent="0.35">
      <c r="A141" s="1" t="s">
        <v>126</v>
      </c>
    </row>
    <row r="142" spans="1:1" x14ac:dyDescent="0.35">
      <c r="A142" s="1" t="s">
        <v>126</v>
      </c>
    </row>
    <row r="143" spans="1:1" x14ac:dyDescent="0.35">
      <c r="A143" s="1" t="s">
        <v>126</v>
      </c>
    </row>
    <row r="144" spans="1:1" x14ac:dyDescent="0.35">
      <c r="A144" s="1" t="s">
        <v>126</v>
      </c>
    </row>
    <row r="145" spans="1:1" x14ac:dyDescent="0.35">
      <c r="A145" s="1" t="s">
        <v>126</v>
      </c>
    </row>
    <row r="146" spans="1:1" x14ac:dyDescent="0.35">
      <c r="A146" s="1" t="s">
        <v>126</v>
      </c>
    </row>
    <row r="147" spans="1:1" x14ac:dyDescent="0.35">
      <c r="A147" s="1" t="s">
        <v>126</v>
      </c>
    </row>
    <row r="148" spans="1:1" x14ac:dyDescent="0.35">
      <c r="A148" s="1" t="s">
        <v>126</v>
      </c>
    </row>
    <row r="149" spans="1:1" x14ac:dyDescent="0.35">
      <c r="A149" s="1" t="s">
        <v>126</v>
      </c>
    </row>
    <row r="150" spans="1:1" x14ac:dyDescent="0.35">
      <c r="A150" s="1" t="s">
        <v>126</v>
      </c>
    </row>
    <row r="151" spans="1:1" x14ac:dyDescent="0.35">
      <c r="A151" s="1" t="s">
        <v>126</v>
      </c>
    </row>
    <row r="152" spans="1:1" x14ac:dyDescent="0.35">
      <c r="A152" s="1" t="s">
        <v>126</v>
      </c>
    </row>
    <row r="153" spans="1:1" x14ac:dyDescent="0.35">
      <c r="A153" s="1" t="s">
        <v>126</v>
      </c>
    </row>
    <row r="154" spans="1:1" x14ac:dyDescent="0.35">
      <c r="A154" s="1" t="s">
        <v>126</v>
      </c>
    </row>
    <row r="155" spans="1:1" x14ac:dyDescent="0.35">
      <c r="A155" s="1" t="s">
        <v>126</v>
      </c>
    </row>
    <row r="156" spans="1:1" x14ac:dyDescent="0.35">
      <c r="A156" s="1" t="s">
        <v>126</v>
      </c>
    </row>
    <row r="157" spans="1:1" x14ac:dyDescent="0.35">
      <c r="A157" s="1" t="s">
        <v>126</v>
      </c>
    </row>
    <row r="158" spans="1:1" x14ac:dyDescent="0.35">
      <c r="A158" s="1" t="s">
        <v>126</v>
      </c>
    </row>
    <row r="159" spans="1:1" x14ac:dyDescent="0.35">
      <c r="A159" s="1" t="s">
        <v>126</v>
      </c>
    </row>
    <row r="160" spans="1:1" x14ac:dyDescent="0.35">
      <c r="A160" s="1" t="s">
        <v>126</v>
      </c>
    </row>
    <row r="161" spans="1:1" x14ac:dyDescent="0.35">
      <c r="A161" s="1" t="s">
        <v>126</v>
      </c>
    </row>
    <row r="162" spans="1:1" x14ac:dyDescent="0.35">
      <c r="A162" s="1" t="s">
        <v>126</v>
      </c>
    </row>
    <row r="163" spans="1:1" x14ac:dyDescent="0.35">
      <c r="A163" s="1" t="s">
        <v>126</v>
      </c>
    </row>
    <row r="164" spans="1:1" x14ac:dyDescent="0.35">
      <c r="A164" s="1" t="s">
        <v>126</v>
      </c>
    </row>
    <row r="165" spans="1:1" x14ac:dyDescent="0.35">
      <c r="A165" s="1" t="s">
        <v>126</v>
      </c>
    </row>
    <row r="166" spans="1:1" x14ac:dyDescent="0.35">
      <c r="A166" s="1" t="s">
        <v>126</v>
      </c>
    </row>
    <row r="167" spans="1:1" x14ac:dyDescent="0.35">
      <c r="A167" s="1" t="s">
        <v>126</v>
      </c>
    </row>
    <row r="168" spans="1:1" x14ac:dyDescent="0.35">
      <c r="A168" s="1" t="s">
        <v>126</v>
      </c>
    </row>
    <row r="169" spans="1:1" x14ac:dyDescent="0.35">
      <c r="A169" s="1" t="s">
        <v>126</v>
      </c>
    </row>
    <row r="170" spans="1:1" x14ac:dyDescent="0.35">
      <c r="A170" s="1" t="s">
        <v>126</v>
      </c>
    </row>
    <row r="171" spans="1:1" x14ac:dyDescent="0.35">
      <c r="A171" s="1" t="s">
        <v>126</v>
      </c>
    </row>
    <row r="172" spans="1:1" x14ac:dyDescent="0.35">
      <c r="A172" s="1" t="s">
        <v>126</v>
      </c>
    </row>
    <row r="173" spans="1:1" x14ac:dyDescent="0.35">
      <c r="A173" s="1" t="s">
        <v>126</v>
      </c>
    </row>
    <row r="174" spans="1:1" x14ac:dyDescent="0.35">
      <c r="A174" s="1" t="s">
        <v>126</v>
      </c>
    </row>
    <row r="175" spans="1:1" x14ac:dyDescent="0.35">
      <c r="A175" s="1" t="s">
        <v>126</v>
      </c>
    </row>
    <row r="176" spans="1:1" x14ac:dyDescent="0.35">
      <c r="A176" s="1" t="s">
        <v>126</v>
      </c>
    </row>
    <row r="177" spans="1:1" x14ac:dyDescent="0.35">
      <c r="A177" s="1" t="s">
        <v>126</v>
      </c>
    </row>
    <row r="178" spans="1:1" x14ac:dyDescent="0.35">
      <c r="A178" s="1" t="s">
        <v>126</v>
      </c>
    </row>
    <row r="179" spans="1:1" x14ac:dyDescent="0.35">
      <c r="A179" s="1" t="s">
        <v>126</v>
      </c>
    </row>
    <row r="180" spans="1:1" x14ac:dyDescent="0.35">
      <c r="A180" s="1" t="s">
        <v>126</v>
      </c>
    </row>
    <row r="181" spans="1:1" x14ac:dyDescent="0.35">
      <c r="A181" s="1" t="s">
        <v>126</v>
      </c>
    </row>
    <row r="182" spans="1:1" x14ac:dyDescent="0.35">
      <c r="A182" s="1" t="s">
        <v>126</v>
      </c>
    </row>
    <row r="183" spans="1:1" x14ac:dyDescent="0.35">
      <c r="A183" s="1" t="s">
        <v>126</v>
      </c>
    </row>
    <row r="184" spans="1:1" x14ac:dyDescent="0.35">
      <c r="A184" s="1" t="s">
        <v>126</v>
      </c>
    </row>
    <row r="185" spans="1:1" x14ac:dyDescent="0.35">
      <c r="A185" s="1" t="s">
        <v>126</v>
      </c>
    </row>
    <row r="186" spans="1:1" x14ac:dyDescent="0.35">
      <c r="A186" s="1" t="s">
        <v>126</v>
      </c>
    </row>
    <row r="187" spans="1:1" x14ac:dyDescent="0.35">
      <c r="A187" s="1" t="s">
        <v>126</v>
      </c>
    </row>
    <row r="188" spans="1:1" x14ac:dyDescent="0.35">
      <c r="A188" s="1" t="s">
        <v>126</v>
      </c>
    </row>
    <row r="189" spans="1:1" x14ac:dyDescent="0.35">
      <c r="A189" s="1" t="s">
        <v>126</v>
      </c>
    </row>
    <row r="190" spans="1:1" x14ac:dyDescent="0.35">
      <c r="A190" s="1" t="s">
        <v>126</v>
      </c>
    </row>
    <row r="191" spans="1:1" x14ac:dyDescent="0.35">
      <c r="A191" s="1" t="s">
        <v>126</v>
      </c>
    </row>
    <row r="192" spans="1:1" x14ac:dyDescent="0.35">
      <c r="A192" s="1" t="s">
        <v>126</v>
      </c>
    </row>
    <row r="193" spans="1:1" x14ac:dyDescent="0.35">
      <c r="A193" s="1" t="s">
        <v>126</v>
      </c>
    </row>
    <row r="194" spans="1:1" x14ac:dyDescent="0.35">
      <c r="A194" s="1" t="s">
        <v>126</v>
      </c>
    </row>
    <row r="195" spans="1:1" x14ac:dyDescent="0.35">
      <c r="A195" s="1" t="s">
        <v>126</v>
      </c>
    </row>
    <row r="196" spans="1:1" x14ac:dyDescent="0.35">
      <c r="A196" s="1" t="s">
        <v>126</v>
      </c>
    </row>
    <row r="197" spans="1:1" x14ac:dyDescent="0.35">
      <c r="A197" s="1" t="s">
        <v>126</v>
      </c>
    </row>
    <row r="198" spans="1:1" x14ac:dyDescent="0.35">
      <c r="A198" s="1" t="s">
        <v>126</v>
      </c>
    </row>
    <row r="199" spans="1:1" x14ac:dyDescent="0.35">
      <c r="A199" s="1" t="s">
        <v>126</v>
      </c>
    </row>
    <row r="200" spans="1:1" x14ac:dyDescent="0.35">
      <c r="A200" s="1" t="s">
        <v>126</v>
      </c>
    </row>
    <row r="201" spans="1:1" x14ac:dyDescent="0.35">
      <c r="A201" s="1" t="s">
        <v>126</v>
      </c>
    </row>
    <row r="202" spans="1:1" x14ac:dyDescent="0.35">
      <c r="A202" s="1" t="s">
        <v>126</v>
      </c>
    </row>
    <row r="203" spans="1:1" x14ac:dyDescent="0.35">
      <c r="A203" s="1" t="s">
        <v>126</v>
      </c>
    </row>
    <row r="204" spans="1:1" x14ac:dyDescent="0.35">
      <c r="A204" s="1" t="s">
        <v>126</v>
      </c>
    </row>
    <row r="205" spans="1:1" x14ac:dyDescent="0.35">
      <c r="A205" s="1" t="s">
        <v>126</v>
      </c>
    </row>
    <row r="206" spans="1:1" x14ac:dyDescent="0.35">
      <c r="A206" s="1" t="s">
        <v>126</v>
      </c>
    </row>
    <row r="207" spans="1:1" x14ac:dyDescent="0.35">
      <c r="A207" s="1" t="s">
        <v>126</v>
      </c>
    </row>
    <row r="208" spans="1:1" x14ac:dyDescent="0.35">
      <c r="A208" s="1" t="s">
        <v>126</v>
      </c>
    </row>
    <row r="209" spans="1:1" x14ac:dyDescent="0.35">
      <c r="A209" s="1" t="s">
        <v>126</v>
      </c>
    </row>
    <row r="210" spans="1:1" x14ac:dyDescent="0.35">
      <c r="A210" s="1" t="s">
        <v>126</v>
      </c>
    </row>
    <row r="211" spans="1:1" x14ac:dyDescent="0.35">
      <c r="A211" s="1" t="s">
        <v>126</v>
      </c>
    </row>
    <row r="212" spans="1:1" x14ac:dyDescent="0.35">
      <c r="A212" s="1" t="s">
        <v>126</v>
      </c>
    </row>
    <row r="213" spans="1:1" x14ac:dyDescent="0.35">
      <c r="A213" s="1" t="s">
        <v>126</v>
      </c>
    </row>
    <row r="214" spans="1:1" x14ac:dyDescent="0.35">
      <c r="A214" s="1" t="s">
        <v>126</v>
      </c>
    </row>
    <row r="215" spans="1:1" x14ac:dyDescent="0.35">
      <c r="A215" s="1" t="s">
        <v>126</v>
      </c>
    </row>
    <row r="216" spans="1:1" x14ac:dyDescent="0.35">
      <c r="A216" s="1" t="s">
        <v>126</v>
      </c>
    </row>
    <row r="217" spans="1:1" x14ac:dyDescent="0.35">
      <c r="A217" s="1" t="s">
        <v>126</v>
      </c>
    </row>
    <row r="218" spans="1:1" x14ac:dyDescent="0.35">
      <c r="A218" s="1" t="s">
        <v>126</v>
      </c>
    </row>
    <row r="219" spans="1:1" x14ac:dyDescent="0.35">
      <c r="A219" s="1" t="s">
        <v>126</v>
      </c>
    </row>
    <row r="220" spans="1:1" x14ac:dyDescent="0.35">
      <c r="A220" s="1" t="s">
        <v>126</v>
      </c>
    </row>
    <row r="221" spans="1:1" x14ac:dyDescent="0.35">
      <c r="A221" s="1" t="s">
        <v>126</v>
      </c>
    </row>
    <row r="222" spans="1:1" x14ac:dyDescent="0.35">
      <c r="A222" s="1" t="s">
        <v>126</v>
      </c>
    </row>
    <row r="223" spans="1:1" x14ac:dyDescent="0.35">
      <c r="A223" s="1" t="s">
        <v>126</v>
      </c>
    </row>
    <row r="224" spans="1:1" x14ac:dyDescent="0.35">
      <c r="A224" s="1" t="s">
        <v>126</v>
      </c>
    </row>
    <row r="225" spans="1:1" x14ac:dyDescent="0.35">
      <c r="A225" s="1" t="s">
        <v>126</v>
      </c>
    </row>
    <row r="226" spans="1:1" x14ac:dyDescent="0.35">
      <c r="A226" s="1" t="s">
        <v>126</v>
      </c>
    </row>
    <row r="227" spans="1:1" x14ac:dyDescent="0.35">
      <c r="A227" s="1" t="s">
        <v>126</v>
      </c>
    </row>
    <row r="228" spans="1:1" x14ac:dyDescent="0.35">
      <c r="A228" s="1" t="s">
        <v>126</v>
      </c>
    </row>
    <row r="229" spans="1:1" x14ac:dyDescent="0.35">
      <c r="A229" s="1" t="s">
        <v>126</v>
      </c>
    </row>
    <row r="230" spans="1:1" x14ac:dyDescent="0.35">
      <c r="A230" s="1" t="s">
        <v>126</v>
      </c>
    </row>
    <row r="231" spans="1:1" x14ac:dyDescent="0.35">
      <c r="A231" s="1" t="s">
        <v>126</v>
      </c>
    </row>
    <row r="232" spans="1:1" x14ac:dyDescent="0.35">
      <c r="A232" s="1" t="s">
        <v>126</v>
      </c>
    </row>
    <row r="233" spans="1:1" x14ac:dyDescent="0.35">
      <c r="A233" s="1" t="s">
        <v>126</v>
      </c>
    </row>
    <row r="234" spans="1:1" x14ac:dyDescent="0.35">
      <c r="A234" s="1" t="s">
        <v>126</v>
      </c>
    </row>
    <row r="235" spans="1:1" x14ac:dyDescent="0.35">
      <c r="A235" s="1" t="s">
        <v>126</v>
      </c>
    </row>
    <row r="236" spans="1:1" x14ac:dyDescent="0.35">
      <c r="A236" s="1" t="s">
        <v>126</v>
      </c>
    </row>
    <row r="237" spans="1:1" x14ac:dyDescent="0.35">
      <c r="A237" s="1" t="s">
        <v>126</v>
      </c>
    </row>
    <row r="238" spans="1:1" x14ac:dyDescent="0.35">
      <c r="A238" s="1" t="s">
        <v>126</v>
      </c>
    </row>
    <row r="239" spans="1:1" x14ac:dyDescent="0.35">
      <c r="A239" s="1" t="s">
        <v>126</v>
      </c>
    </row>
    <row r="240" spans="1:1" x14ac:dyDescent="0.35">
      <c r="A240" s="1" t="s">
        <v>126</v>
      </c>
    </row>
    <row r="241" spans="1:1" x14ac:dyDescent="0.35">
      <c r="A241" s="1" t="s">
        <v>126</v>
      </c>
    </row>
    <row r="242" spans="1:1" x14ac:dyDescent="0.35">
      <c r="A242" s="1" t="s">
        <v>126</v>
      </c>
    </row>
    <row r="243" spans="1:1" x14ac:dyDescent="0.35">
      <c r="A243" s="1" t="s">
        <v>126</v>
      </c>
    </row>
    <row r="244" spans="1:1" x14ac:dyDescent="0.35">
      <c r="A244" s="1" t="s">
        <v>126</v>
      </c>
    </row>
    <row r="245" spans="1:1" x14ac:dyDescent="0.35">
      <c r="A245" s="1" t="s">
        <v>126</v>
      </c>
    </row>
    <row r="246" spans="1:1" x14ac:dyDescent="0.35">
      <c r="A246" s="1" t="s">
        <v>126</v>
      </c>
    </row>
    <row r="247" spans="1:1" x14ac:dyDescent="0.35">
      <c r="A247" s="1" t="s">
        <v>126</v>
      </c>
    </row>
    <row r="248" spans="1:1" x14ac:dyDescent="0.35">
      <c r="A248" s="1" t="s">
        <v>126</v>
      </c>
    </row>
    <row r="249" spans="1:1" x14ac:dyDescent="0.35">
      <c r="A249" s="1" t="s">
        <v>126</v>
      </c>
    </row>
    <row r="250" spans="1:1" x14ac:dyDescent="0.35">
      <c r="A250" s="1" t="s">
        <v>126</v>
      </c>
    </row>
    <row r="251" spans="1:1" x14ac:dyDescent="0.35">
      <c r="A251" s="1" t="s">
        <v>126</v>
      </c>
    </row>
    <row r="252" spans="1:1" x14ac:dyDescent="0.35">
      <c r="A252" s="1" t="s">
        <v>126</v>
      </c>
    </row>
    <row r="253" spans="1:1" x14ac:dyDescent="0.35">
      <c r="A253" s="1" t="s">
        <v>126</v>
      </c>
    </row>
    <row r="254" spans="1:1" x14ac:dyDescent="0.35">
      <c r="A254" s="1" t="s">
        <v>126</v>
      </c>
    </row>
    <row r="255" spans="1:1" x14ac:dyDescent="0.35">
      <c r="A255" s="1" t="s">
        <v>126</v>
      </c>
    </row>
    <row r="256" spans="1:1" x14ac:dyDescent="0.35">
      <c r="A256" s="1" t="s">
        <v>126</v>
      </c>
    </row>
    <row r="257" spans="1:1" x14ac:dyDescent="0.35">
      <c r="A257" s="1" t="s">
        <v>126</v>
      </c>
    </row>
    <row r="258" spans="1:1" x14ac:dyDescent="0.35">
      <c r="A258" s="1" t="s">
        <v>126</v>
      </c>
    </row>
    <row r="259" spans="1:1" x14ac:dyDescent="0.35">
      <c r="A259" s="1" t="s">
        <v>126</v>
      </c>
    </row>
    <row r="260" spans="1:1" x14ac:dyDescent="0.35">
      <c r="A260" s="1" t="s">
        <v>126</v>
      </c>
    </row>
    <row r="261" spans="1:1" x14ac:dyDescent="0.35">
      <c r="A261" s="1" t="s">
        <v>126</v>
      </c>
    </row>
    <row r="262" spans="1:1" x14ac:dyDescent="0.35">
      <c r="A262" s="1" t="s">
        <v>126</v>
      </c>
    </row>
    <row r="263" spans="1:1" x14ac:dyDescent="0.35">
      <c r="A263" s="1" t="s">
        <v>126</v>
      </c>
    </row>
    <row r="264" spans="1:1" x14ac:dyDescent="0.35">
      <c r="A264" s="1" t="s">
        <v>126</v>
      </c>
    </row>
    <row r="265" spans="1:1" x14ac:dyDescent="0.35">
      <c r="A265" s="1" t="s">
        <v>126</v>
      </c>
    </row>
    <row r="266" spans="1:1" x14ac:dyDescent="0.35">
      <c r="A266" s="1" t="s">
        <v>126</v>
      </c>
    </row>
    <row r="267" spans="1:1" x14ac:dyDescent="0.35">
      <c r="A267" s="1" t="s">
        <v>126</v>
      </c>
    </row>
    <row r="268" spans="1:1" x14ac:dyDescent="0.35">
      <c r="A268" s="1" t="s">
        <v>126</v>
      </c>
    </row>
    <row r="269" spans="1:1" x14ac:dyDescent="0.35">
      <c r="A269" s="1" t="s">
        <v>126</v>
      </c>
    </row>
    <row r="270" spans="1:1" x14ac:dyDescent="0.35">
      <c r="A270" s="1" t="s">
        <v>126</v>
      </c>
    </row>
    <row r="271" spans="1:1" x14ac:dyDescent="0.35">
      <c r="A271" s="1" t="s">
        <v>126</v>
      </c>
    </row>
    <row r="272" spans="1:1" x14ac:dyDescent="0.35">
      <c r="A272" s="1" t="s">
        <v>126</v>
      </c>
    </row>
    <row r="273" spans="1:1" x14ac:dyDescent="0.35">
      <c r="A273" s="1" t="s">
        <v>126</v>
      </c>
    </row>
    <row r="274" spans="1:1" x14ac:dyDescent="0.35">
      <c r="A274" s="1" t="s">
        <v>126</v>
      </c>
    </row>
    <row r="275" spans="1:1" x14ac:dyDescent="0.35">
      <c r="A275" s="1" t="s">
        <v>126</v>
      </c>
    </row>
    <row r="276" spans="1:1" x14ac:dyDescent="0.35">
      <c r="A276" s="1" t="s">
        <v>126</v>
      </c>
    </row>
    <row r="277" spans="1:1" x14ac:dyDescent="0.35">
      <c r="A277" s="1" t="s">
        <v>126</v>
      </c>
    </row>
    <row r="278" spans="1:1" x14ac:dyDescent="0.35">
      <c r="A278" s="1" t="s">
        <v>126</v>
      </c>
    </row>
    <row r="279" spans="1:1" x14ac:dyDescent="0.35">
      <c r="A279" s="1" t="s">
        <v>126</v>
      </c>
    </row>
    <row r="280" spans="1:1" x14ac:dyDescent="0.35">
      <c r="A280" s="1" t="s">
        <v>126</v>
      </c>
    </row>
    <row r="281" spans="1:1" x14ac:dyDescent="0.35">
      <c r="A281" s="1" t="s">
        <v>126</v>
      </c>
    </row>
    <row r="282" spans="1:1" x14ac:dyDescent="0.35">
      <c r="A282" s="1" t="s">
        <v>126</v>
      </c>
    </row>
    <row r="283" spans="1:1" x14ac:dyDescent="0.35">
      <c r="A283" s="1" t="s">
        <v>126</v>
      </c>
    </row>
    <row r="284" spans="1:1" x14ac:dyDescent="0.35">
      <c r="A284" s="1" t="s">
        <v>126</v>
      </c>
    </row>
    <row r="285" spans="1:1" x14ac:dyDescent="0.35">
      <c r="A285" s="1" t="s">
        <v>126</v>
      </c>
    </row>
    <row r="286" spans="1:1" x14ac:dyDescent="0.35">
      <c r="A286" s="1" t="s">
        <v>126</v>
      </c>
    </row>
    <row r="287" spans="1:1" x14ac:dyDescent="0.35">
      <c r="A287" s="1" t="s">
        <v>126</v>
      </c>
    </row>
    <row r="288" spans="1:1" x14ac:dyDescent="0.35">
      <c r="A288" s="1" t="s">
        <v>126</v>
      </c>
    </row>
    <row r="289" spans="1:1" x14ac:dyDescent="0.35">
      <c r="A289" s="1" t="s">
        <v>126</v>
      </c>
    </row>
    <row r="290" spans="1:1" x14ac:dyDescent="0.35">
      <c r="A290" s="1" t="s">
        <v>126</v>
      </c>
    </row>
    <row r="291" spans="1:1" x14ac:dyDescent="0.35">
      <c r="A291" s="1" t="s">
        <v>126</v>
      </c>
    </row>
    <row r="292" spans="1:1" x14ac:dyDescent="0.35">
      <c r="A292" s="1" t="s">
        <v>126</v>
      </c>
    </row>
    <row r="293" spans="1:1" x14ac:dyDescent="0.35">
      <c r="A293" s="1" t="s">
        <v>126</v>
      </c>
    </row>
    <row r="294" spans="1:1" x14ac:dyDescent="0.35">
      <c r="A294" s="1" t="s">
        <v>126</v>
      </c>
    </row>
    <row r="295" spans="1:1" x14ac:dyDescent="0.35">
      <c r="A295" s="1" t="s">
        <v>126</v>
      </c>
    </row>
    <row r="296" spans="1:1" x14ac:dyDescent="0.35">
      <c r="A296" s="1" t="s">
        <v>126</v>
      </c>
    </row>
    <row r="297" spans="1:1" x14ac:dyDescent="0.35">
      <c r="A297" s="1" t="s">
        <v>126</v>
      </c>
    </row>
    <row r="298" spans="1:1" x14ac:dyDescent="0.35">
      <c r="A298" s="1" t="s">
        <v>126</v>
      </c>
    </row>
    <row r="299" spans="1:1" x14ac:dyDescent="0.35">
      <c r="A299" s="1" t="s">
        <v>126</v>
      </c>
    </row>
    <row r="300" spans="1:1" x14ac:dyDescent="0.35">
      <c r="A300" s="1" t="s">
        <v>126</v>
      </c>
    </row>
    <row r="301" spans="1:1" x14ac:dyDescent="0.35">
      <c r="A301" s="1" t="s">
        <v>126</v>
      </c>
    </row>
    <row r="302" spans="1:1" x14ac:dyDescent="0.35">
      <c r="A302" s="1" t="s">
        <v>126</v>
      </c>
    </row>
    <row r="303" spans="1:1" x14ac:dyDescent="0.35">
      <c r="A303" s="1" t="s">
        <v>126</v>
      </c>
    </row>
    <row r="304" spans="1:1" x14ac:dyDescent="0.35">
      <c r="A304" s="1" t="s">
        <v>126</v>
      </c>
    </row>
    <row r="305" spans="1:1" x14ac:dyDescent="0.35">
      <c r="A305" s="1" t="s">
        <v>126</v>
      </c>
    </row>
    <row r="306" spans="1:1" x14ac:dyDescent="0.35">
      <c r="A306" s="1" t="s">
        <v>126</v>
      </c>
    </row>
    <row r="307" spans="1:1" x14ac:dyDescent="0.35">
      <c r="A307" s="1" t="s">
        <v>126</v>
      </c>
    </row>
    <row r="308" spans="1:1" x14ac:dyDescent="0.35">
      <c r="A308" s="1" t="s">
        <v>126</v>
      </c>
    </row>
    <row r="309" spans="1:1" x14ac:dyDescent="0.35">
      <c r="A309" s="1" t="s">
        <v>126</v>
      </c>
    </row>
    <row r="310" spans="1:1" x14ac:dyDescent="0.35">
      <c r="A310" s="1" t="s">
        <v>126</v>
      </c>
    </row>
    <row r="311" spans="1:1" x14ac:dyDescent="0.35">
      <c r="A311" s="1" t="s">
        <v>126</v>
      </c>
    </row>
    <row r="312" spans="1:1" x14ac:dyDescent="0.35">
      <c r="A312" s="1" t="s">
        <v>126</v>
      </c>
    </row>
    <row r="313" spans="1:1" x14ac:dyDescent="0.35">
      <c r="A313" s="1" t="s">
        <v>126</v>
      </c>
    </row>
    <row r="314" spans="1:1" x14ac:dyDescent="0.35">
      <c r="A314" s="1" t="s">
        <v>126</v>
      </c>
    </row>
    <row r="315" spans="1:1" x14ac:dyDescent="0.35">
      <c r="A315" s="1" t="s">
        <v>126</v>
      </c>
    </row>
    <row r="316" spans="1:1" x14ac:dyDescent="0.35">
      <c r="A316" s="1" t="s">
        <v>126</v>
      </c>
    </row>
    <row r="317" spans="1:1" x14ac:dyDescent="0.35">
      <c r="A317" s="1" t="s">
        <v>126</v>
      </c>
    </row>
    <row r="318" spans="1:1" x14ac:dyDescent="0.35">
      <c r="A318" s="1" t="s">
        <v>126</v>
      </c>
    </row>
    <row r="319" spans="1:1" x14ac:dyDescent="0.35">
      <c r="A319" s="1" t="s">
        <v>126</v>
      </c>
    </row>
    <row r="320" spans="1:1" x14ac:dyDescent="0.35">
      <c r="A320" s="1" t="s">
        <v>126</v>
      </c>
    </row>
    <row r="321" spans="1:1" x14ac:dyDescent="0.35">
      <c r="A321" s="1" t="s">
        <v>126</v>
      </c>
    </row>
    <row r="322" spans="1:1" x14ac:dyDescent="0.35">
      <c r="A322" s="1" t="s">
        <v>126</v>
      </c>
    </row>
    <row r="323" spans="1:1" x14ac:dyDescent="0.35">
      <c r="A323" s="1" t="s">
        <v>126</v>
      </c>
    </row>
    <row r="324" spans="1:1" x14ac:dyDescent="0.35">
      <c r="A324" s="1" t="s">
        <v>126</v>
      </c>
    </row>
    <row r="325" spans="1:1" x14ac:dyDescent="0.35">
      <c r="A325" s="1" t="s">
        <v>126</v>
      </c>
    </row>
    <row r="326" spans="1:1" x14ac:dyDescent="0.35">
      <c r="A326" s="1" t="s">
        <v>126</v>
      </c>
    </row>
    <row r="327" spans="1:1" x14ac:dyDescent="0.35">
      <c r="A327" s="1" t="s">
        <v>126</v>
      </c>
    </row>
    <row r="328" spans="1:1" x14ac:dyDescent="0.35">
      <c r="A328" s="1" t="s">
        <v>126</v>
      </c>
    </row>
    <row r="329" spans="1:1" x14ac:dyDescent="0.35">
      <c r="A329" s="1" t="s">
        <v>126</v>
      </c>
    </row>
    <row r="330" spans="1:1" x14ac:dyDescent="0.35">
      <c r="A330" s="1" t="s">
        <v>126</v>
      </c>
    </row>
    <row r="331" spans="1:1" x14ac:dyDescent="0.35">
      <c r="A331" s="1" t="s">
        <v>126</v>
      </c>
    </row>
    <row r="332" spans="1:1" x14ac:dyDescent="0.35">
      <c r="A332" s="1" t="s">
        <v>126</v>
      </c>
    </row>
    <row r="333" spans="1:1" x14ac:dyDescent="0.35">
      <c r="A333" s="1" t="s">
        <v>126</v>
      </c>
    </row>
    <row r="334" spans="1:1" x14ac:dyDescent="0.35">
      <c r="A334" s="1" t="s">
        <v>126</v>
      </c>
    </row>
    <row r="335" spans="1:1" x14ac:dyDescent="0.35">
      <c r="A335" s="1" t="s">
        <v>126</v>
      </c>
    </row>
    <row r="336" spans="1:1" x14ac:dyDescent="0.35">
      <c r="A336" s="1" t="s">
        <v>126</v>
      </c>
    </row>
    <row r="337" spans="1:1" x14ac:dyDescent="0.35">
      <c r="A337" s="1" t="s">
        <v>126</v>
      </c>
    </row>
    <row r="338" spans="1:1" x14ac:dyDescent="0.35">
      <c r="A338" s="1" t="s">
        <v>126</v>
      </c>
    </row>
    <row r="339" spans="1:1" x14ac:dyDescent="0.35">
      <c r="A339" s="1" t="s">
        <v>126</v>
      </c>
    </row>
    <row r="340" spans="1:1" x14ac:dyDescent="0.35">
      <c r="A340" s="1" t="s">
        <v>126</v>
      </c>
    </row>
    <row r="341" spans="1:1" x14ac:dyDescent="0.35">
      <c r="A341" s="1" t="s">
        <v>126</v>
      </c>
    </row>
    <row r="342" spans="1:1" x14ac:dyDescent="0.35">
      <c r="A342" s="1" t="s">
        <v>126</v>
      </c>
    </row>
    <row r="343" spans="1:1" x14ac:dyDescent="0.35">
      <c r="A343" s="1" t="s">
        <v>126</v>
      </c>
    </row>
    <row r="344" spans="1:1" x14ac:dyDescent="0.35">
      <c r="A344" s="1" t="s">
        <v>126</v>
      </c>
    </row>
    <row r="345" spans="1:1" x14ac:dyDescent="0.35">
      <c r="A345" s="1" t="s">
        <v>126</v>
      </c>
    </row>
    <row r="346" spans="1:1" x14ac:dyDescent="0.35">
      <c r="A346" s="1" t="s">
        <v>126</v>
      </c>
    </row>
    <row r="347" spans="1:1" x14ac:dyDescent="0.35">
      <c r="A347" s="1" t="s">
        <v>126</v>
      </c>
    </row>
    <row r="348" spans="1:1" x14ac:dyDescent="0.35">
      <c r="A348" s="1" t="s">
        <v>126</v>
      </c>
    </row>
    <row r="349" spans="1:1" x14ac:dyDescent="0.35">
      <c r="A349" s="1" t="s">
        <v>126</v>
      </c>
    </row>
    <row r="350" spans="1:1" x14ac:dyDescent="0.35">
      <c r="A350" s="1" t="s">
        <v>126</v>
      </c>
    </row>
    <row r="351" spans="1:1" x14ac:dyDescent="0.35">
      <c r="A351" s="1" t="s">
        <v>126</v>
      </c>
    </row>
    <row r="352" spans="1:1" x14ac:dyDescent="0.35">
      <c r="A352" s="1" t="s">
        <v>126</v>
      </c>
    </row>
    <row r="353" spans="1:1" x14ac:dyDescent="0.35">
      <c r="A353" s="1" t="s">
        <v>126</v>
      </c>
    </row>
    <row r="354" spans="1:1" x14ac:dyDescent="0.35">
      <c r="A354" s="1" t="s">
        <v>126</v>
      </c>
    </row>
    <row r="355" spans="1:1" x14ac:dyDescent="0.35">
      <c r="A355" s="1" t="s">
        <v>126</v>
      </c>
    </row>
    <row r="356" spans="1:1" x14ac:dyDescent="0.35">
      <c r="A356" s="1" t="s">
        <v>126</v>
      </c>
    </row>
    <row r="357" spans="1:1" x14ac:dyDescent="0.35">
      <c r="A357" s="1" t="s">
        <v>126</v>
      </c>
    </row>
    <row r="358" spans="1:1" x14ac:dyDescent="0.35">
      <c r="A358" s="1" t="s">
        <v>126</v>
      </c>
    </row>
    <row r="359" spans="1:1" x14ac:dyDescent="0.35">
      <c r="A359" s="1" t="s">
        <v>126</v>
      </c>
    </row>
    <row r="360" spans="1:1" x14ac:dyDescent="0.35">
      <c r="A360" s="1" t="s">
        <v>126</v>
      </c>
    </row>
    <row r="361" spans="1:1" x14ac:dyDescent="0.35">
      <c r="A361" s="1" t="s">
        <v>126</v>
      </c>
    </row>
    <row r="362" spans="1:1" x14ac:dyDescent="0.35">
      <c r="A362" s="1" t="s">
        <v>126</v>
      </c>
    </row>
    <row r="363" spans="1:1" x14ac:dyDescent="0.35">
      <c r="A363" s="1" t="s">
        <v>126</v>
      </c>
    </row>
    <row r="364" spans="1:1" x14ac:dyDescent="0.35">
      <c r="A364" s="1" t="s">
        <v>126</v>
      </c>
    </row>
    <row r="365" spans="1:1" x14ac:dyDescent="0.35">
      <c r="A365" s="1" t="s">
        <v>126</v>
      </c>
    </row>
    <row r="366" spans="1:1" x14ac:dyDescent="0.35">
      <c r="A366" s="1" t="s">
        <v>126</v>
      </c>
    </row>
    <row r="367" spans="1:1" x14ac:dyDescent="0.35">
      <c r="A367" s="1" t="s">
        <v>126</v>
      </c>
    </row>
    <row r="368" spans="1:1" x14ac:dyDescent="0.35">
      <c r="A368" s="1" t="s">
        <v>126</v>
      </c>
    </row>
    <row r="369" spans="1:1" x14ac:dyDescent="0.35">
      <c r="A369" s="1" t="s">
        <v>126</v>
      </c>
    </row>
    <row r="370" spans="1:1" x14ac:dyDescent="0.35">
      <c r="A370" s="1" t="s">
        <v>126</v>
      </c>
    </row>
    <row r="371" spans="1:1" x14ac:dyDescent="0.35">
      <c r="A371" s="1" t="s">
        <v>126</v>
      </c>
    </row>
    <row r="372" spans="1:1" x14ac:dyDescent="0.35">
      <c r="A372" s="1" t="s">
        <v>126</v>
      </c>
    </row>
    <row r="373" spans="1:1" x14ac:dyDescent="0.35">
      <c r="A373" s="1" t="s">
        <v>126</v>
      </c>
    </row>
    <row r="374" spans="1:1" x14ac:dyDescent="0.35">
      <c r="A374" s="1" t="s">
        <v>126</v>
      </c>
    </row>
    <row r="375" spans="1:1" x14ac:dyDescent="0.35">
      <c r="A375" s="1" t="s">
        <v>126</v>
      </c>
    </row>
    <row r="376" spans="1:1" x14ac:dyDescent="0.35">
      <c r="A376" s="1" t="s">
        <v>126</v>
      </c>
    </row>
    <row r="377" spans="1:1" x14ac:dyDescent="0.35">
      <c r="A377" s="1" t="s">
        <v>126</v>
      </c>
    </row>
    <row r="378" spans="1:1" x14ac:dyDescent="0.35">
      <c r="A378" s="1" t="s">
        <v>126</v>
      </c>
    </row>
    <row r="379" spans="1:1" x14ac:dyDescent="0.35">
      <c r="A379" s="1" t="s">
        <v>126</v>
      </c>
    </row>
    <row r="380" spans="1:1" x14ac:dyDescent="0.35">
      <c r="A380" s="1" t="s">
        <v>126</v>
      </c>
    </row>
    <row r="381" spans="1:1" x14ac:dyDescent="0.35">
      <c r="A381" s="1" t="s">
        <v>126</v>
      </c>
    </row>
    <row r="382" spans="1:1" x14ac:dyDescent="0.35">
      <c r="A382" s="1" t="s">
        <v>126</v>
      </c>
    </row>
    <row r="383" spans="1:1" x14ac:dyDescent="0.35">
      <c r="A383" s="1" t="s">
        <v>126</v>
      </c>
    </row>
    <row r="384" spans="1:1" x14ac:dyDescent="0.35">
      <c r="A384" s="1" t="s">
        <v>126</v>
      </c>
    </row>
    <row r="385" spans="1:1" x14ac:dyDescent="0.35">
      <c r="A385" s="1" t="s">
        <v>126</v>
      </c>
    </row>
    <row r="386" spans="1:1" x14ac:dyDescent="0.35">
      <c r="A386" s="1" t="s">
        <v>126</v>
      </c>
    </row>
    <row r="387" spans="1:1" x14ac:dyDescent="0.35">
      <c r="A387" s="1" t="s">
        <v>126</v>
      </c>
    </row>
    <row r="388" spans="1:1" x14ac:dyDescent="0.35">
      <c r="A388" s="1" t="s">
        <v>126</v>
      </c>
    </row>
    <row r="389" spans="1:1" x14ac:dyDescent="0.35">
      <c r="A389" s="1" t="s">
        <v>126</v>
      </c>
    </row>
    <row r="390" spans="1:1" x14ac:dyDescent="0.35">
      <c r="A390" s="1" t="s">
        <v>126</v>
      </c>
    </row>
    <row r="391" spans="1:1" x14ac:dyDescent="0.35">
      <c r="A391" s="1" t="s">
        <v>126</v>
      </c>
    </row>
    <row r="392" spans="1:1" x14ac:dyDescent="0.35">
      <c r="A392" s="1" t="s">
        <v>126</v>
      </c>
    </row>
    <row r="393" spans="1:1" x14ac:dyDescent="0.35">
      <c r="A393" s="1" t="s">
        <v>126</v>
      </c>
    </row>
    <row r="394" spans="1:1" x14ac:dyDescent="0.35">
      <c r="A394" s="1" t="s">
        <v>126</v>
      </c>
    </row>
    <row r="395" spans="1:1" x14ac:dyDescent="0.35">
      <c r="A395" s="1" t="s">
        <v>126</v>
      </c>
    </row>
    <row r="396" spans="1:1" x14ac:dyDescent="0.35">
      <c r="A396" s="1" t="s">
        <v>126</v>
      </c>
    </row>
    <row r="397" spans="1:1" x14ac:dyDescent="0.35">
      <c r="A397" s="1" t="s">
        <v>126</v>
      </c>
    </row>
    <row r="398" spans="1:1" x14ac:dyDescent="0.35">
      <c r="A398" s="1" t="s">
        <v>126</v>
      </c>
    </row>
    <row r="399" spans="1:1" x14ac:dyDescent="0.35">
      <c r="A399" s="1" t="s">
        <v>126</v>
      </c>
    </row>
    <row r="400" spans="1:1" x14ac:dyDescent="0.35">
      <c r="A400" s="1" t="s">
        <v>126</v>
      </c>
    </row>
    <row r="401" spans="1:1" x14ac:dyDescent="0.35">
      <c r="A401" s="1" t="s">
        <v>126</v>
      </c>
    </row>
    <row r="402" spans="1:1" x14ac:dyDescent="0.35">
      <c r="A402" s="1" t="s">
        <v>126</v>
      </c>
    </row>
    <row r="403" spans="1:1" x14ac:dyDescent="0.35">
      <c r="A403" s="1" t="s">
        <v>126</v>
      </c>
    </row>
    <row r="404" spans="1:1" x14ac:dyDescent="0.35">
      <c r="A404" s="1" t="s">
        <v>126</v>
      </c>
    </row>
    <row r="405" spans="1:1" x14ac:dyDescent="0.35">
      <c r="A405" s="1" t="s">
        <v>126</v>
      </c>
    </row>
    <row r="406" spans="1:1" x14ac:dyDescent="0.35">
      <c r="A406" s="1" t="s">
        <v>126</v>
      </c>
    </row>
    <row r="407" spans="1:1" x14ac:dyDescent="0.35">
      <c r="A407" s="1" t="s">
        <v>126</v>
      </c>
    </row>
    <row r="408" spans="1:1" x14ac:dyDescent="0.35">
      <c r="A408" s="1" t="s">
        <v>126</v>
      </c>
    </row>
    <row r="409" spans="1:1" x14ac:dyDescent="0.35">
      <c r="A409" s="1" t="s">
        <v>126</v>
      </c>
    </row>
    <row r="410" spans="1:1" x14ac:dyDescent="0.35">
      <c r="A410" s="1" t="s">
        <v>126</v>
      </c>
    </row>
    <row r="411" spans="1:1" x14ac:dyDescent="0.35">
      <c r="A411" s="1" t="s">
        <v>126</v>
      </c>
    </row>
    <row r="412" spans="1:1" x14ac:dyDescent="0.35">
      <c r="A412" s="1" t="s">
        <v>126</v>
      </c>
    </row>
    <row r="413" spans="1:1" x14ac:dyDescent="0.35">
      <c r="A413" s="1" t="s">
        <v>126</v>
      </c>
    </row>
    <row r="414" spans="1:1" x14ac:dyDescent="0.35">
      <c r="A414" s="1" t="s">
        <v>126</v>
      </c>
    </row>
    <row r="415" spans="1:1" x14ac:dyDescent="0.35">
      <c r="A415" s="1" t="s">
        <v>126</v>
      </c>
    </row>
    <row r="416" spans="1:1" x14ac:dyDescent="0.35">
      <c r="A416" s="1" t="s">
        <v>126</v>
      </c>
    </row>
    <row r="417" spans="1:1" x14ac:dyDescent="0.35">
      <c r="A417" s="1" t="s">
        <v>126</v>
      </c>
    </row>
    <row r="418" spans="1:1" x14ac:dyDescent="0.35">
      <c r="A418" s="1" t="s">
        <v>126</v>
      </c>
    </row>
    <row r="419" spans="1:1" x14ac:dyDescent="0.35">
      <c r="A419" s="1" t="s">
        <v>126</v>
      </c>
    </row>
    <row r="420" spans="1:1" x14ac:dyDescent="0.35">
      <c r="A420" s="1" t="s">
        <v>126</v>
      </c>
    </row>
    <row r="421" spans="1:1" x14ac:dyDescent="0.35">
      <c r="A421" s="1" t="s">
        <v>126</v>
      </c>
    </row>
    <row r="422" spans="1:1" x14ac:dyDescent="0.35">
      <c r="A422" s="1" t="s">
        <v>126</v>
      </c>
    </row>
    <row r="423" spans="1:1" x14ac:dyDescent="0.35">
      <c r="A423" s="1" t="s">
        <v>126</v>
      </c>
    </row>
    <row r="424" spans="1:1" x14ac:dyDescent="0.35">
      <c r="A424" s="1" t="s">
        <v>126</v>
      </c>
    </row>
    <row r="425" spans="1:1" x14ac:dyDescent="0.35">
      <c r="A425" s="1" t="s">
        <v>126</v>
      </c>
    </row>
    <row r="426" spans="1:1" x14ac:dyDescent="0.35">
      <c r="A426" s="1" t="s">
        <v>126</v>
      </c>
    </row>
    <row r="427" spans="1:1" x14ac:dyDescent="0.35">
      <c r="A427" s="1" t="s">
        <v>126</v>
      </c>
    </row>
    <row r="428" spans="1:1" x14ac:dyDescent="0.35">
      <c r="A428" s="1" t="s">
        <v>126</v>
      </c>
    </row>
    <row r="429" spans="1:1" x14ac:dyDescent="0.35">
      <c r="A429" s="1" t="s">
        <v>126</v>
      </c>
    </row>
    <row r="430" spans="1:1" x14ac:dyDescent="0.35">
      <c r="A430" s="1" t="s">
        <v>126</v>
      </c>
    </row>
    <row r="431" spans="1:1" x14ac:dyDescent="0.35">
      <c r="A431" s="1" t="s">
        <v>126</v>
      </c>
    </row>
    <row r="432" spans="1:1" x14ac:dyDescent="0.35">
      <c r="A432" s="1" t="s">
        <v>126</v>
      </c>
    </row>
    <row r="433" spans="1:1" x14ac:dyDescent="0.35">
      <c r="A433" s="1" t="s">
        <v>126</v>
      </c>
    </row>
    <row r="434" spans="1:1" x14ac:dyDescent="0.35">
      <c r="A434" s="1" t="s">
        <v>126</v>
      </c>
    </row>
    <row r="435" spans="1:1" x14ac:dyDescent="0.35">
      <c r="A435" s="1" t="s">
        <v>126</v>
      </c>
    </row>
    <row r="436" spans="1:1" x14ac:dyDescent="0.35">
      <c r="A436" s="1" t="s">
        <v>126</v>
      </c>
    </row>
    <row r="437" spans="1:1" x14ac:dyDescent="0.35">
      <c r="A437" s="1" t="s">
        <v>126</v>
      </c>
    </row>
    <row r="438" spans="1:1" x14ac:dyDescent="0.35">
      <c r="A438" s="1" t="s">
        <v>126</v>
      </c>
    </row>
    <row r="439" spans="1:1" x14ac:dyDescent="0.35">
      <c r="A439" s="1" t="s">
        <v>126</v>
      </c>
    </row>
    <row r="440" spans="1:1" x14ac:dyDescent="0.35">
      <c r="A440" s="1" t="s">
        <v>126</v>
      </c>
    </row>
    <row r="441" spans="1:1" x14ac:dyDescent="0.35">
      <c r="A441" s="1" t="s">
        <v>126</v>
      </c>
    </row>
    <row r="442" spans="1:1" x14ac:dyDescent="0.35">
      <c r="A442" s="1" t="s">
        <v>126</v>
      </c>
    </row>
    <row r="443" spans="1:1" x14ac:dyDescent="0.35">
      <c r="A443" s="1" t="s">
        <v>126</v>
      </c>
    </row>
    <row r="444" spans="1:1" x14ac:dyDescent="0.35">
      <c r="A444" s="1" t="s">
        <v>126</v>
      </c>
    </row>
    <row r="445" spans="1:1" x14ac:dyDescent="0.35">
      <c r="A445" s="1" t="s">
        <v>126</v>
      </c>
    </row>
    <row r="446" spans="1:1" x14ac:dyDescent="0.35">
      <c r="A446" s="1" t="s">
        <v>126</v>
      </c>
    </row>
    <row r="447" spans="1:1" x14ac:dyDescent="0.35">
      <c r="A447" s="1" t="s">
        <v>126</v>
      </c>
    </row>
    <row r="448" spans="1:1" x14ac:dyDescent="0.35">
      <c r="A448" s="1" t="s">
        <v>126</v>
      </c>
    </row>
    <row r="449" spans="1:1" x14ac:dyDescent="0.35">
      <c r="A449" s="1" t="s">
        <v>126</v>
      </c>
    </row>
    <row r="450" spans="1:1" x14ac:dyDescent="0.35">
      <c r="A450" s="1" t="s">
        <v>126</v>
      </c>
    </row>
    <row r="451" spans="1:1" x14ac:dyDescent="0.35">
      <c r="A451" s="1" t="s">
        <v>126</v>
      </c>
    </row>
    <row r="452" spans="1:1" x14ac:dyDescent="0.35">
      <c r="A452" s="1" t="s">
        <v>126</v>
      </c>
    </row>
    <row r="453" spans="1:1" x14ac:dyDescent="0.35">
      <c r="A453" s="1" t="s">
        <v>126</v>
      </c>
    </row>
    <row r="454" spans="1:1" x14ac:dyDescent="0.35">
      <c r="A454" s="1" t="s">
        <v>126</v>
      </c>
    </row>
    <row r="455" spans="1:1" x14ac:dyDescent="0.35">
      <c r="A455" s="1" t="s">
        <v>126</v>
      </c>
    </row>
    <row r="456" spans="1:1" x14ac:dyDescent="0.35">
      <c r="A456" s="1" t="s">
        <v>126</v>
      </c>
    </row>
    <row r="457" spans="1:1" x14ac:dyDescent="0.35">
      <c r="A457" s="1" t="s">
        <v>126</v>
      </c>
    </row>
    <row r="458" spans="1:1" x14ac:dyDescent="0.35">
      <c r="A458" s="1" t="s">
        <v>126</v>
      </c>
    </row>
    <row r="459" spans="1:1" x14ac:dyDescent="0.35">
      <c r="A459" s="1" t="s">
        <v>126</v>
      </c>
    </row>
    <row r="460" spans="1:1" x14ac:dyDescent="0.35">
      <c r="A460" s="1" t="s">
        <v>126</v>
      </c>
    </row>
    <row r="461" spans="1:1" x14ac:dyDescent="0.35">
      <c r="A461" s="1" t="s">
        <v>126</v>
      </c>
    </row>
    <row r="462" spans="1:1" x14ac:dyDescent="0.35">
      <c r="A462" s="1" t="s">
        <v>126</v>
      </c>
    </row>
  </sheetData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96C3E-3BDD-4C43-9DEF-5D368C3F48EE}">
  <dimension ref="A1:BD462"/>
  <sheetViews>
    <sheetView topLeftCell="W66" workbookViewId="0">
      <selection activeCell="W90" sqref="W90:Z96"/>
    </sheetView>
  </sheetViews>
  <sheetFormatPr defaultRowHeight="14.5" x14ac:dyDescent="0.35"/>
  <cols>
    <col min="4" max="4" width="12.453125" customWidth="1"/>
    <col min="5" max="5" width="10" bestFit="1" customWidth="1"/>
    <col min="7" max="7" width="12.81640625" customWidth="1"/>
    <col min="8" max="8" width="11.1796875" customWidth="1"/>
    <col min="10" max="10" width="12" customWidth="1"/>
    <col min="11" max="12" width="10" bestFit="1" customWidth="1"/>
    <col min="13" max="18" width="13.7265625" customWidth="1"/>
    <col min="19" max="24" width="13" customWidth="1"/>
  </cols>
  <sheetData>
    <row r="1" spans="1:56" x14ac:dyDescent="0.35">
      <c r="A1" s="1" t="s">
        <v>0</v>
      </c>
      <c r="B1" t="s">
        <v>127</v>
      </c>
      <c r="C1" t="s">
        <v>128</v>
      </c>
      <c r="E1" t="s">
        <v>129</v>
      </c>
      <c r="F1" t="s">
        <v>130</v>
      </c>
      <c r="H1" t="s">
        <v>131</v>
      </c>
      <c r="I1" t="s">
        <v>132</v>
      </c>
      <c r="K1" t="s">
        <v>133</v>
      </c>
      <c r="L1" t="s">
        <v>134</v>
      </c>
    </row>
    <row r="2" spans="1:56" x14ac:dyDescent="0.35">
      <c r="A2" s="1" t="s">
        <v>9</v>
      </c>
      <c r="B2" t="s">
        <v>135</v>
      </c>
      <c r="C2" t="s">
        <v>136</v>
      </c>
      <c r="E2" t="s">
        <v>137</v>
      </c>
      <c r="F2" t="s">
        <v>138</v>
      </c>
      <c r="H2" t="s">
        <v>139</v>
      </c>
      <c r="I2" t="s">
        <v>140</v>
      </c>
      <c r="K2" t="s">
        <v>141</v>
      </c>
      <c r="L2" t="s">
        <v>142</v>
      </c>
    </row>
    <row r="3" spans="1:56" x14ac:dyDescent="0.35">
      <c r="A3" s="1" t="s">
        <v>18</v>
      </c>
      <c r="B3" t="s">
        <v>19</v>
      </c>
      <c r="C3" t="s">
        <v>19</v>
      </c>
      <c r="D3" t="s">
        <v>20</v>
      </c>
      <c r="E3" t="s">
        <v>19</v>
      </c>
      <c r="F3" t="s">
        <v>19</v>
      </c>
      <c r="G3" t="s">
        <v>21</v>
      </c>
      <c r="H3" t="s">
        <v>19</v>
      </c>
      <c r="I3" t="s">
        <v>19</v>
      </c>
      <c r="J3" t="s">
        <v>22</v>
      </c>
      <c r="K3" t="s">
        <v>19</v>
      </c>
      <c r="L3" t="s">
        <v>19</v>
      </c>
      <c r="M3" t="s">
        <v>23</v>
      </c>
      <c r="Q3" t="s">
        <v>25</v>
      </c>
      <c r="R3" t="s">
        <v>26</v>
      </c>
      <c r="S3" t="s">
        <v>27</v>
      </c>
      <c r="T3" t="s">
        <v>24</v>
      </c>
      <c r="X3" t="s">
        <v>25</v>
      </c>
      <c r="Y3" t="s">
        <v>26</v>
      </c>
      <c r="Z3" t="s">
        <v>27</v>
      </c>
      <c r="AD3" t="s">
        <v>25</v>
      </c>
      <c r="AG3" t="s">
        <v>28</v>
      </c>
      <c r="AJ3" t="s">
        <v>27</v>
      </c>
      <c r="AM3" t="s">
        <v>29</v>
      </c>
      <c r="AS3" t="s">
        <v>25</v>
      </c>
      <c r="AV3" t="s">
        <v>28</v>
      </c>
      <c r="AY3" t="s">
        <v>27</v>
      </c>
      <c r="BB3" t="s">
        <v>29</v>
      </c>
    </row>
    <row r="4" spans="1:56" x14ac:dyDescent="0.35">
      <c r="A4" s="4" t="s">
        <v>30</v>
      </c>
      <c r="B4" s="3">
        <v>45881040.136070549</v>
      </c>
      <c r="C4" s="3">
        <v>42871217.378732793</v>
      </c>
      <c r="D4" s="2">
        <f>SUM(B4:C4)</f>
        <v>88752257.51480335</v>
      </c>
      <c r="E4" s="3">
        <v>22273823.714298878</v>
      </c>
      <c r="F4" s="3">
        <v>2899584.7755291788</v>
      </c>
      <c r="G4" s="2">
        <f>SUM(E4:F4)</f>
        <v>25173408.489828058</v>
      </c>
      <c r="H4" s="3">
        <v>27234550.37718609</v>
      </c>
      <c r="I4" s="3">
        <v>24529603.392973959</v>
      </c>
      <c r="J4" s="2">
        <f>SUM(H4:I4)</f>
        <v>51764153.770160049</v>
      </c>
      <c r="K4" s="3" t="e">
        <v>#N/A</v>
      </c>
      <c r="L4" s="3" t="e">
        <v>#N/A</v>
      </c>
      <c r="M4" s="2" t="e">
        <f>SUM(K4:L4)</f>
        <v>#N/A</v>
      </c>
      <c r="N4" s="2"/>
      <c r="O4" s="2"/>
      <c r="P4" s="2"/>
      <c r="Q4" s="2"/>
      <c r="R4" s="2"/>
      <c r="X4" s="2"/>
      <c r="Y4" s="2"/>
      <c r="Z4" s="2"/>
      <c r="AD4" t="s">
        <v>31</v>
      </c>
      <c r="AE4" t="s">
        <v>32</v>
      </c>
      <c r="AF4" t="s">
        <v>33</v>
      </c>
      <c r="AG4" t="s">
        <v>31</v>
      </c>
      <c r="AH4" t="s">
        <v>32</v>
      </c>
      <c r="AI4" t="s">
        <v>33</v>
      </c>
      <c r="AJ4" t="s">
        <v>31</v>
      </c>
      <c r="AK4" t="s">
        <v>32</v>
      </c>
      <c r="AL4" t="s">
        <v>33</v>
      </c>
      <c r="AM4" t="s">
        <v>31</v>
      </c>
      <c r="AN4" t="s">
        <v>32</v>
      </c>
      <c r="AO4" t="s">
        <v>33</v>
      </c>
      <c r="AS4" t="s">
        <v>31</v>
      </c>
      <c r="AT4" t="s">
        <v>32</v>
      </c>
      <c r="AU4" t="s">
        <v>33</v>
      </c>
      <c r="AV4" t="s">
        <v>31</v>
      </c>
      <c r="AW4" t="s">
        <v>32</v>
      </c>
      <c r="AX4" t="s">
        <v>33</v>
      </c>
      <c r="AY4" t="s">
        <v>31</v>
      </c>
      <c r="AZ4" t="s">
        <v>32</v>
      </c>
      <c r="BA4" t="s">
        <v>33</v>
      </c>
      <c r="BB4" t="s">
        <v>31</v>
      </c>
      <c r="BC4" t="s">
        <v>32</v>
      </c>
      <c r="BD4" t="s">
        <v>33</v>
      </c>
    </row>
    <row r="5" spans="1:56" x14ac:dyDescent="0.35">
      <c r="A5" s="4" t="s">
        <v>34</v>
      </c>
      <c r="B5" s="3">
        <v>44724654.67033837</v>
      </c>
      <c r="C5" s="3">
        <v>40530920.294234753</v>
      </c>
      <c r="D5" s="2">
        <f t="shared" ref="D5:D68" si="0">SUM(B5:C5)</f>
        <v>85255574.964573115</v>
      </c>
      <c r="E5" s="3">
        <v>23540497.263034463</v>
      </c>
      <c r="F5" s="3">
        <v>3383356.292726459</v>
      </c>
      <c r="G5" s="2">
        <f t="shared" ref="G5:G68" si="1">SUM(E5:F5)</f>
        <v>26923853.55576092</v>
      </c>
      <c r="H5" s="3">
        <v>27987610.868191082</v>
      </c>
      <c r="I5" s="3">
        <v>25237558.913164821</v>
      </c>
      <c r="J5" s="2">
        <f t="shared" ref="J5:J68" si="2">SUM(H5:I5)</f>
        <v>53225169.781355903</v>
      </c>
      <c r="K5" s="3" t="e">
        <v>#N/A</v>
      </c>
      <c r="L5" s="3" t="e">
        <v>#N/A</v>
      </c>
      <c r="M5" s="2" t="e">
        <f t="shared" ref="M5:M68" si="3">SUM(K5:L5)</f>
        <v>#N/A</v>
      </c>
      <c r="N5" s="2"/>
      <c r="O5" s="2"/>
      <c r="P5" s="2"/>
      <c r="Q5" s="2"/>
      <c r="R5" s="2"/>
      <c r="X5" s="2"/>
      <c r="Y5" s="2"/>
      <c r="Z5" s="2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56" x14ac:dyDescent="0.35">
      <c r="A6" s="4" t="s">
        <v>35</v>
      </c>
      <c r="B6" s="3">
        <v>44369155.396776266</v>
      </c>
      <c r="C6" s="3">
        <v>40923120.645211451</v>
      </c>
      <c r="D6" s="2">
        <f t="shared" si="0"/>
        <v>85292276.041987717</v>
      </c>
      <c r="E6" s="3">
        <v>25741363.562489644</v>
      </c>
      <c r="F6" s="3">
        <v>3658707.0963631235</v>
      </c>
      <c r="G6" s="2">
        <f t="shared" si="1"/>
        <v>29400070.658852767</v>
      </c>
      <c r="H6" s="3">
        <v>29555319.150578968</v>
      </c>
      <c r="I6" s="3">
        <v>26712770.244124036</v>
      </c>
      <c r="J6" s="2">
        <f t="shared" si="2"/>
        <v>56268089.394703001</v>
      </c>
      <c r="K6" s="3" t="e">
        <v>#N/A</v>
      </c>
      <c r="L6" s="3" t="e">
        <v>#N/A</v>
      </c>
      <c r="M6" s="2" t="e">
        <f t="shared" si="3"/>
        <v>#N/A</v>
      </c>
      <c r="N6" s="2"/>
      <c r="O6" s="2"/>
      <c r="P6" s="2"/>
      <c r="Q6" s="2"/>
      <c r="R6" s="2"/>
      <c r="X6" s="2"/>
      <c r="Y6" s="2"/>
      <c r="Z6" s="2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56" x14ac:dyDescent="0.35">
      <c r="A7" s="4" t="s">
        <v>36</v>
      </c>
      <c r="B7" s="3">
        <v>45259433.692325905</v>
      </c>
      <c r="C7" s="3">
        <v>40849398.265506886</v>
      </c>
      <c r="D7" s="2">
        <f t="shared" si="0"/>
        <v>86108831.957832783</v>
      </c>
      <c r="E7" s="3">
        <v>25210182.683923367</v>
      </c>
      <c r="F7" s="3">
        <v>3694056.2889262601</v>
      </c>
      <c r="G7" s="2">
        <f t="shared" si="1"/>
        <v>28904238.972849626</v>
      </c>
      <c r="H7" s="3">
        <v>29138490.19901159</v>
      </c>
      <c r="I7" s="3">
        <v>25196974.482436024</v>
      </c>
      <c r="J7" s="2">
        <f t="shared" si="2"/>
        <v>54335464.68144761</v>
      </c>
      <c r="K7" s="3" t="e">
        <v>#N/A</v>
      </c>
      <c r="L7" s="3" t="e">
        <v>#N/A</v>
      </c>
      <c r="M7" s="2" t="e">
        <f t="shared" si="3"/>
        <v>#N/A</v>
      </c>
      <c r="N7" s="2"/>
      <c r="O7" s="2"/>
      <c r="P7" s="2"/>
      <c r="Q7" s="2"/>
      <c r="R7" s="2"/>
      <c r="X7" s="2"/>
      <c r="Y7" s="2"/>
      <c r="Z7" s="2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56" x14ac:dyDescent="0.35">
      <c r="A8" s="4" t="s">
        <v>37</v>
      </c>
      <c r="B8" s="3">
        <v>43103301.776317984</v>
      </c>
      <c r="C8" s="3">
        <v>39131607.04973571</v>
      </c>
      <c r="D8" s="2">
        <f t="shared" si="0"/>
        <v>82234908.826053694</v>
      </c>
      <c r="E8" s="3">
        <v>25041954.659873132</v>
      </c>
      <c r="F8" s="3">
        <v>3702288.5241587516</v>
      </c>
      <c r="G8" s="2">
        <f t="shared" si="1"/>
        <v>28744243.184031881</v>
      </c>
      <c r="H8" s="3">
        <v>29026442.578877624</v>
      </c>
      <c r="I8" s="3">
        <v>25120596.246937063</v>
      </c>
      <c r="J8" s="2">
        <f t="shared" si="2"/>
        <v>54147038.825814687</v>
      </c>
      <c r="K8" s="3" t="e">
        <v>#N/A</v>
      </c>
      <c r="L8" s="3" t="e">
        <v>#N/A</v>
      </c>
      <c r="M8" s="2" t="e">
        <f t="shared" si="3"/>
        <v>#N/A</v>
      </c>
      <c r="N8" s="2"/>
      <c r="O8" s="2"/>
      <c r="P8" s="2"/>
      <c r="Q8" s="2"/>
      <c r="R8" s="2"/>
      <c r="X8" s="2"/>
      <c r="Y8" s="2"/>
      <c r="Z8" s="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35">
      <c r="A9" s="4" t="s">
        <v>38</v>
      </c>
      <c r="B9" s="3">
        <v>41963607.09583734</v>
      </c>
      <c r="C9" s="3">
        <v>38046233.317904308</v>
      </c>
      <c r="D9" s="2">
        <f t="shared" si="0"/>
        <v>80009840.413741648</v>
      </c>
      <c r="E9" s="3">
        <v>23927219.178383145</v>
      </c>
      <c r="F9" s="3">
        <v>4091006.061673691</v>
      </c>
      <c r="G9" s="2">
        <f t="shared" si="1"/>
        <v>28018225.240056835</v>
      </c>
      <c r="H9" s="3">
        <v>28085849.292355813</v>
      </c>
      <c r="I9" s="3">
        <v>23032084.702530306</v>
      </c>
      <c r="J9" s="2">
        <f t="shared" si="2"/>
        <v>51117933.994886115</v>
      </c>
      <c r="K9" s="3" t="e">
        <v>#N/A</v>
      </c>
      <c r="L9" s="3" t="e">
        <v>#N/A</v>
      </c>
      <c r="M9" s="2" t="e">
        <f t="shared" si="3"/>
        <v>#N/A</v>
      </c>
      <c r="N9" s="2"/>
      <c r="O9" s="2"/>
      <c r="P9" s="2"/>
      <c r="Q9" s="2"/>
      <c r="R9" s="2"/>
      <c r="X9" s="2"/>
      <c r="Y9" s="2"/>
      <c r="Z9" s="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35">
      <c r="A10" s="4" t="s">
        <v>39</v>
      </c>
      <c r="B10" s="3">
        <v>40546014.47741282</v>
      </c>
      <c r="C10" s="3">
        <v>36366729.096694373</v>
      </c>
      <c r="D10" s="2">
        <f t="shared" si="0"/>
        <v>76912743.5741072</v>
      </c>
      <c r="E10" s="3">
        <v>25553190.451357797</v>
      </c>
      <c r="F10" s="3">
        <v>4197061.7780375062</v>
      </c>
      <c r="G10" s="2">
        <f t="shared" si="1"/>
        <v>29750252.229395304</v>
      </c>
      <c r="H10" s="3">
        <v>27748965.872388609</v>
      </c>
      <c r="I10" s="3">
        <v>22078572.170267642</v>
      </c>
      <c r="J10" s="2">
        <f t="shared" si="2"/>
        <v>49827538.04265625</v>
      </c>
      <c r="K10" s="3" t="e">
        <v>#N/A</v>
      </c>
      <c r="L10" s="3" t="e">
        <v>#N/A</v>
      </c>
      <c r="M10" s="2" t="e">
        <f t="shared" si="3"/>
        <v>#N/A</v>
      </c>
      <c r="N10" s="2"/>
      <c r="O10" s="2"/>
      <c r="Q10" s="2"/>
      <c r="R10" s="2"/>
      <c r="X10" s="2"/>
      <c r="Y10" s="2"/>
      <c r="Z10" s="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35">
      <c r="A11" s="4" t="s">
        <v>40</v>
      </c>
      <c r="B11" s="3">
        <v>39841837.523565359</v>
      </c>
      <c r="C11" s="3">
        <v>35306025.997096576</v>
      </c>
      <c r="D11" s="2">
        <f t="shared" si="0"/>
        <v>75147863.520661935</v>
      </c>
      <c r="E11" s="3">
        <v>25099411.755863372</v>
      </c>
      <c r="F11" s="3">
        <v>4348558.2756537953</v>
      </c>
      <c r="G11" s="2">
        <f t="shared" si="1"/>
        <v>29447970.031517167</v>
      </c>
      <c r="H11" s="3">
        <v>27429480.14210264</v>
      </c>
      <c r="I11" s="3">
        <v>22188375.864460129</v>
      </c>
      <c r="J11" s="2">
        <f t="shared" si="2"/>
        <v>49617856.006562769</v>
      </c>
      <c r="K11" s="3" t="e">
        <v>#N/A</v>
      </c>
      <c r="L11" s="3" t="e">
        <v>#N/A</v>
      </c>
      <c r="M11" s="2" t="e">
        <f t="shared" si="3"/>
        <v>#N/A</v>
      </c>
      <c r="N11" s="2"/>
      <c r="O11" s="2"/>
      <c r="Q11" s="2"/>
      <c r="R11" s="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35">
      <c r="A12" s="4" t="s">
        <v>41</v>
      </c>
      <c r="B12" s="3">
        <v>40177591.463909984</v>
      </c>
      <c r="C12" s="3">
        <v>35605183.395552017</v>
      </c>
      <c r="D12" s="2">
        <f t="shared" si="0"/>
        <v>75782774.859461993</v>
      </c>
      <c r="E12" s="3">
        <v>26460586.167759638</v>
      </c>
      <c r="F12" s="3">
        <v>4341841.8817036068</v>
      </c>
      <c r="G12" s="2">
        <f t="shared" si="1"/>
        <v>30802428.049463246</v>
      </c>
      <c r="H12" s="3">
        <v>27431843.145376898</v>
      </c>
      <c r="I12" s="3">
        <v>21247301.078005616</v>
      </c>
      <c r="J12" s="2">
        <f t="shared" si="2"/>
        <v>48679144.223382518</v>
      </c>
      <c r="K12" s="3">
        <v>232218518.90328613</v>
      </c>
      <c r="L12" s="3">
        <v>151196896.63473317</v>
      </c>
      <c r="M12" s="2">
        <f t="shared" si="3"/>
        <v>383415415.5380193</v>
      </c>
      <c r="N12" s="2">
        <f>M12-D12-G12-J12</f>
        <v>228151068.40571147</v>
      </c>
      <c r="O12" s="2"/>
      <c r="Q12" s="2">
        <f>(D12/D$12)*100</f>
        <v>100</v>
      </c>
      <c r="R12" s="2">
        <f>(G12/G$12)*100</f>
        <v>100</v>
      </c>
      <c r="S12" s="2">
        <f>(J12/J$12)*100</f>
        <v>100</v>
      </c>
      <c r="T12" s="2">
        <f>(N12/N$12)*100</f>
        <v>100</v>
      </c>
      <c r="U12" s="2"/>
      <c r="X12" s="2">
        <f>(D12/$M12)*100</f>
        <v>19.765187258608648</v>
      </c>
      <c r="Y12" s="2">
        <f t="shared" ref="Y12:Y75" si="4">(G12/$M12)*100</f>
        <v>8.0336957777872371</v>
      </c>
      <c r="Z12" s="2">
        <f t="shared" ref="Z12:Z75" si="5">(J12/$M12)*100</f>
        <v>12.696188585707899</v>
      </c>
      <c r="AD12" s="3">
        <f t="shared" ref="AD12:AD43" si="6">(((B12/B11)^4)-1)*100</f>
        <v>3.4137182353843665</v>
      </c>
      <c r="AE12" s="3">
        <f t="shared" ref="AE12:AE43" si="7">(((C12/C11)^4)-1)*100</f>
        <v>3.4326285637496401</v>
      </c>
      <c r="AF12" s="3">
        <f t="shared" ref="AF12:AF43" si="8">(((D12/D11)^4)-1)*100</f>
        <v>3.4226023771666503</v>
      </c>
      <c r="AG12" s="3">
        <f t="shared" ref="AG12:AG43" si="9">(((E12/E11)^4)-1)*100</f>
        <v>23.521816500535198</v>
      </c>
      <c r="AH12" s="3">
        <f t="shared" ref="AH12:AH43" si="10">(((F12/F11)^4)-1)*100</f>
        <v>-0.61637436867442164</v>
      </c>
      <c r="AI12" s="3">
        <f t="shared" ref="AI12:AI43" si="11">(((G12/G11)^4)-1)*100</f>
        <v>19.706672073213504</v>
      </c>
      <c r="AJ12" s="3">
        <f t="shared" ref="AJ12:AJ43" si="12">(((H12/H11)^4)-1)*100</f>
        <v>3.4463775946869113E-2</v>
      </c>
      <c r="AK12" s="3">
        <f t="shared" ref="AK12:AK43" si="13">(((I12/I11)^4)-1)*100</f>
        <v>-15.916064282028907</v>
      </c>
      <c r="AL12" s="3">
        <f t="shared" ref="AL12:AL43" si="14">(((J12/J11)^4)-1)*100</f>
        <v>-7.3554745024503543</v>
      </c>
      <c r="AM12" s="3"/>
      <c r="AN12" s="3"/>
      <c r="AO12" s="3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35">
      <c r="A13" s="4" t="s">
        <v>42</v>
      </c>
      <c r="B13" s="3">
        <v>41038410.382734418</v>
      </c>
      <c r="C13" s="3">
        <v>37033636.095112905</v>
      </c>
      <c r="D13" s="2">
        <f t="shared" si="0"/>
        <v>78072046.477847323</v>
      </c>
      <c r="E13" s="3">
        <v>29814155.572319284</v>
      </c>
      <c r="F13" s="3">
        <v>4739982.6912796907</v>
      </c>
      <c r="G13" s="2">
        <f t="shared" si="1"/>
        <v>34554138.263598979</v>
      </c>
      <c r="H13" s="3">
        <v>28723865.6518992</v>
      </c>
      <c r="I13" s="3">
        <v>22550495.440443292</v>
      </c>
      <c r="J13" s="2">
        <f t="shared" si="2"/>
        <v>51274361.092342496</v>
      </c>
      <c r="K13" s="3">
        <v>243539858.99240735</v>
      </c>
      <c r="L13" s="3">
        <v>156675128.16731939</v>
      </c>
      <c r="M13" s="2">
        <f t="shared" si="3"/>
        <v>400214987.15972674</v>
      </c>
      <c r="N13" s="2">
        <f t="shared" ref="N13:N76" si="15">M13-D13-G13-J13</f>
        <v>236314441.32593793</v>
      </c>
      <c r="O13" s="2"/>
      <c r="Q13" s="2">
        <f t="shared" ref="Q13:Q63" si="16">(D13/D$12)*100</f>
        <v>103.02083372195166</v>
      </c>
      <c r="R13" s="2">
        <f t="shared" ref="R13:R63" si="17">(G13/G$12)*100</f>
        <v>112.1799171419576</v>
      </c>
      <c r="S13" s="2">
        <f t="shared" ref="S13:S63" si="18">(J13/J$12)*100</f>
        <v>105.33127052737585</v>
      </c>
      <c r="T13" s="2">
        <f t="shared" ref="T13:T63" si="19">(N13/N$12)*100</f>
        <v>103.57805596847342</v>
      </c>
      <c r="X13" s="2">
        <f t="shared" ref="X13:X76" si="20">(D13/$M13)*100</f>
        <v>19.507526949931183</v>
      </c>
      <c r="Y13" s="2">
        <f t="shared" si="4"/>
        <v>8.6338941249614773</v>
      </c>
      <c r="Z13" s="2">
        <f t="shared" si="5"/>
        <v>12.81170439323872</v>
      </c>
      <c r="AD13" s="3">
        <f t="shared" si="6"/>
        <v>8.8495221019922141</v>
      </c>
      <c r="AE13" s="3">
        <f t="shared" si="7"/>
        <v>17.039514233912435</v>
      </c>
      <c r="AF13" s="3">
        <f t="shared" si="8"/>
        <v>12.641970914308963</v>
      </c>
      <c r="AG13" s="3">
        <f t="shared" si="9"/>
        <v>61.17297063298723</v>
      </c>
      <c r="AH13" s="3">
        <f t="shared" si="10"/>
        <v>42.040112928923264</v>
      </c>
      <c r="AI13" s="3">
        <f t="shared" si="11"/>
        <v>58.365457440916991</v>
      </c>
      <c r="AJ13" s="3">
        <f t="shared" si="12"/>
        <v>20.213043273435627</v>
      </c>
      <c r="AK13" s="3">
        <f t="shared" si="13"/>
        <v>26.884701891320304</v>
      </c>
      <c r="AL13" s="3">
        <f t="shared" si="14"/>
        <v>23.09184776933968</v>
      </c>
      <c r="AM13" s="3">
        <f t="shared" ref="AM13:AM44" si="21">(((K13/K12)^4)-1)*100</f>
        <v>20.974210870699082</v>
      </c>
      <c r="AN13" s="3">
        <f t="shared" ref="AN13:AN44" si="22">(((L13/L12)^4)-1)*100</f>
        <v>15.299845591357219</v>
      </c>
      <c r="AO13" s="3">
        <f t="shared" ref="AO13:AO44" si="23">(((M13/M12)^4)-1)*100</f>
        <v>18.712133877093763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35">
      <c r="A14" s="4" t="s">
        <v>43</v>
      </c>
      <c r="B14" s="3">
        <v>41331380.281687334</v>
      </c>
      <c r="C14" s="3">
        <v>37186530.700692125</v>
      </c>
      <c r="D14" s="2">
        <f t="shared" si="0"/>
        <v>78517910.982379466</v>
      </c>
      <c r="E14" s="3">
        <v>32059443.745313689</v>
      </c>
      <c r="F14" s="3">
        <v>5005144.3822843907</v>
      </c>
      <c r="G14" s="2">
        <f t="shared" si="1"/>
        <v>37064588.127598077</v>
      </c>
      <c r="H14" s="3">
        <v>28939543.765502546</v>
      </c>
      <c r="I14" s="3">
        <v>22471891.25630739</v>
      </c>
      <c r="J14" s="2">
        <f t="shared" si="2"/>
        <v>51411435.021809936</v>
      </c>
      <c r="K14" s="3">
        <v>253546712.89331999</v>
      </c>
      <c r="L14" s="3">
        <v>158094398.80549422</v>
      </c>
      <c r="M14" s="2">
        <f t="shared" si="3"/>
        <v>411641111.69881421</v>
      </c>
      <c r="N14" s="2">
        <f t="shared" si="15"/>
        <v>244647177.56702673</v>
      </c>
      <c r="O14" s="2"/>
      <c r="P14">
        <v>2002</v>
      </c>
      <c r="Q14" s="2">
        <f t="shared" si="16"/>
        <v>103.60917916767991</v>
      </c>
      <c r="R14" s="2">
        <f t="shared" si="17"/>
        <v>120.33008588829072</v>
      </c>
      <c r="S14" s="2">
        <f t="shared" si="18"/>
        <v>105.61285709109691</v>
      </c>
      <c r="T14" s="2">
        <f t="shared" si="19"/>
        <v>107.23034490988266</v>
      </c>
      <c r="W14" s="6" t="s">
        <v>306</v>
      </c>
      <c r="X14" s="2">
        <f t="shared" si="20"/>
        <v>19.074360832993943</v>
      </c>
      <c r="Y14" s="2">
        <f t="shared" si="4"/>
        <v>9.0041026210028203</v>
      </c>
      <c r="Z14" s="2">
        <f t="shared" si="5"/>
        <v>12.489382999098055</v>
      </c>
      <c r="AD14" s="3">
        <f t="shared" si="6"/>
        <v>2.8862920029774086</v>
      </c>
      <c r="AE14" s="3">
        <f t="shared" si="7"/>
        <v>1.6616684321404396</v>
      </c>
      <c r="AF14" s="3">
        <f t="shared" si="8"/>
        <v>2.304018112557471</v>
      </c>
      <c r="AG14" s="3">
        <f t="shared" si="9"/>
        <v>33.700760564368814</v>
      </c>
      <c r="AH14" s="3">
        <f t="shared" si="10"/>
        <v>24.325271643275627</v>
      </c>
      <c r="AI14" s="3">
        <f t="shared" si="11"/>
        <v>32.384288961194116</v>
      </c>
      <c r="AJ14" s="3">
        <f t="shared" si="12"/>
        <v>3.0374669436808999</v>
      </c>
      <c r="AK14" s="3">
        <f t="shared" si="13"/>
        <v>-1.3870054971918511</v>
      </c>
      <c r="AL14" s="3">
        <f t="shared" si="14"/>
        <v>1.0736327097587983</v>
      </c>
      <c r="AM14" s="3">
        <f t="shared" si="21"/>
        <v>17.476699634214789</v>
      </c>
      <c r="AN14" s="3">
        <f t="shared" si="22"/>
        <v>3.6730078917139197</v>
      </c>
      <c r="AO14" s="3">
        <f t="shared" si="23"/>
        <v>11.918421897353703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35">
      <c r="A15" s="4" t="s">
        <v>44</v>
      </c>
      <c r="B15" s="3">
        <v>40420025.56308458</v>
      </c>
      <c r="C15" s="3">
        <v>37529887.50188385</v>
      </c>
      <c r="D15" s="2">
        <f t="shared" si="0"/>
        <v>77949913.064968437</v>
      </c>
      <c r="E15" s="3">
        <v>33021091.359719835</v>
      </c>
      <c r="F15" s="3">
        <v>4929404.1707075424</v>
      </c>
      <c r="G15" s="2">
        <f t="shared" si="1"/>
        <v>37950495.530427381</v>
      </c>
      <c r="H15" s="3">
        <v>28543431.037828643</v>
      </c>
      <c r="I15" s="3">
        <v>21943634.128663406</v>
      </c>
      <c r="J15" s="2">
        <f t="shared" si="2"/>
        <v>50487065.166492045</v>
      </c>
      <c r="K15" s="3">
        <v>253875700.56047001</v>
      </c>
      <c r="L15" s="3">
        <v>156301938.48128441</v>
      </c>
      <c r="M15" s="2">
        <f t="shared" si="3"/>
        <v>410177639.04175442</v>
      </c>
      <c r="N15" s="2">
        <f t="shared" si="15"/>
        <v>243790165.27986658</v>
      </c>
      <c r="O15" s="2"/>
      <c r="Q15" s="2">
        <f t="shared" si="16"/>
        <v>102.8596712241342</v>
      </c>
      <c r="R15" s="2">
        <f t="shared" si="17"/>
        <v>123.20618189412083</v>
      </c>
      <c r="S15" s="2">
        <f t="shared" si="18"/>
        <v>103.71395383372641</v>
      </c>
      <c r="T15" s="2">
        <f t="shared" si="19"/>
        <v>106.85471121544114</v>
      </c>
      <c r="X15" s="2">
        <f t="shared" si="20"/>
        <v>19.003940157994194</v>
      </c>
      <c r="Y15" s="2">
        <f t="shared" si="4"/>
        <v>9.2522097545556772</v>
      </c>
      <c r="Z15" s="2">
        <f t="shared" si="5"/>
        <v>12.308585442258266</v>
      </c>
      <c r="AD15" s="3">
        <f t="shared" si="6"/>
        <v>-8.5325231026918686</v>
      </c>
      <c r="AE15" s="3">
        <f t="shared" si="7"/>
        <v>3.7448145117664033</v>
      </c>
      <c r="AF15" s="3">
        <f t="shared" si="8"/>
        <v>-2.8623494536548444</v>
      </c>
      <c r="AG15" s="3">
        <f t="shared" si="9"/>
        <v>12.549030937914928</v>
      </c>
      <c r="AH15" s="3">
        <f t="shared" si="10"/>
        <v>-5.9169749477839373</v>
      </c>
      <c r="AI15" s="3">
        <f t="shared" si="11"/>
        <v>9.9089578632497233</v>
      </c>
      <c r="AJ15" s="3">
        <f t="shared" si="12"/>
        <v>-5.3636497292404943</v>
      </c>
      <c r="AK15" s="3">
        <f t="shared" si="13"/>
        <v>-9.076589862735517</v>
      </c>
      <c r="AL15" s="3">
        <f t="shared" si="14"/>
        <v>-7.0002892647858861</v>
      </c>
      <c r="AM15" s="3">
        <f t="shared" si="21"/>
        <v>0.5200280938193913</v>
      </c>
      <c r="AN15" s="3">
        <f t="shared" si="22"/>
        <v>-4.4586170462052603</v>
      </c>
      <c r="AO15" s="3">
        <f t="shared" si="23"/>
        <v>-1.4145202283880054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35">
      <c r="A16" s="4" t="s">
        <v>45</v>
      </c>
      <c r="B16" s="3">
        <v>40764437.279176444</v>
      </c>
      <c r="C16" s="3">
        <v>38106678.258219913</v>
      </c>
      <c r="D16" s="2">
        <f t="shared" si="0"/>
        <v>78871115.537396356</v>
      </c>
      <c r="E16" s="3">
        <v>34618014.37352711</v>
      </c>
      <c r="F16" s="3">
        <v>5182087.3100693263</v>
      </c>
      <c r="G16" s="2">
        <f t="shared" si="1"/>
        <v>39800101.683596432</v>
      </c>
      <c r="H16" s="3">
        <v>28075235.357677005</v>
      </c>
      <c r="I16" s="3">
        <v>21238182.485204805</v>
      </c>
      <c r="J16" s="2">
        <f t="shared" si="2"/>
        <v>49313417.842881814</v>
      </c>
      <c r="K16" s="3">
        <v>255641083.15560555</v>
      </c>
      <c r="L16" s="3">
        <v>157095473.52974528</v>
      </c>
      <c r="M16" s="2">
        <f t="shared" si="3"/>
        <v>412736556.68535084</v>
      </c>
      <c r="N16" s="2">
        <f t="shared" si="15"/>
        <v>244751921.62147623</v>
      </c>
      <c r="O16" s="2"/>
      <c r="Q16" s="2">
        <f t="shared" si="16"/>
        <v>104.07525415064525</v>
      </c>
      <c r="R16" s="2">
        <f t="shared" si="17"/>
        <v>129.21092330670982</v>
      </c>
      <c r="S16" s="2">
        <f t="shared" si="18"/>
        <v>101.30296789234563</v>
      </c>
      <c r="T16" s="2">
        <f t="shared" si="19"/>
        <v>107.27625486558938</v>
      </c>
      <c r="X16" s="2">
        <f t="shared" si="20"/>
        <v>19.109311801891987</v>
      </c>
      <c r="Y16" s="2">
        <f t="shared" si="4"/>
        <v>9.6429795323262297</v>
      </c>
      <c r="Z16" s="2">
        <f t="shared" si="5"/>
        <v>11.947916181428976</v>
      </c>
      <c r="AD16" s="3">
        <f t="shared" si="6"/>
        <v>3.4521381425011599</v>
      </c>
      <c r="AE16" s="3">
        <f t="shared" si="7"/>
        <v>6.2907134890740402</v>
      </c>
      <c r="AF16" s="3">
        <f t="shared" si="8"/>
        <v>4.8116102194201149</v>
      </c>
      <c r="AG16" s="3">
        <f t="shared" si="9"/>
        <v>20.79332183321867</v>
      </c>
      <c r="AH16" s="3">
        <f t="shared" si="10"/>
        <v>22.135296422814466</v>
      </c>
      <c r="AI16" s="3">
        <f t="shared" si="11"/>
        <v>20.967003462043209</v>
      </c>
      <c r="AJ16" s="3">
        <f t="shared" si="12"/>
        <v>-6.4014934680197255</v>
      </c>
      <c r="AK16" s="3">
        <f t="shared" si="13"/>
        <v>-12.252413897084569</v>
      </c>
      <c r="AL16" s="3">
        <f t="shared" si="14"/>
        <v>-8.9793541525150733</v>
      </c>
      <c r="AM16" s="3">
        <f t="shared" si="21"/>
        <v>2.8106385752702634</v>
      </c>
      <c r="AN16" s="3">
        <f t="shared" si="22"/>
        <v>2.0462922638181835</v>
      </c>
      <c r="AO16" s="3">
        <f t="shared" si="23"/>
        <v>2.5188728838395846</v>
      </c>
      <c r="AS16" s="2">
        <f t="shared" ref="AS16:AS47" si="24">((B16/B12)-1)*100</f>
        <v>1.4606296542031494</v>
      </c>
      <c r="AT16" s="2">
        <f t="shared" ref="AT16:AT47" si="25">((C16/C12)-1)*100</f>
        <v>7.0256480211821959</v>
      </c>
      <c r="AU16" s="2">
        <f t="shared" ref="AU16:AU47" si="26">((D16/D12)-1)*100</f>
        <v>4.0752541506452467</v>
      </c>
      <c r="AV16" s="2">
        <f t="shared" ref="AV16:AV47" si="27">((E16/E12)-1)*100</f>
        <v>30.828599767403198</v>
      </c>
      <c r="AW16" s="2">
        <f t="shared" ref="AW16:AW47" si="28">((F16/F12)-1)*100</f>
        <v>19.352280696966172</v>
      </c>
      <c r="AX16" s="2">
        <f t="shared" ref="AX16:AX47" si="29">((G16/G12)-1)*100</f>
        <v>29.210923306709823</v>
      </c>
      <c r="AY16" s="2">
        <f t="shared" ref="AY16:AY47" si="30">((H16/H12)-1)*100</f>
        <v>2.3454210090456007</v>
      </c>
      <c r="AZ16" s="2">
        <f t="shared" ref="AZ16:AZ47" si="31">((I16/I12)-1)*100</f>
        <v>-4.2916475684762201E-2</v>
      </c>
      <c r="BA16" s="2">
        <f t="shared" ref="BA16:BA47" si="32">((J16/J12)-1)*100</f>
        <v>1.30296789234563</v>
      </c>
      <c r="BB16" s="2">
        <f t="shared" ref="BB16:BB47" si="33">((K16/K12)-1)*100</f>
        <v>10.086432539032074</v>
      </c>
      <c r="BC16" s="2">
        <f t="shared" ref="BC16:BC47" si="34">((L16/L12)-1)*100</f>
        <v>3.9012552679980717</v>
      </c>
      <c r="BD16" s="2">
        <f t="shared" ref="BD16:BD47" si="35">((M16/M12)-1)*100</f>
        <v>7.6473558336686231</v>
      </c>
    </row>
    <row r="17" spans="1:56" x14ac:dyDescent="0.35">
      <c r="A17" s="4" t="s">
        <v>46</v>
      </c>
      <c r="B17" s="3">
        <v>40651139.156147368</v>
      </c>
      <c r="C17" s="3">
        <v>38608560.589148678</v>
      </c>
      <c r="D17" s="2">
        <f t="shared" si="0"/>
        <v>79259699.745296046</v>
      </c>
      <c r="E17" s="3">
        <v>35636219.800348848</v>
      </c>
      <c r="F17" s="3">
        <v>5045747.4181816019</v>
      </c>
      <c r="G17" s="2">
        <f t="shared" si="1"/>
        <v>40681967.218530446</v>
      </c>
      <c r="H17" s="3">
        <v>27880133.559425823</v>
      </c>
      <c r="I17" s="3">
        <v>21637379.790815733</v>
      </c>
      <c r="J17" s="2">
        <f t="shared" si="2"/>
        <v>49517513.350241557</v>
      </c>
      <c r="K17" s="3">
        <v>256542163.94166961</v>
      </c>
      <c r="L17" s="3">
        <v>158426474.84587783</v>
      </c>
      <c r="M17" s="2">
        <f t="shared" si="3"/>
        <v>414968638.78754747</v>
      </c>
      <c r="N17" s="2">
        <f t="shared" si="15"/>
        <v>245509458.47347939</v>
      </c>
      <c r="O17" s="2"/>
      <c r="Q17" s="2">
        <f t="shared" si="16"/>
        <v>104.58801474646707</v>
      </c>
      <c r="R17" s="2">
        <f t="shared" si="17"/>
        <v>132.07389739926478</v>
      </c>
      <c r="S17" s="2">
        <f t="shared" si="18"/>
        <v>101.72223472748796</v>
      </c>
      <c r="T17" s="2">
        <f t="shared" si="19"/>
        <v>107.60828787218311</v>
      </c>
      <c r="X17" s="2">
        <f t="shared" si="20"/>
        <v>19.100166214217175</v>
      </c>
      <c r="Y17" s="2">
        <f t="shared" si="4"/>
        <v>9.8036245190467266</v>
      </c>
      <c r="Z17" s="2">
        <f t="shared" si="5"/>
        <v>11.932832682229069</v>
      </c>
      <c r="AD17" s="3">
        <f t="shared" si="6"/>
        <v>-1.107108691694092</v>
      </c>
      <c r="AE17" s="3">
        <f t="shared" si="7"/>
        <v>5.3731757970526095</v>
      </c>
      <c r="AF17" s="3">
        <f t="shared" si="8"/>
        <v>1.9853421823897488</v>
      </c>
      <c r="AG17" s="3">
        <f t="shared" si="9"/>
        <v>12.294348587294879</v>
      </c>
      <c r="AH17" s="3">
        <f t="shared" si="10"/>
        <v>-10.115848503141066</v>
      </c>
      <c r="AI17" s="3">
        <f t="shared" si="11"/>
        <v>9.1618923127362084</v>
      </c>
      <c r="AJ17" s="3">
        <f t="shared" si="12"/>
        <v>-2.7508583255946739</v>
      </c>
      <c r="AK17" s="3">
        <f t="shared" si="13"/>
        <v>7.7331306045422599</v>
      </c>
      <c r="AL17" s="3">
        <f t="shared" si="14"/>
        <v>1.6658026466928044</v>
      </c>
      <c r="AM17" s="3">
        <f t="shared" si="21"/>
        <v>1.4173874697691602</v>
      </c>
      <c r="AN17" s="3">
        <f t="shared" si="22"/>
        <v>3.4323396397362593</v>
      </c>
      <c r="AO17" s="3">
        <f t="shared" si="23"/>
        <v>2.1808139913332303</v>
      </c>
      <c r="AS17" s="2">
        <f t="shared" si="24"/>
        <v>-0.94367989153395504</v>
      </c>
      <c r="AT17" s="2">
        <f t="shared" si="25"/>
        <v>4.2526866386841444</v>
      </c>
      <c r="AU17" s="2">
        <f t="shared" si="26"/>
        <v>1.5212272779165703</v>
      </c>
      <c r="AV17" s="2">
        <f t="shared" si="27"/>
        <v>19.527852177155115</v>
      </c>
      <c r="AW17" s="2">
        <f t="shared" si="28"/>
        <v>6.4507561908282218</v>
      </c>
      <c r="AX17" s="2">
        <f t="shared" si="29"/>
        <v>17.733994429798372</v>
      </c>
      <c r="AY17" s="2">
        <f t="shared" si="30"/>
        <v>-2.9373904706924026</v>
      </c>
      <c r="AZ17" s="2">
        <f t="shared" si="31"/>
        <v>-4.049204382400962</v>
      </c>
      <c r="BA17" s="2">
        <f t="shared" si="32"/>
        <v>-3.4263669106221473</v>
      </c>
      <c r="BB17" s="2">
        <f t="shared" si="33"/>
        <v>5.338881693968478</v>
      </c>
      <c r="BC17" s="2">
        <f t="shared" si="34"/>
        <v>1.117820485640908</v>
      </c>
      <c r="BD17" s="2">
        <f t="shared" si="35"/>
        <v>3.6864315683241777</v>
      </c>
    </row>
    <row r="18" spans="1:56" x14ac:dyDescent="0.35">
      <c r="A18" s="4" t="s">
        <v>47</v>
      </c>
      <c r="B18" s="3">
        <v>42048892.730033301</v>
      </c>
      <c r="C18" s="3">
        <v>37479165.821982644</v>
      </c>
      <c r="D18" s="2">
        <f t="shared" si="0"/>
        <v>79528058.552015945</v>
      </c>
      <c r="E18" s="3">
        <v>37397999.382159732</v>
      </c>
      <c r="F18" s="3">
        <v>5137248.9558063624</v>
      </c>
      <c r="G18" s="2">
        <f t="shared" si="1"/>
        <v>42535248.337966092</v>
      </c>
      <c r="H18" s="3">
        <v>28158609.863566335</v>
      </c>
      <c r="I18" s="3">
        <v>22324052.546857897</v>
      </c>
      <c r="J18" s="2">
        <f t="shared" si="2"/>
        <v>50482662.410424232</v>
      </c>
      <c r="K18" s="3">
        <v>262028387.88570347</v>
      </c>
      <c r="L18" s="3">
        <v>161251202.96642515</v>
      </c>
      <c r="M18" s="2">
        <f t="shared" si="3"/>
        <v>423279590.85212862</v>
      </c>
      <c r="N18" s="2">
        <f t="shared" si="15"/>
        <v>250733621.55172235</v>
      </c>
      <c r="O18" s="2"/>
      <c r="P18">
        <v>2003</v>
      </c>
      <c r="Q18" s="2">
        <f t="shared" si="16"/>
        <v>104.94213058244372</v>
      </c>
      <c r="R18" s="2">
        <f t="shared" si="17"/>
        <v>138.09056957997601</v>
      </c>
      <c r="S18" s="2">
        <f t="shared" si="18"/>
        <v>103.70490939357026</v>
      </c>
      <c r="T18" s="2">
        <f t="shared" si="19"/>
        <v>109.898070302197</v>
      </c>
      <c r="W18" s="6" t="s">
        <v>307</v>
      </c>
      <c r="X18" s="2">
        <f t="shared" si="20"/>
        <v>18.788540782680641</v>
      </c>
      <c r="Y18" s="2">
        <f t="shared" si="4"/>
        <v>10.048972182272225</v>
      </c>
      <c r="Z18" s="2">
        <f t="shared" si="5"/>
        <v>11.926552449362056</v>
      </c>
      <c r="AD18" s="3">
        <f t="shared" si="6"/>
        <v>14.479408099565383</v>
      </c>
      <c r="AE18" s="3">
        <f t="shared" si="7"/>
        <v>-11.197493780052115</v>
      </c>
      <c r="AF18" s="3">
        <f t="shared" si="8"/>
        <v>1.3612204292566821</v>
      </c>
      <c r="AG18" s="3">
        <f t="shared" si="9"/>
        <v>21.290549775665713</v>
      </c>
      <c r="AH18" s="3">
        <f t="shared" si="10"/>
        <v>7.453464754154826</v>
      </c>
      <c r="AI18" s="3">
        <f t="shared" si="11"/>
        <v>19.505559327141242</v>
      </c>
      <c r="AJ18" s="3">
        <f t="shared" si="12"/>
        <v>4.0555965117717863</v>
      </c>
      <c r="AK18" s="3">
        <f t="shared" si="13"/>
        <v>13.311365170902301</v>
      </c>
      <c r="AL18" s="3">
        <f t="shared" si="14"/>
        <v>8.027343180681946</v>
      </c>
      <c r="AM18" s="3">
        <f t="shared" si="21"/>
        <v>8.8324396607164744</v>
      </c>
      <c r="AN18" s="3">
        <f t="shared" si="22"/>
        <v>7.3249803731229024</v>
      </c>
      <c r="AO18" s="3">
        <f t="shared" si="23"/>
        <v>8.2550612692997127</v>
      </c>
      <c r="AS18" s="2">
        <f t="shared" si="24"/>
        <v>1.7359992418735537</v>
      </c>
      <c r="AT18" s="2">
        <f t="shared" si="25"/>
        <v>0.78693848492048524</v>
      </c>
      <c r="AU18" s="2">
        <f t="shared" si="26"/>
        <v>1.2865186516018978</v>
      </c>
      <c r="AV18" s="2">
        <f t="shared" si="27"/>
        <v>16.652053227300321</v>
      </c>
      <c r="AW18" s="2">
        <f t="shared" si="28"/>
        <v>2.6393758787369492</v>
      </c>
      <c r="AX18" s="2">
        <f t="shared" si="29"/>
        <v>14.759803053887421</v>
      </c>
      <c r="AY18" s="2">
        <f t="shared" si="30"/>
        <v>-2.6985010830306355</v>
      </c>
      <c r="AZ18" s="2">
        <f t="shared" si="31"/>
        <v>-0.65788280907597141</v>
      </c>
      <c r="BA18" s="2">
        <f t="shared" si="32"/>
        <v>-1.8065487006766023</v>
      </c>
      <c r="BB18" s="2">
        <f t="shared" si="33"/>
        <v>3.3452119712362949</v>
      </c>
      <c r="BC18" s="2">
        <f t="shared" si="34"/>
        <v>1.9967843167010502</v>
      </c>
      <c r="BD18" s="2">
        <f t="shared" si="35"/>
        <v>2.8273364400565271</v>
      </c>
    </row>
    <row r="19" spans="1:56" x14ac:dyDescent="0.35">
      <c r="A19" s="4" t="s">
        <v>48</v>
      </c>
      <c r="B19" s="3">
        <v>44206767.383494303</v>
      </c>
      <c r="C19" s="3">
        <v>40043273.782922119</v>
      </c>
      <c r="D19" s="2">
        <f t="shared" si="0"/>
        <v>84250041.166416422</v>
      </c>
      <c r="E19" s="3">
        <v>40587530.787010983</v>
      </c>
      <c r="F19" s="3">
        <v>6443750.4897132842</v>
      </c>
      <c r="G19" s="2">
        <f t="shared" si="1"/>
        <v>47031281.276724264</v>
      </c>
      <c r="H19" s="3">
        <v>29264659.349683888</v>
      </c>
      <c r="I19" s="3">
        <v>23409987.4478525</v>
      </c>
      <c r="J19" s="2">
        <f t="shared" si="2"/>
        <v>52674646.797536388</v>
      </c>
      <c r="K19" s="3">
        <v>273515904.0568437</v>
      </c>
      <c r="L19" s="3">
        <v>169842395.64672869</v>
      </c>
      <c r="M19" s="2">
        <f t="shared" si="3"/>
        <v>443358299.70357239</v>
      </c>
      <c r="N19" s="2">
        <f t="shared" si="15"/>
        <v>259402330.46289533</v>
      </c>
      <c r="O19" s="2"/>
      <c r="Q19" s="2">
        <f t="shared" si="16"/>
        <v>111.1730750459545</v>
      </c>
      <c r="R19" s="2">
        <f t="shared" si="17"/>
        <v>152.68692844992725</v>
      </c>
      <c r="S19" s="2">
        <f t="shared" si="18"/>
        <v>108.20783240522678</v>
      </c>
      <c r="T19" s="2">
        <f t="shared" si="19"/>
        <v>113.69761810696895</v>
      </c>
      <c r="X19" s="2">
        <f t="shared" si="20"/>
        <v>19.002698544889238</v>
      </c>
      <c r="Y19" s="2">
        <f t="shared" si="4"/>
        <v>10.607962297800491</v>
      </c>
      <c r="Z19" s="2">
        <f t="shared" si="5"/>
        <v>11.880830207250986</v>
      </c>
      <c r="AD19" s="3">
        <f t="shared" si="6"/>
        <v>22.162180823479982</v>
      </c>
      <c r="AE19" s="3">
        <f t="shared" si="7"/>
        <v>30.304268111017564</v>
      </c>
      <c r="AF19" s="3">
        <f t="shared" si="8"/>
        <v>25.950229984033847</v>
      </c>
      <c r="AG19" s="3">
        <f t="shared" si="9"/>
        <v>38.732126693235337</v>
      </c>
      <c r="AH19" s="3">
        <f t="shared" si="10"/>
        <v>147.53260502307458</v>
      </c>
      <c r="AI19" s="3">
        <f t="shared" si="11"/>
        <v>49.469076339077354</v>
      </c>
      <c r="AJ19" s="3">
        <f t="shared" si="12"/>
        <v>16.661901207107398</v>
      </c>
      <c r="AK19" s="3">
        <f t="shared" si="13"/>
        <v>20.924020696977564</v>
      </c>
      <c r="AL19" s="3">
        <f t="shared" si="14"/>
        <v>18.532521799272118</v>
      </c>
      <c r="AM19" s="3">
        <f t="shared" si="21"/>
        <v>18.723572732562687</v>
      </c>
      <c r="AN19" s="3">
        <f t="shared" si="22"/>
        <v>23.075773795484089</v>
      </c>
      <c r="AO19" s="3">
        <f t="shared" si="23"/>
        <v>20.367726231891027</v>
      </c>
      <c r="AS19" s="2">
        <f t="shared" si="24"/>
        <v>9.3684795287911413</v>
      </c>
      <c r="AT19" s="2">
        <f t="shared" si="25"/>
        <v>6.6970258861343668</v>
      </c>
      <c r="AU19" s="2">
        <f t="shared" si="26"/>
        <v>8.0822772646289565</v>
      </c>
      <c r="AV19" s="2">
        <f t="shared" si="27"/>
        <v>22.913959277920569</v>
      </c>
      <c r="AW19" s="2">
        <f t="shared" si="28"/>
        <v>30.720676709866535</v>
      </c>
      <c r="AX19" s="2">
        <f t="shared" si="29"/>
        <v>23.927976748067039</v>
      </c>
      <c r="AY19" s="2">
        <f t="shared" si="30"/>
        <v>2.5267751129827376</v>
      </c>
      <c r="AZ19" s="2">
        <f t="shared" si="31"/>
        <v>6.6823631427289421</v>
      </c>
      <c r="BA19" s="2">
        <f t="shared" si="32"/>
        <v>4.3329546366585481</v>
      </c>
      <c r="BB19" s="2">
        <f t="shared" si="33"/>
        <v>7.7361494042221812</v>
      </c>
      <c r="BC19" s="2">
        <f t="shared" si="34"/>
        <v>8.663012945975467</v>
      </c>
      <c r="BD19" s="2">
        <f t="shared" si="35"/>
        <v>8.0893392285678267</v>
      </c>
    </row>
    <row r="20" spans="1:56" x14ac:dyDescent="0.35">
      <c r="A20" s="4" t="s">
        <v>49</v>
      </c>
      <c r="B20" s="3">
        <v>45844575.837902784</v>
      </c>
      <c r="C20" s="3">
        <v>41167848.171954922</v>
      </c>
      <c r="D20" s="2">
        <f t="shared" si="0"/>
        <v>87012424.009857714</v>
      </c>
      <c r="E20" s="3">
        <v>43215630.949012049</v>
      </c>
      <c r="F20" s="3">
        <v>6895518.1951143974</v>
      </c>
      <c r="G20" s="2">
        <f t="shared" si="1"/>
        <v>50111149.144126445</v>
      </c>
      <c r="H20" s="3">
        <v>30581789.061014168</v>
      </c>
      <c r="I20" s="3">
        <v>24378942.125194248</v>
      </c>
      <c r="J20" s="2">
        <f t="shared" si="2"/>
        <v>54960731.186208412</v>
      </c>
      <c r="K20" s="3">
        <v>287186188.94030786</v>
      </c>
      <c r="L20" s="3">
        <v>175656121.77206573</v>
      </c>
      <c r="M20" s="2">
        <f t="shared" si="3"/>
        <v>462842310.71237361</v>
      </c>
      <c r="N20" s="2">
        <f t="shared" si="15"/>
        <v>270758006.372181</v>
      </c>
      <c r="O20" s="2"/>
      <c r="Q20" s="2">
        <f t="shared" si="16"/>
        <v>114.81820792550937</v>
      </c>
      <c r="R20" s="2">
        <f t="shared" si="17"/>
        <v>162.68571121619638</v>
      </c>
      <c r="S20" s="2">
        <f t="shared" si="18"/>
        <v>112.90406202294862</v>
      </c>
      <c r="T20" s="2">
        <f t="shared" si="19"/>
        <v>118.67487987858266</v>
      </c>
      <c r="X20" s="2">
        <f t="shared" si="20"/>
        <v>18.799582924027504</v>
      </c>
      <c r="Y20" s="2">
        <f t="shared" si="4"/>
        <v>10.826829782912235</v>
      </c>
      <c r="Z20" s="2">
        <f t="shared" si="5"/>
        <v>11.874612565479763</v>
      </c>
      <c r="AD20" s="3">
        <f t="shared" si="6"/>
        <v>15.663625810578075</v>
      </c>
      <c r="AE20" s="3">
        <f t="shared" si="7"/>
        <v>11.715739006411209</v>
      </c>
      <c r="AF20" s="3">
        <f t="shared" si="8"/>
        <v>13.774407614624916</v>
      </c>
      <c r="AG20" s="3">
        <f t="shared" si="9"/>
        <v>28.526567180864994</v>
      </c>
      <c r="AH20" s="3">
        <f t="shared" si="10"/>
        <v>31.133234205362491</v>
      </c>
      <c r="AI20" s="3">
        <f t="shared" si="11"/>
        <v>28.881388569175058</v>
      </c>
      <c r="AJ20" s="3">
        <f t="shared" si="12"/>
        <v>19.255292264866576</v>
      </c>
      <c r="AK20" s="3">
        <f t="shared" si="13"/>
        <v>17.612830547552694</v>
      </c>
      <c r="AL20" s="3">
        <f t="shared" si="14"/>
        <v>18.523230076090069</v>
      </c>
      <c r="AM20" s="3">
        <f t="shared" si="21"/>
        <v>21.541296548101997</v>
      </c>
      <c r="AN20" s="3">
        <f t="shared" si="22"/>
        <v>14.411250355565031</v>
      </c>
      <c r="AO20" s="3">
        <f t="shared" si="23"/>
        <v>18.771663945146511</v>
      </c>
      <c r="AS20" s="2">
        <f t="shared" si="24"/>
        <v>12.462182475216977</v>
      </c>
      <c r="AT20" s="2">
        <f t="shared" si="25"/>
        <v>8.0331586316492611</v>
      </c>
      <c r="AU20" s="2">
        <f t="shared" si="26"/>
        <v>10.322294057830582</v>
      </c>
      <c r="AV20" s="2">
        <f t="shared" si="27"/>
        <v>24.835672210187944</v>
      </c>
      <c r="AW20" s="2">
        <f t="shared" si="28"/>
        <v>33.064492790688796</v>
      </c>
      <c r="AX20" s="2">
        <f t="shared" si="29"/>
        <v>25.907088234349153</v>
      </c>
      <c r="AY20" s="2">
        <f t="shared" si="30"/>
        <v>8.9279882124007273</v>
      </c>
      <c r="AZ20" s="2">
        <f t="shared" si="31"/>
        <v>14.788269392531106</v>
      </c>
      <c r="BA20" s="2">
        <f t="shared" si="32"/>
        <v>11.451879813562282</v>
      </c>
      <c r="BB20" s="2">
        <f t="shared" si="33"/>
        <v>12.339607310105617</v>
      </c>
      <c r="BC20" s="2">
        <f t="shared" si="34"/>
        <v>11.814884175390382</v>
      </c>
      <c r="BD20" s="2">
        <f t="shared" si="35"/>
        <v>12.139887590626209</v>
      </c>
    </row>
    <row r="21" spans="1:56" x14ac:dyDescent="0.35">
      <c r="A21" s="4" t="s">
        <v>50</v>
      </c>
      <c r="B21" s="3">
        <v>48323324.978208043</v>
      </c>
      <c r="C21" s="3">
        <v>41939222.420489632</v>
      </c>
      <c r="D21" s="2">
        <f t="shared" si="0"/>
        <v>90262547.398697674</v>
      </c>
      <c r="E21" s="3">
        <v>46915399.113118708</v>
      </c>
      <c r="F21" s="3">
        <v>6553055.9921419686</v>
      </c>
      <c r="G21" s="2">
        <f t="shared" si="1"/>
        <v>53468455.105260678</v>
      </c>
      <c r="H21" s="3">
        <v>31544751.070437748</v>
      </c>
      <c r="I21" s="3">
        <v>25051093.723015994</v>
      </c>
      <c r="J21" s="2">
        <f t="shared" si="2"/>
        <v>56595844.793453738</v>
      </c>
      <c r="K21" s="3">
        <v>300112318.7069453</v>
      </c>
      <c r="L21" s="3">
        <v>178897107.38184047</v>
      </c>
      <c r="M21" s="2">
        <f t="shared" si="3"/>
        <v>479009426.08878577</v>
      </c>
      <c r="N21" s="2">
        <f t="shared" si="15"/>
        <v>278682578.79137367</v>
      </c>
      <c r="O21" s="2"/>
      <c r="Q21" s="2">
        <f t="shared" si="16"/>
        <v>119.10694424437243</v>
      </c>
      <c r="R21" s="2">
        <f t="shared" si="17"/>
        <v>173.58519600922307</v>
      </c>
      <c r="S21" s="2">
        <f t="shared" si="18"/>
        <v>116.26302330571481</v>
      </c>
      <c r="T21" s="2">
        <f t="shared" si="19"/>
        <v>122.1482681360072</v>
      </c>
      <c r="X21" s="2">
        <f t="shared" si="20"/>
        <v>18.84358479867727</v>
      </c>
      <c r="Y21" s="2">
        <f t="shared" si="4"/>
        <v>11.162297064139642</v>
      </c>
      <c r="Z21" s="2">
        <f t="shared" si="5"/>
        <v>11.815183942322575</v>
      </c>
      <c r="AD21" s="3">
        <f t="shared" si="6"/>
        <v>23.44553912847833</v>
      </c>
      <c r="AE21" s="3">
        <f t="shared" si="7"/>
        <v>7.7082147874113494</v>
      </c>
      <c r="AF21" s="3">
        <f t="shared" si="8"/>
        <v>15.799124064360814</v>
      </c>
      <c r="AG21" s="3">
        <f t="shared" si="9"/>
        <v>38.898715229188994</v>
      </c>
      <c r="AH21" s="3">
        <f t="shared" si="10"/>
        <v>-18.434241343063785</v>
      </c>
      <c r="AI21" s="3">
        <f t="shared" si="11"/>
        <v>29.614352793119568</v>
      </c>
      <c r="AJ21" s="3">
        <f t="shared" si="12"/>
        <v>13.202720690507363</v>
      </c>
      <c r="AK21" s="3">
        <f t="shared" si="13"/>
        <v>11.492933321275967</v>
      </c>
      <c r="AL21" s="3">
        <f t="shared" si="14"/>
        <v>12.441901224698015</v>
      </c>
      <c r="AM21" s="3">
        <f t="shared" si="21"/>
        <v>19.256233104021447</v>
      </c>
      <c r="AN21" s="3">
        <f t="shared" si="22"/>
        <v>7.587078373021261</v>
      </c>
      <c r="AO21" s="3">
        <f t="shared" si="23"/>
        <v>14.721291168619688</v>
      </c>
      <c r="AS21" s="2">
        <f t="shared" si="24"/>
        <v>18.873236965366736</v>
      </c>
      <c r="AT21" s="2">
        <f t="shared" si="25"/>
        <v>8.6267443813408349</v>
      </c>
      <c r="AU21" s="2">
        <f t="shared" si="26"/>
        <v>13.882020356826597</v>
      </c>
      <c r="AV21" s="2">
        <f t="shared" si="27"/>
        <v>31.650886025401181</v>
      </c>
      <c r="AW21" s="2">
        <f t="shared" si="28"/>
        <v>29.872850323997667</v>
      </c>
      <c r="AX21" s="2">
        <f t="shared" si="29"/>
        <v>31.430357873416813</v>
      </c>
      <c r="AY21" s="2">
        <f t="shared" si="30"/>
        <v>13.144189224204684</v>
      </c>
      <c r="AZ21" s="2">
        <f t="shared" si="31"/>
        <v>15.776928469172846</v>
      </c>
      <c r="BA21" s="2">
        <f t="shared" si="32"/>
        <v>14.29460197879191</v>
      </c>
      <c r="BB21" s="2">
        <f t="shared" si="33"/>
        <v>16.983623313936924</v>
      </c>
      <c r="BC21" s="2">
        <f t="shared" si="34"/>
        <v>12.921219484228953</v>
      </c>
      <c r="BD21" s="2">
        <f t="shared" si="35"/>
        <v>15.432681247516022</v>
      </c>
    </row>
    <row r="22" spans="1:56" x14ac:dyDescent="0.35">
      <c r="A22" s="4" t="s">
        <v>51</v>
      </c>
      <c r="B22" s="3">
        <v>48879219.886299431</v>
      </c>
      <c r="C22" s="3">
        <v>44057347.841964237</v>
      </c>
      <c r="D22" s="2">
        <f t="shared" si="0"/>
        <v>92936567.728263676</v>
      </c>
      <c r="E22" s="3">
        <v>48560844.104760289</v>
      </c>
      <c r="F22" s="3">
        <v>6455175.3767446298</v>
      </c>
      <c r="G22" s="2">
        <f t="shared" si="1"/>
        <v>55016019.481504917</v>
      </c>
      <c r="H22" s="3">
        <v>31612650.532383882</v>
      </c>
      <c r="I22" s="3">
        <v>25621062.219633933</v>
      </c>
      <c r="J22" s="2">
        <f t="shared" si="2"/>
        <v>57233712.752017811</v>
      </c>
      <c r="K22" s="3">
        <v>307336545.69633102</v>
      </c>
      <c r="L22" s="3">
        <v>183424076.15590629</v>
      </c>
      <c r="M22" s="2">
        <f t="shared" si="3"/>
        <v>490760621.85223734</v>
      </c>
      <c r="N22" s="2">
        <f t="shared" si="15"/>
        <v>285574321.89045095</v>
      </c>
      <c r="O22" s="2"/>
      <c r="P22">
        <v>2004</v>
      </c>
      <c r="Q22" s="2">
        <f t="shared" si="16"/>
        <v>122.63547738996512</v>
      </c>
      <c r="R22" s="2">
        <f t="shared" si="17"/>
        <v>178.6093596035966</v>
      </c>
      <c r="S22" s="2">
        <f t="shared" si="18"/>
        <v>117.57337493317353</v>
      </c>
      <c r="T22" s="2">
        <f t="shared" si="19"/>
        <v>125.16896102481805</v>
      </c>
      <c r="W22" s="6" t="s">
        <v>308</v>
      </c>
      <c r="X22" s="2">
        <f t="shared" si="20"/>
        <v>18.937250380338352</v>
      </c>
      <c r="Y22" s="2">
        <f t="shared" si="4"/>
        <v>11.21035735790343</v>
      </c>
      <c r="Z22" s="2">
        <f t="shared" si="5"/>
        <v>11.662246358724815</v>
      </c>
      <c r="AD22" s="3">
        <f t="shared" si="6"/>
        <v>4.6814735490038339</v>
      </c>
      <c r="AE22" s="3">
        <f t="shared" si="7"/>
        <v>21.78446807350225</v>
      </c>
      <c r="AF22" s="3">
        <f t="shared" si="8"/>
        <v>12.387024499813016</v>
      </c>
      <c r="AG22" s="3">
        <f t="shared" si="9"/>
        <v>14.784500283756707</v>
      </c>
      <c r="AH22" s="3">
        <f t="shared" si="10"/>
        <v>-5.8421207251464491</v>
      </c>
      <c r="AI22" s="3">
        <f t="shared" si="11"/>
        <v>12.089805774155661</v>
      </c>
      <c r="AJ22" s="3">
        <f t="shared" si="12"/>
        <v>0.86377609962662305</v>
      </c>
      <c r="AK22" s="3">
        <f t="shared" si="13"/>
        <v>9.4162326622282642</v>
      </c>
      <c r="AL22" s="3">
        <f t="shared" si="14"/>
        <v>4.5850215835958608</v>
      </c>
      <c r="AM22" s="3">
        <f t="shared" si="21"/>
        <v>9.9819799471584361</v>
      </c>
      <c r="AN22" s="3">
        <f t="shared" si="22"/>
        <v>10.512674078132701</v>
      </c>
      <c r="AO22" s="3">
        <f t="shared" si="23"/>
        <v>10.179955764682646</v>
      </c>
      <c r="AS22" s="2">
        <f t="shared" si="24"/>
        <v>16.243774122945197</v>
      </c>
      <c r="AT22" s="2">
        <f t="shared" si="25"/>
        <v>17.55156998751368</v>
      </c>
      <c r="AU22" s="2">
        <f t="shared" si="26"/>
        <v>16.860098712805605</v>
      </c>
      <c r="AV22" s="2">
        <f t="shared" si="27"/>
        <v>29.848775086952006</v>
      </c>
      <c r="AW22" s="2">
        <f t="shared" si="28"/>
        <v>25.654322620450088</v>
      </c>
      <c r="AX22" s="2">
        <f t="shared" si="29"/>
        <v>29.342184731994948</v>
      </c>
      <c r="AY22" s="2">
        <f t="shared" si="30"/>
        <v>12.266374957972047</v>
      </c>
      <c r="AZ22" s="2">
        <f t="shared" si="31"/>
        <v>14.768867193157043</v>
      </c>
      <c r="BA22" s="2">
        <f t="shared" si="32"/>
        <v>13.373007720368468</v>
      </c>
      <c r="BB22" s="2">
        <f t="shared" si="33"/>
        <v>17.291316477660025</v>
      </c>
      <c r="BC22" s="2">
        <f t="shared" si="34"/>
        <v>13.750516449851148</v>
      </c>
      <c r="BD22" s="2">
        <f t="shared" si="35"/>
        <v>15.942424926337395</v>
      </c>
    </row>
    <row r="23" spans="1:56" x14ac:dyDescent="0.35">
      <c r="A23" s="4" t="s">
        <v>52</v>
      </c>
      <c r="B23" s="3">
        <v>49271855.705964223</v>
      </c>
      <c r="C23" s="3">
        <v>45259625.801773824</v>
      </c>
      <c r="D23" s="2">
        <f t="shared" si="0"/>
        <v>94531481.507738054</v>
      </c>
      <c r="E23" s="3">
        <v>52554274.046828821</v>
      </c>
      <c r="F23" s="3">
        <v>6442014.0759419426</v>
      </c>
      <c r="G23" s="2">
        <f t="shared" si="1"/>
        <v>58996288.122770764</v>
      </c>
      <c r="H23" s="3">
        <v>32236654.672739424</v>
      </c>
      <c r="I23" s="3">
        <v>26165014.183454931</v>
      </c>
      <c r="J23" s="2">
        <f t="shared" si="2"/>
        <v>58401668.856194355</v>
      </c>
      <c r="K23" s="3">
        <v>317759697.61747843</v>
      </c>
      <c r="L23" s="3">
        <v>188119258.27555662</v>
      </c>
      <c r="M23" s="2">
        <f t="shared" si="3"/>
        <v>505878955.89303505</v>
      </c>
      <c r="N23" s="2">
        <f t="shared" si="15"/>
        <v>293949517.40633184</v>
      </c>
      <c r="O23" s="2"/>
      <c r="Q23" s="2">
        <f t="shared" si="16"/>
        <v>124.74006353428632</v>
      </c>
      <c r="R23" s="2">
        <f t="shared" si="17"/>
        <v>191.53129106586394</v>
      </c>
      <c r="S23" s="2">
        <f t="shared" si="18"/>
        <v>119.97266958555473</v>
      </c>
      <c r="T23" s="2">
        <f t="shared" si="19"/>
        <v>128.83986012443901</v>
      </c>
      <c r="X23" s="2">
        <f t="shared" si="20"/>
        <v>18.68658112904901</v>
      </c>
      <c r="Y23" s="2">
        <f t="shared" si="4"/>
        <v>11.662135266849322</v>
      </c>
      <c r="Z23" s="2">
        <f t="shared" si="5"/>
        <v>11.544593459733285</v>
      </c>
      <c r="AD23" s="3">
        <f t="shared" si="6"/>
        <v>3.252033398334131</v>
      </c>
      <c r="AE23" s="3">
        <f t="shared" si="7"/>
        <v>11.370568319684725</v>
      </c>
      <c r="AF23" s="3">
        <f t="shared" si="8"/>
        <v>7.0432630872062862</v>
      </c>
      <c r="AG23" s="3">
        <f t="shared" si="9"/>
        <v>37.178881237483097</v>
      </c>
      <c r="AH23" s="3">
        <f t="shared" si="10"/>
        <v>-0.81305949625530838</v>
      </c>
      <c r="AI23" s="3">
        <f t="shared" si="11"/>
        <v>32.233682119608396</v>
      </c>
      <c r="AJ23" s="3">
        <f t="shared" si="12"/>
        <v>8.1324956586694697</v>
      </c>
      <c r="AK23" s="3">
        <f t="shared" si="13"/>
        <v>8.7665550691386596</v>
      </c>
      <c r="AL23" s="3">
        <f t="shared" si="14"/>
        <v>8.4159929687191326</v>
      </c>
      <c r="AM23" s="3">
        <f t="shared" si="21"/>
        <v>14.271632358178742</v>
      </c>
      <c r="AN23" s="3">
        <f t="shared" si="22"/>
        <v>10.638854193662661</v>
      </c>
      <c r="AO23" s="3">
        <f t="shared" si="23"/>
        <v>12.903556285316764</v>
      </c>
      <c r="AS23" s="2">
        <f t="shared" si="24"/>
        <v>11.457721571292945</v>
      </c>
      <c r="AT23" s="2">
        <f t="shared" si="25"/>
        <v>13.026787088213565</v>
      </c>
      <c r="AU23" s="2">
        <f t="shared" si="26"/>
        <v>12.203484056480196</v>
      </c>
      <c r="AV23" s="2">
        <f t="shared" si="27"/>
        <v>29.48379225781208</v>
      </c>
      <c r="AW23" s="2">
        <f t="shared" si="28"/>
        <v>-2.6947253375397828E-2</v>
      </c>
      <c r="AX23" s="2">
        <f t="shared" si="29"/>
        <v>25.440529199377714</v>
      </c>
      <c r="AY23" s="2">
        <f t="shared" si="30"/>
        <v>10.155578055917601</v>
      </c>
      <c r="AZ23" s="2">
        <f t="shared" si="31"/>
        <v>11.768595526757375</v>
      </c>
      <c r="BA23" s="2">
        <f t="shared" si="32"/>
        <v>10.872445107549966</v>
      </c>
      <c r="BB23" s="2">
        <f t="shared" si="33"/>
        <v>16.175949151183456</v>
      </c>
      <c r="BC23" s="2">
        <f t="shared" si="34"/>
        <v>10.761072086408685</v>
      </c>
      <c r="BD23" s="2">
        <f t="shared" si="35"/>
        <v>14.10160951791446</v>
      </c>
    </row>
    <row r="24" spans="1:56" x14ac:dyDescent="0.35">
      <c r="A24" s="4" t="s">
        <v>53</v>
      </c>
      <c r="B24" s="3">
        <v>50577064.178228565</v>
      </c>
      <c r="C24" s="3">
        <v>46465253.703049123</v>
      </c>
      <c r="D24" s="2">
        <f t="shared" si="0"/>
        <v>97042317.88127768</v>
      </c>
      <c r="E24" s="3">
        <v>56155715.509192839</v>
      </c>
      <c r="F24" s="3">
        <v>7141854.3025849694</v>
      </c>
      <c r="G24" s="2">
        <f t="shared" si="1"/>
        <v>63297569.811777808</v>
      </c>
      <c r="H24" s="3">
        <v>32164465.439237997</v>
      </c>
      <c r="I24" s="3">
        <v>26718497.11179566</v>
      </c>
      <c r="J24" s="2">
        <f t="shared" si="2"/>
        <v>58882962.551033661</v>
      </c>
      <c r="K24" s="3">
        <v>324894033.0088504</v>
      </c>
      <c r="L24" s="3">
        <v>193080455.16718209</v>
      </c>
      <c r="M24" s="2">
        <f t="shared" si="3"/>
        <v>517974488.17603248</v>
      </c>
      <c r="N24" s="2">
        <f t="shared" si="15"/>
        <v>298751637.9319433</v>
      </c>
      <c r="O24" s="2"/>
      <c r="Q24" s="2">
        <f t="shared" si="16"/>
        <v>128.05326548314071</v>
      </c>
      <c r="R24" s="2">
        <f t="shared" si="17"/>
        <v>205.49539052614008</v>
      </c>
      <c r="S24" s="2">
        <f t="shared" si="18"/>
        <v>120.9613757399413</v>
      </c>
      <c r="T24" s="2">
        <f t="shared" si="19"/>
        <v>130.94465873843106</v>
      </c>
      <c r="X24" s="2">
        <f t="shared" si="20"/>
        <v>18.734960909560872</v>
      </c>
      <c r="Y24" s="2">
        <f t="shared" si="4"/>
        <v>12.220209924753336</v>
      </c>
      <c r="Z24" s="2">
        <f t="shared" si="5"/>
        <v>11.367927165366959</v>
      </c>
      <c r="AD24" s="3">
        <f t="shared" si="6"/>
        <v>11.024490513742546</v>
      </c>
      <c r="AE24" s="3">
        <f t="shared" si="7"/>
        <v>11.088579949172939</v>
      </c>
      <c r="AF24" s="3">
        <f t="shared" si="8"/>
        <v>11.055171686138943</v>
      </c>
      <c r="AG24" s="3">
        <f t="shared" si="9"/>
        <v>30.359802921785395</v>
      </c>
      <c r="AH24" s="3">
        <f t="shared" si="10"/>
        <v>51.062708361160027</v>
      </c>
      <c r="AI24" s="3">
        <f t="shared" si="11"/>
        <v>32.510225791257838</v>
      </c>
      <c r="AJ24" s="3">
        <f t="shared" si="12"/>
        <v>-0.8927366728937125</v>
      </c>
      <c r="AK24" s="3">
        <f t="shared" si="13"/>
        <v>8.7337097628984885</v>
      </c>
      <c r="AL24" s="3">
        <f t="shared" si="14"/>
        <v>3.3374116843835955</v>
      </c>
      <c r="AM24" s="3">
        <f t="shared" si="21"/>
        <v>9.2878007610201827</v>
      </c>
      <c r="AN24" s="3">
        <f t="shared" si="22"/>
        <v>10.973740558771672</v>
      </c>
      <c r="AO24" s="3">
        <f t="shared" si="23"/>
        <v>9.9124846888735352</v>
      </c>
      <c r="AS24" s="2">
        <f t="shared" si="24"/>
        <v>10.322896992348474</v>
      </c>
      <c r="AT24" s="2">
        <f t="shared" si="25"/>
        <v>12.867822260146667</v>
      </c>
      <c r="AU24" s="2">
        <f t="shared" si="26"/>
        <v>11.526967540041944</v>
      </c>
      <c r="AV24" s="2">
        <f t="shared" si="27"/>
        <v>29.94306521973067</v>
      </c>
      <c r="AW24" s="2">
        <f t="shared" si="28"/>
        <v>3.5724089256280456</v>
      </c>
      <c r="AX24" s="2">
        <f t="shared" si="29"/>
        <v>26.314344996809847</v>
      </c>
      <c r="AY24" s="2">
        <f t="shared" si="30"/>
        <v>5.1752249519026128</v>
      </c>
      <c r="AZ24" s="2">
        <f t="shared" si="31"/>
        <v>9.5966222594360051</v>
      </c>
      <c r="BA24" s="2">
        <f t="shared" si="32"/>
        <v>7.136425007768965</v>
      </c>
      <c r="BB24" s="2">
        <f t="shared" si="33"/>
        <v>13.130103577641128</v>
      </c>
      <c r="BC24" s="2">
        <f t="shared" si="34"/>
        <v>9.9195708178770214</v>
      </c>
      <c r="BD24" s="2">
        <f t="shared" si="35"/>
        <v>11.911654614895383</v>
      </c>
    </row>
    <row r="25" spans="1:56" x14ac:dyDescent="0.35">
      <c r="A25" s="4" t="s">
        <v>54</v>
      </c>
      <c r="B25" s="3">
        <v>50698626.034417391</v>
      </c>
      <c r="C25" s="3">
        <v>47438658.136575818</v>
      </c>
      <c r="D25" s="2">
        <f t="shared" si="0"/>
        <v>98137284.170993209</v>
      </c>
      <c r="E25" s="3">
        <v>58555260.468072474</v>
      </c>
      <c r="F25" s="3">
        <v>7694138.990272888</v>
      </c>
      <c r="G25" s="2">
        <f t="shared" si="1"/>
        <v>66249399.458345361</v>
      </c>
      <c r="H25" s="3">
        <v>33638406.423845641</v>
      </c>
      <c r="I25" s="3">
        <v>27161647.597179487</v>
      </c>
      <c r="J25" s="2">
        <f t="shared" si="2"/>
        <v>60800054.021025129</v>
      </c>
      <c r="K25" s="3">
        <v>332826046.90868276</v>
      </c>
      <c r="L25" s="3">
        <v>200729775.51867336</v>
      </c>
      <c r="M25" s="2">
        <f t="shared" si="3"/>
        <v>533555822.42735612</v>
      </c>
      <c r="N25" s="2">
        <f t="shared" si="15"/>
        <v>308369084.77699244</v>
      </c>
      <c r="O25" s="2"/>
      <c r="Q25" s="2">
        <f t="shared" si="16"/>
        <v>129.49814037950881</v>
      </c>
      <c r="R25" s="2">
        <f t="shared" si="17"/>
        <v>215.07849755207792</v>
      </c>
      <c r="S25" s="2">
        <f t="shared" si="18"/>
        <v>124.89959507509268</v>
      </c>
      <c r="T25" s="2">
        <f t="shared" si="19"/>
        <v>135.1600441461149</v>
      </c>
      <c r="X25" s="2">
        <f t="shared" si="20"/>
        <v>18.39306780020279</v>
      </c>
      <c r="Y25" s="2">
        <f t="shared" si="4"/>
        <v>12.416582609285506</v>
      </c>
      <c r="Z25" s="2">
        <f t="shared" si="5"/>
        <v>11.395256403429668</v>
      </c>
      <c r="AD25" s="3">
        <f t="shared" si="6"/>
        <v>0.96487070801667407</v>
      </c>
      <c r="AE25" s="3">
        <f t="shared" si="7"/>
        <v>8.6466482173746648</v>
      </c>
      <c r="AF25" s="3">
        <f t="shared" si="8"/>
        <v>4.590321046749879</v>
      </c>
      <c r="AG25" s="3">
        <f t="shared" si="9"/>
        <v>18.219143323855192</v>
      </c>
      <c r="AH25" s="3">
        <f t="shared" si="10"/>
        <v>34.708861230871044</v>
      </c>
      <c r="AI25" s="3">
        <f t="shared" si="11"/>
        <v>19.99955553666193</v>
      </c>
      <c r="AJ25" s="3">
        <f t="shared" si="12"/>
        <v>19.628953037466058</v>
      </c>
      <c r="AK25" s="3">
        <f t="shared" si="13"/>
        <v>6.8012504563264242</v>
      </c>
      <c r="AL25" s="3">
        <f t="shared" si="14"/>
        <v>13.672981524918026</v>
      </c>
      <c r="AM25" s="3">
        <f t="shared" si="21"/>
        <v>10.129149758334366</v>
      </c>
      <c r="AN25" s="3">
        <f t="shared" si="22"/>
        <v>16.81374295656326</v>
      </c>
      <c r="AO25" s="3">
        <f t="shared" si="23"/>
        <v>12.58641079750431</v>
      </c>
      <c r="AS25" s="2">
        <f t="shared" si="24"/>
        <v>4.9154338143754028</v>
      </c>
      <c r="AT25" s="2">
        <f t="shared" si="25"/>
        <v>13.112870002566869</v>
      </c>
      <c r="AU25" s="2">
        <f t="shared" si="26"/>
        <v>8.724257180015238</v>
      </c>
      <c r="AV25" s="2">
        <f t="shared" si="27"/>
        <v>24.810321504222198</v>
      </c>
      <c r="AW25" s="2">
        <f t="shared" si="28"/>
        <v>17.412990206389779</v>
      </c>
      <c r="AX25" s="2">
        <f t="shared" si="29"/>
        <v>23.903709819039044</v>
      </c>
      <c r="AY25" s="2">
        <f t="shared" si="30"/>
        <v>6.6370958158232796</v>
      </c>
      <c r="AZ25" s="2">
        <f t="shared" si="31"/>
        <v>8.4249969182958129</v>
      </c>
      <c r="BA25" s="2">
        <f t="shared" si="32"/>
        <v>7.4284768482821173</v>
      </c>
      <c r="BB25" s="2">
        <f t="shared" si="33"/>
        <v>10.900494968912589</v>
      </c>
      <c r="BC25" s="2">
        <f t="shared" si="34"/>
        <v>12.204036418673292</v>
      </c>
      <c r="BD25" s="2">
        <f t="shared" si="35"/>
        <v>11.387332559184337</v>
      </c>
    </row>
    <row r="26" spans="1:56" x14ac:dyDescent="0.35">
      <c r="A26" s="4" t="s">
        <v>55</v>
      </c>
      <c r="B26" s="3">
        <v>51895956.825697288</v>
      </c>
      <c r="C26" s="3">
        <v>48165151.111987464</v>
      </c>
      <c r="D26" s="2">
        <f t="shared" si="0"/>
        <v>100061107.93768474</v>
      </c>
      <c r="E26" s="3">
        <v>60376815.143163994</v>
      </c>
      <c r="F26" s="3">
        <v>8062182.5250918996</v>
      </c>
      <c r="G26" s="2">
        <f t="shared" si="1"/>
        <v>68438997.668255895</v>
      </c>
      <c r="H26" s="3">
        <v>33059672.045297064</v>
      </c>
      <c r="I26" s="3">
        <v>27538409.597162966</v>
      </c>
      <c r="J26" s="2">
        <f t="shared" si="2"/>
        <v>60598081.642460033</v>
      </c>
      <c r="K26" s="3">
        <v>337551365.77054739</v>
      </c>
      <c r="L26" s="3">
        <v>201041673.72998187</v>
      </c>
      <c r="M26" s="2">
        <f t="shared" si="3"/>
        <v>538593039.50052929</v>
      </c>
      <c r="N26" s="2">
        <f t="shared" si="15"/>
        <v>309494852.25212854</v>
      </c>
      <c r="O26" s="2"/>
      <c r="P26">
        <v>2005</v>
      </c>
      <c r="Q26" s="2">
        <f t="shared" si="16"/>
        <v>132.03674334074802</v>
      </c>
      <c r="R26" s="2">
        <f t="shared" si="17"/>
        <v>222.18702226446231</v>
      </c>
      <c r="S26" s="2">
        <f t="shared" si="18"/>
        <v>124.48468971513344</v>
      </c>
      <c r="T26" s="2">
        <f t="shared" si="19"/>
        <v>135.65347487295867</v>
      </c>
      <c r="W26" s="6" t="s">
        <v>309</v>
      </c>
      <c r="X26" s="2">
        <f t="shared" si="20"/>
        <v>18.578240080948245</v>
      </c>
      <c r="Y26" s="2">
        <f t="shared" si="4"/>
        <v>12.706996312414958</v>
      </c>
      <c r="Z26" s="2">
        <f t="shared" si="5"/>
        <v>11.251181726866799</v>
      </c>
      <c r="AD26" s="3">
        <f t="shared" si="6"/>
        <v>9.7865998957800358</v>
      </c>
      <c r="AE26" s="3">
        <f t="shared" si="7"/>
        <v>6.2679064731828271</v>
      </c>
      <c r="AF26" s="3">
        <f t="shared" si="8"/>
        <v>8.0749612312252204</v>
      </c>
      <c r="AG26" s="3">
        <f t="shared" si="9"/>
        <v>13.03609166844215</v>
      </c>
      <c r="AH26" s="3">
        <f t="shared" si="10"/>
        <v>20.550882923913406</v>
      </c>
      <c r="AI26" s="3">
        <f t="shared" si="11"/>
        <v>13.890310869261535</v>
      </c>
      <c r="AJ26" s="3">
        <f t="shared" si="12"/>
        <v>-6.7062585866336626</v>
      </c>
      <c r="AK26" s="3">
        <f t="shared" si="13"/>
        <v>5.6649567865200146</v>
      </c>
      <c r="AL26" s="3">
        <f t="shared" si="14"/>
        <v>-1.3221580624144358</v>
      </c>
      <c r="AM26" s="3">
        <f t="shared" si="21"/>
        <v>5.8011165821821642</v>
      </c>
      <c r="AN26" s="3">
        <f t="shared" si="22"/>
        <v>0.62297865870457603</v>
      </c>
      <c r="AO26" s="3">
        <f t="shared" si="23"/>
        <v>3.8301525356708721</v>
      </c>
      <c r="AS26" s="2">
        <f t="shared" si="24"/>
        <v>6.171818916945182</v>
      </c>
      <c r="AT26" s="2">
        <f t="shared" si="25"/>
        <v>9.3237643009245872</v>
      </c>
      <c r="AU26" s="2">
        <f t="shared" si="26"/>
        <v>7.666024669915128</v>
      </c>
      <c r="AV26" s="2">
        <f t="shared" si="27"/>
        <v>24.332301582141191</v>
      </c>
      <c r="AW26" s="2">
        <f t="shared" si="28"/>
        <v>24.894864268702332</v>
      </c>
      <c r="AX26" s="2">
        <f t="shared" si="29"/>
        <v>24.398308553135983</v>
      </c>
      <c r="AY26" s="2">
        <f t="shared" si="30"/>
        <v>4.5773495374291873</v>
      </c>
      <c r="AZ26" s="2">
        <f t="shared" si="31"/>
        <v>7.4834812120308181</v>
      </c>
      <c r="BA26" s="2">
        <f t="shared" si="32"/>
        <v>5.8782992202853546</v>
      </c>
      <c r="BB26" s="2">
        <f t="shared" si="33"/>
        <v>9.8311835989952847</v>
      </c>
      <c r="BC26" s="2">
        <f t="shared" si="34"/>
        <v>9.6048446546902699</v>
      </c>
      <c r="BD26" s="2">
        <f t="shared" si="35"/>
        <v>9.7465883606883565</v>
      </c>
    </row>
    <row r="27" spans="1:56" x14ac:dyDescent="0.35">
      <c r="A27" s="4" t="s">
        <v>56</v>
      </c>
      <c r="B27" s="3">
        <v>54496807.564803988</v>
      </c>
      <c r="C27" s="3">
        <v>49825809.572695643</v>
      </c>
      <c r="D27" s="2">
        <f t="shared" si="0"/>
        <v>104322617.13749963</v>
      </c>
      <c r="E27" s="3">
        <v>61909647.121846966</v>
      </c>
      <c r="F27" s="3">
        <v>8964507.5948285628</v>
      </c>
      <c r="G27" s="2">
        <f t="shared" si="1"/>
        <v>70874154.716675535</v>
      </c>
      <c r="H27" s="3">
        <v>35440427.421119198</v>
      </c>
      <c r="I27" s="3">
        <v>28937371.428037956</v>
      </c>
      <c r="J27" s="2">
        <f t="shared" si="2"/>
        <v>64377798.849157155</v>
      </c>
      <c r="K27" s="3">
        <v>349622491.09269118</v>
      </c>
      <c r="L27" s="3">
        <v>208932871.99854711</v>
      </c>
      <c r="M27" s="2">
        <f t="shared" si="3"/>
        <v>558555363.09123826</v>
      </c>
      <c r="N27" s="2">
        <f t="shared" si="15"/>
        <v>318980792.38790596</v>
      </c>
      <c r="O27" s="2"/>
      <c r="Q27" s="2">
        <f t="shared" si="16"/>
        <v>137.66006500944883</v>
      </c>
      <c r="R27" s="2">
        <f t="shared" si="17"/>
        <v>230.09275308707547</v>
      </c>
      <c r="S27" s="2">
        <f t="shared" si="18"/>
        <v>132.24924118167621</v>
      </c>
      <c r="T27" s="2">
        <f t="shared" si="19"/>
        <v>139.81122009066195</v>
      </c>
      <c r="X27" s="2">
        <f t="shared" si="20"/>
        <v>18.677220564160773</v>
      </c>
      <c r="Y27" s="2">
        <f t="shared" si="4"/>
        <v>12.688832549101935</v>
      </c>
      <c r="Z27" s="2">
        <f t="shared" si="5"/>
        <v>11.525768635156986</v>
      </c>
      <c r="AD27" s="3">
        <f t="shared" si="6"/>
        <v>21.604641951397461</v>
      </c>
      <c r="AE27" s="3">
        <f t="shared" si="7"/>
        <v>14.521162220418859</v>
      </c>
      <c r="AF27" s="3">
        <f t="shared" si="8"/>
        <v>18.155152544785214</v>
      </c>
      <c r="AG27" s="3">
        <f t="shared" si="9"/>
        <v>10.548413099348641</v>
      </c>
      <c r="AH27" s="3">
        <f t="shared" si="10"/>
        <v>52.8604920229673</v>
      </c>
      <c r="AI27" s="3">
        <f t="shared" si="11"/>
        <v>15.010371847775982</v>
      </c>
      <c r="AJ27" s="3">
        <f t="shared" si="12"/>
        <v>32.069228160803689</v>
      </c>
      <c r="AK27" s="3">
        <f t="shared" si="13"/>
        <v>21.921667612006956</v>
      </c>
      <c r="AL27" s="3">
        <f t="shared" si="14"/>
        <v>27.382272000146557</v>
      </c>
      <c r="AM27" s="3">
        <f t="shared" si="21"/>
        <v>15.090101576324798</v>
      </c>
      <c r="AN27" s="3">
        <f t="shared" si="22"/>
        <v>16.649459718091975</v>
      </c>
      <c r="AO27" s="3">
        <f t="shared" si="23"/>
        <v>15.670325716152632</v>
      </c>
      <c r="AS27" s="2">
        <f t="shared" si="24"/>
        <v>10.604333415043875</v>
      </c>
      <c r="AT27" s="2">
        <f t="shared" si="25"/>
        <v>10.08886770500621</v>
      </c>
      <c r="AU27" s="2">
        <f t="shared" si="26"/>
        <v>10.357539598022814</v>
      </c>
      <c r="AV27" s="2">
        <f t="shared" si="27"/>
        <v>17.801355350626636</v>
      </c>
      <c r="AW27" s="2">
        <f t="shared" si="28"/>
        <v>39.156907904113595</v>
      </c>
      <c r="AX27" s="2">
        <f t="shared" si="29"/>
        <v>20.133243924070321</v>
      </c>
      <c r="AY27" s="2">
        <f t="shared" si="30"/>
        <v>9.9382916152556344</v>
      </c>
      <c r="AZ27" s="2">
        <f t="shared" si="31"/>
        <v>10.595664978985898</v>
      </c>
      <c r="BA27" s="2">
        <f t="shared" si="32"/>
        <v>10.232806887210977</v>
      </c>
      <c r="BB27" s="2">
        <f t="shared" si="33"/>
        <v>10.027323702192547</v>
      </c>
      <c r="BC27" s="2">
        <f t="shared" si="34"/>
        <v>11.064052619483933</v>
      </c>
      <c r="BD27" s="2">
        <f t="shared" si="35"/>
        <v>10.412848090352522</v>
      </c>
    </row>
    <row r="28" spans="1:56" x14ac:dyDescent="0.35">
      <c r="A28" s="4" t="s">
        <v>57</v>
      </c>
      <c r="B28" s="3">
        <v>54891508.867869087</v>
      </c>
      <c r="C28" s="3">
        <v>52026954.596039809</v>
      </c>
      <c r="D28" s="2">
        <f t="shared" si="0"/>
        <v>106918463.4639089</v>
      </c>
      <c r="E28" s="3">
        <v>65662108.834027663</v>
      </c>
      <c r="F28" s="3">
        <v>9204620.0865053218</v>
      </c>
      <c r="G28" s="2">
        <f t="shared" si="1"/>
        <v>74866728.920532987</v>
      </c>
      <c r="H28" s="3">
        <v>37851885.504306816</v>
      </c>
      <c r="I28" s="3">
        <v>30839674.881557923</v>
      </c>
      <c r="J28" s="2">
        <f t="shared" si="2"/>
        <v>68691560.385864735</v>
      </c>
      <c r="K28" s="3">
        <v>363029063.96198118</v>
      </c>
      <c r="L28" s="3">
        <v>219444423.6104247</v>
      </c>
      <c r="M28" s="2">
        <f t="shared" si="3"/>
        <v>582473487.57240582</v>
      </c>
      <c r="N28" s="2">
        <f t="shared" si="15"/>
        <v>331996734.80209917</v>
      </c>
      <c r="O28" s="2"/>
      <c r="Q28" s="2">
        <f t="shared" si="16"/>
        <v>141.08544278325459</v>
      </c>
      <c r="R28" s="2">
        <f t="shared" si="17"/>
        <v>243.05463452527275</v>
      </c>
      <c r="S28" s="2">
        <f t="shared" si="18"/>
        <v>141.11086273548224</v>
      </c>
      <c r="T28" s="2">
        <f t="shared" si="19"/>
        <v>145.51618676258983</v>
      </c>
      <c r="X28" s="2">
        <f t="shared" si="20"/>
        <v>18.355936492408702</v>
      </c>
      <c r="Y28" s="2">
        <f t="shared" si="4"/>
        <v>12.853242339416607</v>
      </c>
      <c r="Z28" s="2">
        <f t="shared" si="5"/>
        <v>11.79307931630551</v>
      </c>
      <c r="AD28" s="3">
        <f t="shared" si="6"/>
        <v>2.9286858288639639</v>
      </c>
      <c r="AE28" s="3">
        <f t="shared" si="7"/>
        <v>18.876542478471571</v>
      </c>
      <c r="AF28" s="3">
        <f t="shared" si="8"/>
        <v>10.330844081450552</v>
      </c>
      <c r="AG28" s="3">
        <f t="shared" si="9"/>
        <v>26.539464459386664</v>
      </c>
      <c r="AH28" s="3">
        <f t="shared" si="10"/>
        <v>11.15211073578395</v>
      </c>
      <c r="AI28" s="3">
        <f t="shared" si="11"/>
        <v>24.50989421185281</v>
      </c>
      <c r="AJ28" s="3">
        <f t="shared" si="12"/>
        <v>30.123059850564537</v>
      </c>
      <c r="AK28" s="3">
        <f t="shared" si="13"/>
        <v>29.003902669516869</v>
      </c>
      <c r="AL28" s="3">
        <f t="shared" si="14"/>
        <v>29.61910938637331</v>
      </c>
      <c r="AM28" s="3">
        <f t="shared" si="21"/>
        <v>16.24335392157419</v>
      </c>
      <c r="AN28" s="3">
        <f t="shared" si="22"/>
        <v>21.694542020654218</v>
      </c>
      <c r="AO28" s="3">
        <f t="shared" si="23"/>
        <v>18.260509287543037</v>
      </c>
      <c r="AS28" s="2">
        <f t="shared" si="24"/>
        <v>8.530437184801487</v>
      </c>
      <c r="AT28" s="2">
        <f t="shared" si="25"/>
        <v>11.969591145535308</v>
      </c>
      <c r="AU28" s="2">
        <f t="shared" si="26"/>
        <v>10.17715342981993</v>
      </c>
      <c r="AV28" s="2">
        <f t="shared" si="27"/>
        <v>16.928630039944203</v>
      </c>
      <c r="AW28" s="2">
        <f t="shared" si="28"/>
        <v>28.88277604842402</v>
      </c>
      <c r="AX28" s="2">
        <f t="shared" si="29"/>
        <v>18.277414351226007</v>
      </c>
      <c r="AY28" s="2">
        <f t="shared" si="30"/>
        <v>17.682308682583091</v>
      </c>
      <c r="AZ28" s="2">
        <f t="shared" si="31"/>
        <v>15.424437057662388</v>
      </c>
      <c r="BA28" s="2">
        <f t="shared" si="32"/>
        <v>16.657785902552025</v>
      </c>
      <c r="BB28" s="2">
        <f t="shared" si="33"/>
        <v>11.73768277612286</v>
      </c>
      <c r="BC28" s="2">
        <f t="shared" si="34"/>
        <v>13.654395221108695</v>
      </c>
      <c r="BD28" s="2">
        <f t="shared" si="35"/>
        <v>12.452157561561883</v>
      </c>
    </row>
    <row r="29" spans="1:56" x14ac:dyDescent="0.35">
      <c r="A29" s="4" t="s">
        <v>58</v>
      </c>
      <c r="B29" s="3">
        <v>54460843.024674632</v>
      </c>
      <c r="C29" s="3">
        <v>52454309.833248042</v>
      </c>
      <c r="D29" s="2">
        <f t="shared" si="0"/>
        <v>106915152.85792267</v>
      </c>
      <c r="E29" s="3">
        <v>68383290.656048357</v>
      </c>
      <c r="F29" s="3">
        <v>9825455.6254820805</v>
      </c>
      <c r="G29" s="2">
        <f t="shared" si="1"/>
        <v>78208746.28153044</v>
      </c>
      <c r="H29" s="3">
        <v>38321390.678560719</v>
      </c>
      <c r="I29" s="3">
        <v>30997630.484195203</v>
      </c>
      <c r="J29" s="2">
        <f t="shared" si="2"/>
        <v>69319021.162755921</v>
      </c>
      <c r="K29" s="3">
        <v>369949287.37219346</v>
      </c>
      <c r="L29" s="3">
        <v>226743024.35425141</v>
      </c>
      <c r="M29" s="2">
        <f t="shared" si="3"/>
        <v>596692311.72644484</v>
      </c>
      <c r="N29" s="2">
        <f t="shared" si="15"/>
        <v>342249391.42423582</v>
      </c>
      <c r="O29" s="2"/>
      <c r="Q29" s="2">
        <f t="shared" si="16"/>
        <v>141.08107423645438</v>
      </c>
      <c r="R29" s="2">
        <f t="shared" si="17"/>
        <v>253.90448491898442</v>
      </c>
      <c r="S29" s="2">
        <f t="shared" si="18"/>
        <v>142.39983522442299</v>
      </c>
      <c r="T29" s="2">
        <f t="shared" si="19"/>
        <v>150.00998847641952</v>
      </c>
      <c r="X29" s="2">
        <f t="shared" si="20"/>
        <v>17.917970578266509</v>
      </c>
      <c r="Y29" s="2">
        <f t="shared" si="4"/>
        <v>13.107047760552584</v>
      </c>
      <c r="Z29" s="2">
        <f t="shared" si="5"/>
        <v>11.617213729835253</v>
      </c>
      <c r="AD29" s="3">
        <f t="shared" si="6"/>
        <v>-3.1015649303348547</v>
      </c>
      <c r="AE29" s="3">
        <f t="shared" si="7"/>
        <v>3.3263499651207562</v>
      </c>
      <c r="AF29" s="3">
        <f t="shared" si="8"/>
        <v>-1.23849599724557E-2</v>
      </c>
      <c r="AG29" s="3">
        <f t="shared" si="9"/>
        <v>17.636115668670893</v>
      </c>
      <c r="AH29" s="3">
        <f t="shared" si="10"/>
        <v>29.833666637921308</v>
      </c>
      <c r="AI29" s="3">
        <f t="shared" si="11"/>
        <v>19.087413496071548</v>
      </c>
      <c r="AJ29" s="3">
        <f t="shared" si="12"/>
        <v>5.0545758661448614</v>
      </c>
      <c r="AK29" s="3">
        <f t="shared" si="13"/>
        <v>2.0645261025560746</v>
      </c>
      <c r="AL29" s="3">
        <f t="shared" si="14"/>
        <v>3.7041553675060568</v>
      </c>
      <c r="AM29" s="3">
        <f t="shared" si="21"/>
        <v>7.8457901814971365</v>
      </c>
      <c r="AN29" s="3">
        <f t="shared" si="22"/>
        <v>13.982333313302853</v>
      </c>
      <c r="AO29" s="3">
        <f t="shared" si="23"/>
        <v>10.127839374607639</v>
      </c>
      <c r="AS29" s="2">
        <f t="shared" si="24"/>
        <v>7.4207474334772261</v>
      </c>
      <c r="AT29" s="2">
        <f t="shared" si="25"/>
        <v>10.572920680496845</v>
      </c>
      <c r="AU29" s="2">
        <f t="shared" si="26"/>
        <v>8.9444789114349277</v>
      </c>
      <c r="AV29" s="2">
        <f t="shared" si="27"/>
        <v>16.784196858512246</v>
      </c>
      <c r="AW29" s="2">
        <f t="shared" si="28"/>
        <v>27.700521629563134</v>
      </c>
      <c r="AX29" s="2">
        <f t="shared" si="29"/>
        <v>18.052007898886057</v>
      </c>
      <c r="AY29" s="2">
        <f t="shared" si="30"/>
        <v>13.921540145835799</v>
      </c>
      <c r="AZ29" s="2">
        <f t="shared" si="31"/>
        <v>14.122791606404794</v>
      </c>
      <c r="BA29" s="2">
        <f t="shared" si="32"/>
        <v>14.011446665466565</v>
      </c>
      <c r="BB29" s="2">
        <f t="shared" si="33"/>
        <v>11.153946876548449</v>
      </c>
      <c r="BC29" s="2">
        <f t="shared" si="34"/>
        <v>12.959337381990998</v>
      </c>
      <c r="BD29" s="2">
        <f t="shared" si="35"/>
        <v>11.833155341058021</v>
      </c>
    </row>
    <row r="30" spans="1:56" x14ac:dyDescent="0.35">
      <c r="A30" s="4" t="s">
        <v>59</v>
      </c>
      <c r="B30" s="3">
        <v>53136783.776379041</v>
      </c>
      <c r="C30" s="3">
        <v>52097526.418186501</v>
      </c>
      <c r="D30" s="2">
        <f t="shared" si="0"/>
        <v>105234310.19456553</v>
      </c>
      <c r="E30" s="3">
        <v>70993461.21847418</v>
      </c>
      <c r="F30" s="3">
        <v>10957080.983080085</v>
      </c>
      <c r="G30" s="2">
        <f t="shared" si="1"/>
        <v>81950542.201554269</v>
      </c>
      <c r="H30" s="3">
        <v>38521263.87233308</v>
      </c>
      <c r="I30" s="3">
        <v>29865000.410062972</v>
      </c>
      <c r="J30" s="2">
        <f t="shared" si="2"/>
        <v>68386264.282396048</v>
      </c>
      <c r="K30" s="3">
        <v>373701207.13953137</v>
      </c>
      <c r="L30" s="3">
        <v>230399142.22553971</v>
      </c>
      <c r="M30" s="2">
        <f t="shared" si="3"/>
        <v>604100349.36507106</v>
      </c>
      <c r="N30" s="2">
        <f t="shared" si="15"/>
        <v>348529232.68655515</v>
      </c>
      <c r="O30" s="2"/>
      <c r="P30">
        <v>2006</v>
      </c>
      <c r="Q30" s="2">
        <f t="shared" si="16"/>
        <v>138.8630996815846</v>
      </c>
      <c r="R30" s="2">
        <f t="shared" si="17"/>
        <v>266.05221533171414</v>
      </c>
      <c r="S30" s="2">
        <f t="shared" si="18"/>
        <v>140.48370277131417</v>
      </c>
      <c r="T30" s="2">
        <f t="shared" si="19"/>
        <v>152.76248107099821</v>
      </c>
      <c r="W30" s="6" t="s">
        <v>310</v>
      </c>
      <c r="X30" s="2">
        <f t="shared" si="20"/>
        <v>17.420004856009466</v>
      </c>
      <c r="Y30" s="2">
        <f t="shared" si="4"/>
        <v>13.565716736910835</v>
      </c>
      <c r="Z30" s="2">
        <f t="shared" si="5"/>
        <v>11.320348408053764</v>
      </c>
      <c r="AD30" s="3">
        <f t="shared" si="6"/>
        <v>-9.3759184678540599</v>
      </c>
      <c r="AE30" s="3">
        <f t="shared" si="7"/>
        <v>-2.6930846559392152</v>
      </c>
      <c r="AF30" s="3">
        <f t="shared" si="8"/>
        <v>-6.1417635696580319</v>
      </c>
      <c r="AG30" s="3">
        <f t="shared" si="9"/>
        <v>16.164497747823159</v>
      </c>
      <c r="AH30" s="3">
        <f t="shared" si="10"/>
        <v>54.656683081546298</v>
      </c>
      <c r="AI30" s="3">
        <f t="shared" si="11"/>
        <v>20.555222545080664</v>
      </c>
      <c r="AJ30" s="3">
        <f t="shared" si="12"/>
        <v>2.1026622987186716</v>
      </c>
      <c r="AK30" s="3">
        <f t="shared" si="13"/>
        <v>-13.83396423588179</v>
      </c>
      <c r="AL30" s="3">
        <f t="shared" si="14"/>
        <v>-5.2747336476232647</v>
      </c>
      <c r="AM30" s="3">
        <f t="shared" si="21"/>
        <v>4.1188164123235893</v>
      </c>
      <c r="AN30" s="3">
        <f t="shared" si="22"/>
        <v>6.607483358793198</v>
      </c>
      <c r="AO30" s="3">
        <f t="shared" si="23"/>
        <v>5.0593184961331694</v>
      </c>
      <c r="AS30" s="2">
        <f t="shared" si="24"/>
        <v>2.3909896388447205</v>
      </c>
      <c r="AT30" s="2">
        <f t="shared" si="25"/>
        <v>8.164357871640382</v>
      </c>
      <c r="AU30" s="2">
        <f t="shared" si="26"/>
        <v>5.1700429502564704</v>
      </c>
      <c r="AV30" s="2">
        <f t="shared" si="27"/>
        <v>17.583978303817883</v>
      </c>
      <c r="AW30" s="2">
        <f t="shared" si="28"/>
        <v>35.907131213891574</v>
      </c>
      <c r="AX30" s="2">
        <f t="shared" si="29"/>
        <v>19.742464082821364</v>
      </c>
      <c r="AY30" s="2">
        <f t="shared" si="30"/>
        <v>16.520405343261601</v>
      </c>
      <c r="AZ30" s="2">
        <f t="shared" si="31"/>
        <v>8.4485300601371485</v>
      </c>
      <c r="BA30" s="2">
        <f t="shared" si="32"/>
        <v>12.852193384417255</v>
      </c>
      <c r="BB30" s="2">
        <f t="shared" si="33"/>
        <v>10.709434188323531</v>
      </c>
      <c r="BC30" s="2">
        <f t="shared" si="34"/>
        <v>14.602678116870305</v>
      </c>
      <c r="BD30" s="2">
        <f t="shared" si="35"/>
        <v>12.162672938605134</v>
      </c>
    </row>
    <row r="31" spans="1:56" x14ac:dyDescent="0.35">
      <c r="A31" s="4" t="s">
        <v>60</v>
      </c>
      <c r="B31" s="3">
        <v>53023418.811002627</v>
      </c>
      <c r="C31" s="3">
        <v>52223460.331775025</v>
      </c>
      <c r="D31" s="2">
        <f t="shared" si="0"/>
        <v>105246879.14277765</v>
      </c>
      <c r="E31" s="3">
        <v>74578938.618050739</v>
      </c>
      <c r="F31" s="3">
        <v>10756563.238317782</v>
      </c>
      <c r="G31" s="2">
        <f t="shared" si="1"/>
        <v>85335501.856368527</v>
      </c>
      <c r="H31" s="3">
        <v>39299205.039500251</v>
      </c>
      <c r="I31" s="3">
        <v>30274019.057442587</v>
      </c>
      <c r="J31" s="2">
        <f t="shared" si="2"/>
        <v>69573224.096942842</v>
      </c>
      <c r="K31" s="3">
        <v>373125947.35552746</v>
      </c>
      <c r="L31" s="3">
        <v>236154198.98174089</v>
      </c>
      <c r="M31" s="2">
        <f t="shared" si="3"/>
        <v>609280146.33726835</v>
      </c>
      <c r="N31" s="2">
        <f t="shared" si="15"/>
        <v>349124541.24117929</v>
      </c>
      <c r="O31" s="2"/>
      <c r="Q31" s="2">
        <f t="shared" si="16"/>
        <v>138.87968517642219</v>
      </c>
      <c r="R31" s="2">
        <f t="shared" si="17"/>
        <v>277.04147776706048</v>
      </c>
      <c r="S31" s="2">
        <f t="shared" si="18"/>
        <v>142.9220361345713</v>
      </c>
      <c r="T31" s="2">
        <f t="shared" si="19"/>
        <v>153.023408428816</v>
      </c>
      <c r="X31" s="2">
        <f t="shared" si="20"/>
        <v>17.273971550768046</v>
      </c>
      <c r="Y31" s="2">
        <f t="shared" si="4"/>
        <v>14.00595479261372</v>
      </c>
      <c r="Z31" s="2">
        <f t="shared" si="5"/>
        <v>11.41892190565987</v>
      </c>
      <c r="AD31" s="3">
        <f t="shared" si="6"/>
        <v>-0.85065511607480548</v>
      </c>
      <c r="AE31" s="3">
        <f t="shared" si="7"/>
        <v>0.97042054350093832</v>
      </c>
      <c r="AF31" s="3">
        <f t="shared" si="8"/>
        <v>4.7783656027511334E-2</v>
      </c>
      <c r="AG31" s="3">
        <f t="shared" si="9"/>
        <v>21.784324659966494</v>
      </c>
      <c r="AH31" s="3">
        <f t="shared" si="10"/>
        <v>-7.1216154165212657</v>
      </c>
      <c r="AI31" s="3">
        <f t="shared" si="11"/>
        <v>17.574099844919864</v>
      </c>
      <c r="AJ31" s="3">
        <f t="shared" si="12"/>
        <v>8.3260607490388985</v>
      </c>
      <c r="AK31" s="3">
        <f t="shared" si="13"/>
        <v>5.5918064349955721</v>
      </c>
      <c r="AL31" s="3">
        <f t="shared" si="14"/>
        <v>7.1255332520208325</v>
      </c>
      <c r="AM31" s="3">
        <f t="shared" si="21"/>
        <v>-0.61432271547782191</v>
      </c>
      <c r="AN31" s="3">
        <f t="shared" si="22"/>
        <v>10.372087510915073</v>
      </c>
      <c r="AO31" s="3">
        <f t="shared" si="23"/>
        <v>3.4741241764569386</v>
      </c>
      <c r="AS31" s="2">
        <f t="shared" si="24"/>
        <v>-2.7036239729259504</v>
      </c>
      <c r="AT31" s="2">
        <f t="shared" si="25"/>
        <v>4.812065834236412</v>
      </c>
      <c r="AU31" s="2">
        <f t="shared" si="26"/>
        <v>0.88596512495446866</v>
      </c>
      <c r="AV31" s="2">
        <f t="shared" si="27"/>
        <v>20.464163640391632</v>
      </c>
      <c r="AW31" s="2">
        <f t="shared" si="28"/>
        <v>19.990564172459614</v>
      </c>
      <c r="AX31" s="2">
        <f t="shared" si="29"/>
        <v>20.404260477607462</v>
      </c>
      <c r="AY31" s="2">
        <f t="shared" si="30"/>
        <v>10.88806738284871</v>
      </c>
      <c r="AZ31" s="2">
        <f t="shared" si="31"/>
        <v>4.6191052035553071</v>
      </c>
      <c r="BA31" s="2">
        <f t="shared" si="32"/>
        <v>8.0702126209052594</v>
      </c>
      <c r="BB31" s="2">
        <f t="shared" si="33"/>
        <v>6.7225241114722945</v>
      </c>
      <c r="BC31" s="2">
        <f t="shared" si="34"/>
        <v>13.028743022966282</v>
      </c>
      <c r="BD31" s="2">
        <f t="shared" si="35"/>
        <v>9.0814244384480816</v>
      </c>
    </row>
    <row r="32" spans="1:56" x14ac:dyDescent="0.35">
      <c r="A32" s="4" t="s">
        <v>61</v>
      </c>
      <c r="B32" s="3">
        <v>55068118.066995904</v>
      </c>
      <c r="C32" s="3">
        <v>54044422.760063618</v>
      </c>
      <c r="D32" s="2">
        <f t="shared" si="0"/>
        <v>109112540.82705952</v>
      </c>
      <c r="E32" s="3">
        <v>78650604.532925099</v>
      </c>
      <c r="F32" s="3">
        <v>11455010.350630246</v>
      </c>
      <c r="G32" s="2">
        <f t="shared" si="1"/>
        <v>90105614.883555353</v>
      </c>
      <c r="H32" s="3">
        <v>40220742.623868912</v>
      </c>
      <c r="I32" s="3">
        <v>30251924.283922069</v>
      </c>
      <c r="J32" s="2">
        <f t="shared" si="2"/>
        <v>70472666.907790989</v>
      </c>
      <c r="K32" s="3">
        <v>384458492.21385497</v>
      </c>
      <c r="L32" s="3">
        <v>242287770.04178354</v>
      </c>
      <c r="M32" s="2">
        <f t="shared" si="3"/>
        <v>626746262.25563848</v>
      </c>
      <c r="N32" s="2">
        <f t="shared" si="15"/>
        <v>357055439.63723266</v>
      </c>
      <c r="O32" s="2"/>
      <c r="Q32" s="2">
        <f t="shared" si="16"/>
        <v>143.98066187125912</v>
      </c>
      <c r="R32" s="2">
        <f t="shared" si="17"/>
        <v>292.52763690856347</v>
      </c>
      <c r="S32" s="2">
        <f t="shared" si="18"/>
        <v>144.76973256637527</v>
      </c>
      <c r="T32" s="2">
        <f t="shared" si="19"/>
        <v>156.49956940034835</v>
      </c>
      <c r="X32" s="2">
        <f t="shared" si="20"/>
        <v>17.409364426740609</v>
      </c>
      <c r="Y32" s="2">
        <f t="shared" si="4"/>
        <v>14.376729517184245</v>
      </c>
      <c r="Z32" s="2">
        <f t="shared" si="5"/>
        <v>11.24421016156718</v>
      </c>
      <c r="AD32" s="3">
        <f t="shared" si="6"/>
        <v>16.340260964536334</v>
      </c>
      <c r="AE32" s="3">
        <f t="shared" si="7"/>
        <v>14.694066483365953</v>
      </c>
      <c r="AF32" s="3">
        <f t="shared" si="8"/>
        <v>15.521220670944636</v>
      </c>
      <c r="AG32" s="3">
        <f t="shared" si="9"/>
        <v>23.692528397943356</v>
      </c>
      <c r="AH32" s="3">
        <f t="shared" si="10"/>
        <v>28.613869471361731</v>
      </c>
      <c r="AI32" s="3">
        <f t="shared" si="11"/>
        <v>24.304952223079912</v>
      </c>
      <c r="AJ32" s="3">
        <f t="shared" si="12"/>
        <v>9.7148158656902304</v>
      </c>
      <c r="AK32" s="3">
        <f t="shared" si="13"/>
        <v>-0.29161106395484415</v>
      </c>
      <c r="AL32" s="3">
        <f t="shared" si="14"/>
        <v>5.2723479970020248</v>
      </c>
      <c r="AM32" s="3">
        <f t="shared" si="21"/>
        <v>12.713524182209524</v>
      </c>
      <c r="AN32" s="3">
        <f t="shared" si="22"/>
        <v>10.800898743863829</v>
      </c>
      <c r="AO32" s="3">
        <f t="shared" si="23"/>
        <v>11.96928469914158</v>
      </c>
      <c r="AS32" s="2">
        <f t="shared" si="24"/>
        <v>0.32174229269583687</v>
      </c>
      <c r="AT32" s="2">
        <f t="shared" si="25"/>
        <v>3.8777364150723859</v>
      </c>
      <c r="AU32" s="2">
        <f t="shared" si="26"/>
        <v>2.0521033431155189</v>
      </c>
      <c r="AV32" s="2">
        <f t="shared" si="27"/>
        <v>19.780808033028773</v>
      </c>
      <c r="AW32" s="2">
        <f t="shared" si="28"/>
        <v>24.448486118663059</v>
      </c>
      <c r="AX32" s="2">
        <f t="shared" si="29"/>
        <v>20.354683826506736</v>
      </c>
      <c r="AY32" s="2">
        <f t="shared" si="30"/>
        <v>6.2582275308123547</v>
      </c>
      <c r="AZ32" s="2">
        <f t="shared" si="31"/>
        <v>-1.9058261797283982</v>
      </c>
      <c r="BA32" s="2">
        <f t="shared" si="32"/>
        <v>2.5929044440410776</v>
      </c>
      <c r="BB32" s="2">
        <f t="shared" si="33"/>
        <v>5.9029511350964459</v>
      </c>
      <c r="BC32" s="2">
        <f t="shared" si="34"/>
        <v>10.409627210173355</v>
      </c>
      <c r="BD32" s="2">
        <f t="shared" si="35"/>
        <v>7.6008222911140289</v>
      </c>
    </row>
    <row r="33" spans="1:56" x14ac:dyDescent="0.35">
      <c r="A33" s="4" t="s">
        <v>62</v>
      </c>
      <c r="B33" s="3">
        <v>55223524.227442019</v>
      </c>
      <c r="C33" s="3">
        <v>55003344.87303526</v>
      </c>
      <c r="D33" s="2">
        <f t="shared" si="0"/>
        <v>110226869.10047728</v>
      </c>
      <c r="E33" s="3">
        <v>77555155.08831282</v>
      </c>
      <c r="F33" s="3">
        <v>11653623.146586454</v>
      </c>
      <c r="G33" s="2">
        <f t="shared" si="1"/>
        <v>89208778.234899268</v>
      </c>
      <c r="H33" s="3">
        <v>40719916.027701192</v>
      </c>
      <c r="I33" s="3">
        <v>31152005.569170929</v>
      </c>
      <c r="J33" s="2">
        <f t="shared" si="2"/>
        <v>71871921.596872121</v>
      </c>
      <c r="K33" s="3">
        <v>386011331.07967269</v>
      </c>
      <c r="L33" s="3">
        <v>247457671.15231451</v>
      </c>
      <c r="M33" s="2">
        <f t="shared" si="3"/>
        <v>633469002.23198724</v>
      </c>
      <c r="N33" s="2">
        <f t="shared" si="15"/>
        <v>362161433.29973853</v>
      </c>
      <c r="O33" s="2"/>
      <c r="Q33" s="2">
        <f t="shared" si="16"/>
        <v>145.45108608769121</v>
      </c>
      <c r="R33" s="2">
        <f t="shared" si="17"/>
        <v>289.61605913548686</v>
      </c>
      <c r="S33" s="2">
        <f t="shared" si="18"/>
        <v>147.6441764609929</v>
      </c>
      <c r="T33" s="2">
        <f t="shared" si="19"/>
        <v>158.73755745720291</v>
      </c>
      <c r="X33" s="2">
        <f t="shared" si="20"/>
        <v>17.400515054738275</v>
      </c>
      <c r="Y33" s="2">
        <f t="shared" si="4"/>
        <v>14.082579876928133</v>
      </c>
      <c r="Z33" s="2">
        <f t="shared" si="5"/>
        <v>11.345767724014284</v>
      </c>
      <c r="AD33" s="3">
        <f t="shared" si="6"/>
        <v>1.1336160042094034</v>
      </c>
      <c r="AE33" s="3">
        <f t="shared" si="7"/>
        <v>7.2884256416128945</v>
      </c>
      <c r="AF33" s="3">
        <f t="shared" si="8"/>
        <v>4.1480663992889744</v>
      </c>
      <c r="AG33" s="3">
        <f t="shared" si="9"/>
        <v>-5.4559021289522169</v>
      </c>
      <c r="AH33" s="3">
        <f t="shared" si="10"/>
        <v>7.1178717712509609</v>
      </c>
      <c r="AI33" s="3">
        <f t="shared" si="11"/>
        <v>-3.9222226974043872</v>
      </c>
      <c r="AJ33" s="3">
        <f t="shared" si="12"/>
        <v>5.0575224829023435</v>
      </c>
      <c r="AK33" s="3">
        <f t="shared" si="13"/>
        <v>12.442897501932237</v>
      </c>
      <c r="AL33" s="3">
        <f t="shared" si="14"/>
        <v>8.1817987989786687</v>
      </c>
      <c r="AM33" s="3">
        <f t="shared" si="21"/>
        <v>1.6254260958453726</v>
      </c>
      <c r="AN33" s="3">
        <f t="shared" si="22"/>
        <v>8.8122309057546033</v>
      </c>
      <c r="AO33" s="3">
        <f t="shared" si="23"/>
        <v>4.3600942155344713</v>
      </c>
      <c r="AS33" s="2">
        <f t="shared" si="24"/>
        <v>1.400421220842718</v>
      </c>
      <c r="AT33" s="2">
        <f t="shared" si="25"/>
        <v>4.8595340361746953</v>
      </c>
      <c r="AU33" s="2">
        <f t="shared" si="26"/>
        <v>3.0975181291238219</v>
      </c>
      <c r="AV33" s="2">
        <f t="shared" si="27"/>
        <v>13.412435032406901</v>
      </c>
      <c r="AW33" s="2">
        <f t="shared" si="28"/>
        <v>18.606440156963977</v>
      </c>
      <c r="AX33" s="2">
        <f t="shared" si="29"/>
        <v>14.064963928422625</v>
      </c>
      <c r="AY33" s="2">
        <f t="shared" si="30"/>
        <v>6.2589726173021054</v>
      </c>
      <c r="AZ33" s="2">
        <f t="shared" si="31"/>
        <v>0.49802221190564655</v>
      </c>
      <c r="BA33" s="2">
        <f t="shared" si="32"/>
        <v>3.6828281636034355</v>
      </c>
      <c r="BB33" s="2">
        <f t="shared" si="33"/>
        <v>4.3416879706865696</v>
      </c>
      <c r="BC33" s="2">
        <f t="shared" si="34"/>
        <v>9.1357371884127403</v>
      </c>
      <c r="BD33" s="2">
        <f t="shared" si="35"/>
        <v>6.1634262387484595</v>
      </c>
    </row>
    <row r="34" spans="1:56" x14ac:dyDescent="0.35">
      <c r="A34" s="4" t="s">
        <v>63</v>
      </c>
      <c r="B34" s="3">
        <v>54856276.596406177</v>
      </c>
      <c r="C34" s="3">
        <v>55608311.207399413</v>
      </c>
      <c r="D34" s="2">
        <f t="shared" si="0"/>
        <v>110464587.80380559</v>
      </c>
      <c r="E34" s="3">
        <v>77570832.291916952</v>
      </c>
      <c r="F34" s="3">
        <v>11531635.200297819</v>
      </c>
      <c r="G34" s="2">
        <f t="shared" si="1"/>
        <v>89102467.492214769</v>
      </c>
      <c r="H34" s="3">
        <v>41953688.738673232</v>
      </c>
      <c r="I34" s="3">
        <v>30999273.881723545</v>
      </c>
      <c r="J34" s="2">
        <f t="shared" si="2"/>
        <v>72952962.620396778</v>
      </c>
      <c r="K34" s="3">
        <v>385246142.55451435</v>
      </c>
      <c r="L34" s="3">
        <v>253833785.41630641</v>
      </c>
      <c r="M34" s="2">
        <f t="shared" si="3"/>
        <v>639079927.97082078</v>
      </c>
      <c r="N34" s="2">
        <f t="shared" si="15"/>
        <v>366559910.0544036</v>
      </c>
      <c r="O34" s="2"/>
      <c r="P34">
        <v>2007</v>
      </c>
      <c r="Q34" s="2">
        <f t="shared" si="16"/>
        <v>145.76477043584177</v>
      </c>
      <c r="R34" s="2">
        <f t="shared" si="17"/>
        <v>289.27092159466127</v>
      </c>
      <c r="S34" s="2">
        <f t="shared" si="18"/>
        <v>149.86492425919556</v>
      </c>
      <c r="T34" s="2">
        <f t="shared" si="19"/>
        <v>160.66543655301473</v>
      </c>
      <c r="W34" s="6" t="s">
        <v>311</v>
      </c>
      <c r="X34" s="2">
        <f t="shared" si="20"/>
        <v>17.284940892221108</v>
      </c>
      <c r="Y34" s="2">
        <f t="shared" si="4"/>
        <v>13.942304177057963</v>
      </c>
      <c r="Z34" s="2">
        <f t="shared" si="5"/>
        <v>11.41531120403576</v>
      </c>
      <c r="AD34" s="3">
        <f t="shared" si="6"/>
        <v>-2.6336634173657392</v>
      </c>
      <c r="AE34" s="3">
        <f t="shared" si="7"/>
        <v>4.4726043695654027</v>
      </c>
      <c r="AF34" s="3">
        <f t="shared" si="8"/>
        <v>0.8654471232556471</v>
      </c>
      <c r="AG34" s="3">
        <f t="shared" si="9"/>
        <v>8.0881575306412934E-2</v>
      </c>
      <c r="AH34" s="3">
        <f t="shared" si="10"/>
        <v>-4.1218376860045485</v>
      </c>
      <c r="AI34" s="3">
        <f t="shared" si="11"/>
        <v>-0.47583145427191331</v>
      </c>
      <c r="AJ34" s="3">
        <f t="shared" si="12"/>
        <v>12.681627801612816</v>
      </c>
      <c r="AK34" s="3">
        <f t="shared" si="13"/>
        <v>-1.9467399899515292</v>
      </c>
      <c r="AL34" s="3">
        <f t="shared" si="14"/>
        <v>6.1535951564689162</v>
      </c>
      <c r="AM34" s="3">
        <f t="shared" si="21"/>
        <v>-0.79056361758325089</v>
      </c>
      <c r="AN34" s="3">
        <f t="shared" si="22"/>
        <v>10.711827608058444</v>
      </c>
      <c r="AO34" s="3">
        <f t="shared" si="23"/>
        <v>3.5903349421908093</v>
      </c>
      <c r="AS34" s="2">
        <f t="shared" si="24"/>
        <v>3.2359745882691193</v>
      </c>
      <c r="AT34" s="2">
        <f t="shared" si="25"/>
        <v>6.7388704043870762</v>
      </c>
      <c r="AU34" s="2">
        <f t="shared" si="26"/>
        <v>4.9701258074195565</v>
      </c>
      <c r="AV34" s="2">
        <f t="shared" si="27"/>
        <v>9.2647561628269806</v>
      </c>
      <c r="AW34" s="2">
        <f t="shared" si="28"/>
        <v>5.2436795721867879</v>
      </c>
      <c r="AX34" s="2">
        <f t="shared" si="29"/>
        <v>8.7271238219151837</v>
      </c>
      <c r="AY34" s="2">
        <f t="shared" si="30"/>
        <v>8.910467937178467</v>
      </c>
      <c r="AZ34" s="2">
        <f t="shared" si="31"/>
        <v>3.7980025316804555</v>
      </c>
      <c r="BA34" s="2">
        <f t="shared" si="32"/>
        <v>6.6778005582274202</v>
      </c>
      <c r="BB34" s="2">
        <f t="shared" si="33"/>
        <v>3.089349243303996</v>
      </c>
      <c r="BC34" s="2">
        <f t="shared" si="34"/>
        <v>10.171323974733525</v>
      </c>
      <c r="BD34" s="2">
        <f t="shared" si="35"/>
        <v>5.7903589432640512</v>
      </c>
    </row>
    <row r="35" spans="1:56" x14ac:dyDescent="0.35">
      <c r="A35" s="4" t="s">
        <v>64</v>
      </c>
      <c r="B35" s="3">
        <v>55614079.27299574</v>
      </c>
      <c r="C35" s="3">
        <v>58781756.584297866</v>
      </c>
      <c r="D35" s="2">
        <f t="shared" si="0"/>
        <v>114395835.85729361</v>
      </c>
      <c r="E35" s="3">
        <v>79586686.219696358</v>
      </c>
      <c r="F35" s="3">
        <v>12455108.473986058</v>
      </c>
      <c r="G35" s="2">
        <f t="shared" si="1"/>
        <v>92041794.693682417</v>
      </c>
      <c r="H35" s="3">
        <v>41924446.063927613</v>
      </c>
      <c r="I35" s="3">
        <v>30430337.784531627</v>
      </c>
      <c r="J35" s="2">
        <f t="shared" si="2"/>
        <v>72354783.848459244</v>
      </c>
      <c r="K35" s="3">
        <v>393639082.17846322</v>
      </c>
      <c r="L35" s="3">
        <v>263433436.17295346</v>
      </c>
      <c r="M35" s="2">
        <f t="shared" si="3"/>
        <v>657072518.35141671</v>
      </c>
      <c r="N35" s="2">
        <f t="shared" si="15"/>
        <v>378280103.95198143</v>
      </c>
      <c r="O35" s="2"/>
      <c r="Q35" s="2">
        <f t="shared" si="16"/>
        <v>150.95229235065483</v>
      </c>
      <c r="R35" s="2">
        <f t="shared" si="17"/>
        <v>298.8134394661343</v>
      </c>
      <c r="S35" s="2">
        <f t="shared" si="18"/>
        <v>148.63610485104704</v>
      </c>
      <c r="T35" s="2">
        <f t="shared" si="19"/>
        <v>165.80246877446208</v>
      </c>
      <c r="X35" s="2">
        <f t="shared" si="20"/>
        <v>17.409925489550336</v>
      </c>
      <c r="Y35" s="2">
        <f t="shared" si="4"/>
        <v>14.007859425412228</v>
      </c>
      <c r="Z35" s="2">
        <f t="shared" si="5"/>
        <v>11.011689247024988</v>
      </c>
      <c r="AD35" s="3">
        <f t="shared" si="6"/>
        <v>5.641291342178878</v>
      </c>
      <c r="AE35" s="3">
        <f t="shared" si="7"/>
        <v>24.856574611510428</v>
      </c>
      <c r="AF35" s="3">
        <f t="shared" si="8"/>
        <v>15.013430764257475</v>
      </c>
      <c r="AG35" s="3">
        <f t="shared" si="9"/>
        <v>10.807175298491334</v>
      </c>
      <c r="AH35" s="3">
        <f t="shared" si="10"/>
        <v>36.09008217971548</v>
      </c>
      <c r="AI35" s="3">
        <f t="shared" si="11"/>
        <v>13.86267667370209</v>
      </c>
      <c r="AJ35" s="3">
        <f t="shared" si="12"/>
        <v>-0.27851772385326656</v>
      </c>
      <c r="AK35" s="3">
        <f t="shared" si="13"/>
        <v>-7.1416402516664368</v>
      </c>
      <c r="AL35" s="3">
        <f t="shared" si="14"/>
        <v>-3.2396860828309504</v>
      </c>
      <c r="AM35" s="3">
        <f t="shared" si="21"/>
        <v>9.0033001462013207</v>
      </c>
      <c r="AN35" s="3">
        <f t="shared" si="22"/>
        <v>16.007450203163454</v>
      </c>
      <c r="AO35" s="3">
        <f t="shared" si="23"/>
        <v>11.746133102759204</v>
      </c>
      <c r="AS35" s="2">
        <f t="shared" si="24"/>
        <v>4.8858797114295749</v>
      </c>
      <c r="AT35" s="2">
        <f t="shared" si="25"/>
        <v>12.558141898024488</v>
      </c>
      <c r="AU35" s="2">
        <f t="shared" si="26"/>
        <v>8.6928532124021416</v>
      </c>
      <c r="AV35" s="2">
        <f t="shared" si="27"/>
        <v>6.7146941139674121</v>
      </c>
      <c r="AW35" s="2">
        <f t="shared" si="28"/>
        <v>15.790779992048009</v>
      </c>
      <c r="AX35" s="2">
        <f t="shared" si="29"/>
        <v>7.8587372095162866</v>
      </c>
      <c r="AY35" s="2">
        <f t="shared" si="30"/>
        <v>6.6801377325284017</v>
      </c>
      <c r="AZ35" s="2">
        <f t="shared" si="31"/>
        <v>0.5163461342626352</v>
      </c>
      <c r="BA35" s="2">
        <f t="shared" si="32"/>
        <v>3.9980319837421785</v>
      </c>
      <c r="BB35" s="2">
        <f t="shared" si="33"/>
        <v>5.4976436155993458</v>
      </c>
      <c r="BC35" s="2">
        <f t="shared" si="34"/>
        <v>11.551451258896206</v>
      </c>
      <c r="BD35" s="2">
        <f t="shared" si="35"/>
        <v>7.8440717790421388</v>
      </c>
    </row>
    <row r="36" spans="1:56" x14ac:dyDescent="0.35">
      <c r="A36" s="4" t="s">
        <v>65</v>
      </c>
      <c r="B36" s="3">
        <v>55438879.0801984</v>
      </c>
      <c r="C36" s="3">
        <v>58920888.679924317</v>
      </c>
      <c r="D36" s="2">
        <f t="shared" si="0"/>
        <v>114359767.76012272</v>
      </c>
      <c r="E36" s="3">
        <v>80376305.422946885</v>
      </c>
      <c r="F36" s="3">
        <v>13002560.244865796</v>
      </c>
      <c r="G36" s="2">
        <f t="shared" si="1"/>
        <v>93378865.667812675</v>
      </c>
      <c r="H36" s="3">
        <v>41659421.304737464</v>
      </c>
      <c r="I36" s="3">
        <v>32785242.604375634</v>
      </c>
      <c r="J36" s="2">
        <f t="shared" si="2"/>
        <v>74444663.909113094</v>
      </c>
      <c r="K36" s="3">
        <v>404259856.40145713</v>
      </c>
      <c r="L36" s="3">
        <v>277120845.28092057</v>
      </c>
      <c r="M36" s="2">
        <f t="shared" si="3"/>
        <v>681380701.6823777</v>
      </c>
      <c r="N36" s="2">
        <f t="shared" si="15"/>
        <v>399197404.34532923</v>
      </c>
      <c r="O36" s="2"/>
      <c r="Q36" s="2">
        <f t="shared" si="16"/>
        <v>150.90469829351218</v>
      </c>
      <c r="R36" s="2">
        <f t="shared" si="17"/>
        <v>303.15423679543295</v>
      </c>
      <c r="S36" s="2">
        <f t="shared" si="18"/>
        <v>152.92927822949355</v>
      </c>
      <c r="T36" s="2">
        <f t="shared" si="19"/>
        <v>174.97064867364688</v>
      </c>
      <c r="X36" s="2">
        <f t="shared" si="20"/>
        <v>16.783534884061183</v>
      </c>
      <c r="Y36" s="2">
        <f t="shared" si="4"/>
        <v>13.704360196473656</v>
      </c>
      <c r="Z36" s="2">
        <f t="shared" si="5"/>
        <v>10.925560956643459</v>
      </c>
      <c r="AD36" s="3">
        <f t="shared" si="6"/>
        <v>-1.2541718692062664</v>
      </c>
      <c r="AE36" s="3">
        <f t="shared" si="7"/>
        <v>0.95013729991464402</v>
      </c>
      <c r="AF36" s="3">
        <f t="shared" si="8"/>
        <v>-0.12605718559489665</v>
      </c>
      <c r="AG36" s="3">
        <f t="shared" si="9"/>
        <v>4.0280527812531775</v>
      </c>
      <c r="AH36" s="3">
        <f t="shared" si="10"/>
        <v>18.775110111161286</v>
      </c>
      <c r="AI36" s="3">
        <f t="shared" si="11"/>
        <v>5.9385594005095577</v>
      </c>
      <c r="AJ36" s="3">
        <f t="shared" si="12"/>
        <v>-2.5047182035197402</v>
      </c>
      <c r="AK36" s="3">
        <f t="shared" si="13"/>
        <v>34.736888584715643</v>
      </c>
      <c r="AL36" s="3">
        <f t="shared" si="14"/>
        <v>12.063786450285118</v>
      </c>
      <c r="AM36" s="3">
        <f t="shared" si="21"/>
        <v>11.237092161967599</v>
      </c>
      <c r="AN36" s="3">
        <f t="shared" si="22"/>
        <v>22.45970054332318</v>
      </c>
      <c r="AO36" s="3">
        <f t="shared" si="23"/>
        <v>15.639472712589342</v>
      </c>
      <c r="AS36" s="2">
        <f t="shared" si="24"/>
        <v>0.67327707250033342</v>
      </c>
      <c r="AT36" s="2">
        <f t="shared" si="25"/>
        <v>9.0230696727215065</v>
      </c>
      <c r="AU36" s="2">
        <f t="shared" si="26"/>
        <v>4.8090044400853182</v>
      </c>
      <c r="AV36" s="2">
        <f t="shared" si="27"/>
        <v>2.194135569929867</v>
      </c>
      <c r="AW36" s="2">
        <f t="shared" si="28"/>
        <v>13.509807908208526</v>
      </c>
      <c r="AX36" s="2">
        <f t="shared" si="29"/>
        <v>3.6326823677829578</v>
      </c>
      <c r="AY36" s="2">
        <f t="shared" si="30"/>
        <v>3.5769570301637632</v>
      </c>
      <c r="AZ36" s="2">
        <f t="shared" si="31"/>
        <v>8.3740733206844062</v>
      </c>
      <c r="BA36" s="2">
        <f t="shared" si="32"/>
        <v>5.63622348295576</v>
      </c>
      <c r="BB36" s="2">
        <f t="shared" si="33"/>
        <v>5.1504556639075716</v>
      </c>
      <c r="BC36" s="2">
        <f t="shared" si="34"/>
        <v>14.376736899732867</v>
      </c>
      <c r="BD36" s="2">
        <f t="shared" si="35"/>
        <v>8.7171544079276622</v>
      </c>
    </row>
    <row r="37" spans="1:56" x14ac:dyDescent="0.35">
      <c r="A37" s="4" t="s">
        <v>66</v>
      </c>
      <c r="B37" s="3">
        <v>55844674.811099201</v>
      </c>
      <c r="C37" s="3">
        <v>60694013.528042175</v>
      </c>
      <c r="D37" s="2">
        <f t="shared" si="0"/>
        <v>116538688.33914137</v>
      </c>
      <c r="E37" s="3">
        <v>82376807.777340233</v>
      </c>
      <c r="F37" s="3">
        <v>13370373.036903603</v>
      </c>
      <c r="G37" s="2">
        <f t="shared" si="1"/>
        <v>95747180.814243838</v>
      </c>
      <c r="H37" s="3">
        <v>42999130.418453805</v>
      </c>
      <c r="I37" s="3">
        <v>33950973.331370294</v>
      </c>
      <c r="J37" s="2">
        <f t="shared" si="2"/>
        <v>76950103.749824107</v>
      </c>
      <c r="K37" s="3">
        <v>411093597.59921479</v>
      </c>
      <c r="L37" s="3">
        <v>288095192.28575689</v>
      </c>
      <c r="M37" s="2">
        <f t="shared" si="3"/>
        <v>699188789.88497162</v>
      </c>
      <c r="N37" s="2">
        <f t="shared" si="15"/>
        <v>409952816.98176229</v>
      </c>
      <c r="O37" s="2"/>
      <c r="Q37" s="2">
        <f t="shared" si="16"/>
        <v>153.77991707912597</v>
      </c>
      <c r="R37" s="2">
        <f t="shared" si="17"/>
        <v>310.84296556262001</v>
      </c>
      <c r="S37" s="2">
        <f t="shared" si="18"/>
        <v>158.07612269580929</v>
      </c>
      <c r="T37" s="2">
        <f t="shared" si="19"/>
        <v>179.68481140432812</v>
      </c>
      <c r="X37" s="2">
        <f t="shared" si="20"/>
        <v>16.667699772233757</v>
      </c>
      <c r="Y37" s="2">
        <f t="shared" si="4"/>
        <v>13.694038319749929</v>
      </c>
      <c r="Z37" s="2">
        <f t="shared" si="5"/>
        <v>11.005626071677108</v>
      </c>
      <c r="AD37" s="3">
        <f t="shared" si="6"/>
        <v>2.9601822487187013</v>
      </c>
      <c r="AE37" s="3">
        <f t="shared" si="7"/>
        <v>12.591673559772886</v>
      </c>
      <c r="AF37" s="3">
        <f t="shared" si="8"/>
        <v>7.8418784413677223</v>
      </c>
      <c r="AG37" s="3">
        <f t="shared" si="9"/>
        <v>10.333571223446715</v>
      </c>
      <c r="AH37" s="3">
        <f t="shared" si="10"/>
        <v>11.804323656818383</v>
      </c>
      <c r="AI37" s="3">
        <f t="shared" si="11"/>
        <v>10.537491807835032</v>
      </c>
      <c r="AJ37" s="3">
        <f t="shared" si="12"/>
        <v>13.49736006681983</v>
      </c>
      <c r="AK37" s="3">
        <f t="shared" si="13"/>
        <v>14.999330245240362</v>
      </c>
      <c r="AL37" s="3">
        <f t="shared" si="14"/>
        <v>14.156999315235087</v>
      </c>
      <c r="AM37" s="3">
        <f t="shared" si="21"/>
        <v>6.9351253434946525</v>
      </c>
      <c r="AN37" s="3">
        <f t="shared" si="22"/>
        <v>16.806567889834099</v>
      </c>
      <c r="AO37" s="3">
        <f t="shared" si="23"/>
        <v>10.871139188222623</v>
      </c>
      <c r="AS37" s="2">
        <f t="shared" si="24"/>
        <v>1.1247934505210777</v>
      </c>
      <c r="AT37" s="2">
        <f t="shared" si="25"/>
        <v>10.346041078306678</v>
      </c>
      <c r="AU37" s="2">
        <f t="shared" si="26"/>
        <v>5.7262074938466689</v>
      </c>
      <c r="AV37" s="2">
        <f t="shared" si="27"/>
        <v>6.2170627903934239</v>
      </c>
      <c r="AW37" s="2">
        <f t="shared" si="28"/>
        <v>14.731469078095373</v>
      </c>
      <c r="AX37" s="2">
        <f t="shared" si="29"/>
        <v>7.3293264505069677</v>
      </c>
      <c r="AY37" s="2">
        <f t="shared" si="30"/>
        <v>5.5972963922668706</v>
      </c>
      <c r="AZ37" s="2">
        <f t="shared" si="31"/>
        <v>8.9848717957643043</v>
      </c>
      <c r="BA37" s="2">
        <f t="shared" si="32"/>
        <v>7.0655995277757899</v>
      </c>
      <c r="BB37" s="2">
        <f t="shared" si="33"/>
        <v>6.4978057637290254</v>
      </c>
      <c r="BC37" s="2">
        <f t="shared" si="34"/>
        <v>16.422009042681584</v>
      </c>
      <c r="BD37" s="2">
        <f t="shared" si="35"/>
        <v>10.374586194655922</v>
      </c>
    </row>
    <row r="38" spans="1:56" x14ac:dyDescent="0.35">
      <c r="A38" s="4" t="s">
        <v>67</v>
      </c>
      <c r="B38" s="3">
        <v>54406343.504170604</v>
      </c>
      <c r="C38" s="3">
        <v>58827771.537587471</v>
      </c>
      <c r="D38" s="2">
        <f t="shared" si="0"/>
        <v>113234115.04175808</v>
      </c>
      <c r="E38" s="3">
        <v>85881246.772655904</v>
      </c>
      <c r="F38" s="3">
        <v>12945822.458915217</v>
      </c>
      <c r="G38" s="2">
        <f t="shared" si="1"/>
        <v>98827069.231571123</v>
      </c>
      <c r="H38" s="3">
        <v>41069357.699267946</v>
      </c>
      <c r="I38" s="3">
        <v>35071531.036246821</v>
      </c>
      <c r="J38" s="2">
        <f t="shared" si="2"/>
        <v>76140888.73551476</v>
      </c>
      <c r="K38" s="3">
        <v>404801293.06799084</v>
      </c>
      <c r="L38" s="3">
        <v>291602356.63705403</v>
      </c>
      <c r="M38" s="2">
        <f t="shared" si="3"/>
        <v>696403649.70504487</v>
      </c>
      <c r="N38" s="2">
        <f t="shared" si="15"/>
        <v>408201576.69620091</v>
      </c>
      <c r="O38" s="2"/>
      <c r="P38">
        <v>2008</v>
      </c>
      <c r="Q38" s="2">
        <f t="shared" si="16"/>
        <v>149.41933078031127</v>
      </c>
      <c r="R38" s="2">
        <f t="shared" si="17"/>
        <v>320.8418150441658</v>
      </c>
      <c r="S38" s="2">
        <f t="shared" si="18"/>
        <v>156.41377832386232</v>
      </c>
      <c r="T38" s="2">
        <f t="shared" si="19"/>
        <v>178.9172321430085</v>
      </c>
      <c r="W38" s="6" t="s">
        <v>312</v>
      </c>
      <c r="X38" s="2">
        <f t="shared" si="20"/>
        <v>16.259839403443291</v>
      </c>
      <c r="Y38" s="2">
        <f t="shared" si="4"/>
        <v>14.191061358370019</v>
      </c>
      <c r="Z38" s="2">
        <f t="shared" si="5"/>
        <v>10.933441943873142</v>
      </c>
      <c r="AD38" s="3">
        <f t="shared" si="6"/>
        <v>-9.9111399867430894</v>
      </c>
      <c r="AE38" s="3">
        <f t="shared" si="7"/>
        <v>-11.743609859108039</v>
      </c>
      <c r="AF38" s="3">
        <f t="shared" si="8"/>
        <v>-10.869024794779037</v>
      </c>
      <c r="AG38" s="3">
        <f t="shared" si="9"/>
        <v>18.133624515619818</v>
      </c>
      <c r="AH38" s="3">
        <f t="shared" si="10"/>
        <v>-12.108983055707878</v>
      </c>
      <c r="AI38" s="3">
        <f t="shared" si="11"/>
        <v>13.500998866776715</v>
      </c>
      <c r="AJ38" s="3">
        <f t="shared" si="12"/>
        <v>-16.778995820948406</v>
      </c>
      <c r="AK38" s="3">
        <f t="shared" si="13"/>
        <v>13.870173730258294</v>
      </c>
      <c r="AL38" s="3">
        <f t="shared" si="14"/>
        <v>-4.1405510871370232</v>
      </c>
      <c r="AM38" s="3">
        <f t="shared" si="21"/>
        <v>-5.9833630541404892</v>
      </c>
      <c r="AN38" s="3">
        <f t="shared" si="22"/>
        <v>4.9590943050401348</v>
      </c>
      <c r="AO38" s="3">
        <f t="shared" si="23"/>
        <v>-1.5838599978831525</v>
      </c>
      <c r="AS38" s="2">
        <f t="shared" si="24"/>
        <v>-0.82020348472766624</v>
      </c>
      <c r="AT38" s="2">
        <f t="shared" si="25"/>
        <v>5.7895308458129735</v>
      </c>
      <c r="AU38" s="2">
        <f t="shared" si="26"/>
        <v>2.5071629678023122</v>
      </c>
      <c r="AV38" s="2">
        <f t="shared" si="27"/>
        <v>10.713323855369939</v>
      </c>
      <c r="AW38" s="2">
        <f t="shared" si="28"/>
        <v>12.263544883737509</v>
      </c>
      <c r="AX38" s="2">
        <f t="shared" si="29"/>
        <v>10.913953353992166</v>
      </c>
      <c r="AY38" s="2">
        <f t="shared" si="30"/>
        <v>-2.1078743395216759</v>
      </c>
      <c r="AZ38" s="2">
        <f t="shared" si="31"/>
        <v>13.136621103000046</v>
      </c>
      <c r="BA38" s="2">
        <f t="shared" si="32"/>
        <v>4.3698377702712676</v>
      </c>
      <c r="BB38" s="2">
        <f t="shared" si="33"/>
        <v>5.0760146185524269</v>
      </c>
      <c r="BC38" s="2">
        <f t="shared" si="34"/>
        <v>14.879253035132557</v>
      </c>
      <c r="BD38" s="2">
        <f t="shared" si="35"/>
        <v>8.9697265123371839</v>
      </c>
    </row>
    <row r="39" spans="1:56" x14ac:dyDescent="0.35">
      <c r="A39" s="4" t="s">
        <v>68</v>
      </c>
      <c r="B39" s="3">
        <v>44572435.372826926</v>
      </c>
      <c r="C39" s="3">
        <v>51590694.559289649</v>
      </c>
      <c r="D39" s="2">
        <f t="shared" si="0"/>
        <v>96163129.932116568</v>
      </c>
      <c r="E39" s="3">
        <v>79752254.034185782</v>
      </c>
      <c r="F39" s="3">
        <v>10777075.102724686</v>
      </c>
      <c r="G39" s="2">
        <f t="shared" si="1"/>
        <v>90529329.136910468</v>
      </c>
      <c r="H39" s="3">
        <v>37697182.845822595</v>
      </c>
      <c r="I39" s="3">
        <v>32290126.965558801</v>
      </c>
      <c r="J39" s="2">
        <f t="shared" si="2"/>
        <v>69987309.8113814</v>
      </c>
      <c r="K39" s="3">
        <v>357955108.80368602</v>
      </c>
      <c r="L39" s="3">
        <v>254237562.74568033</v>
      </c>
      <c r="M39" s="2">
        <f t="shared" si="3"/>
        <v>612192671.54936635</v>
      </c>
      <c r="N39" s="2">
        <f t="shared" si="15"/>
        <v>355512902.66895789</v>
      </c>
      <c r="O39" s="2"/>
      <c r="Q39" s="2">
        <f t="shared" si="16"/>
        <v>126.89312328619482</v>
      </c>
      <c r="R39" s="2">
        <f t="shared" si="17"/>
        <v>293.90322409498492</v>
      </c>
      <c r="S39" s="2">
        <f t="shared" si="18"/>
        <v>143.77267909685997</v>
      </c>
      <c r="T39" s="2">
        <f t="shared" si="19"/>
        <v>155.82346607150848</v>
      </c>
      <c r="X39" s="2">
        <f t="shared" si="20"/>
        <v>15.70798449591733</v>
      </c>
      <c r="Y39" s="2">
        <f t="shared" si="4"/>
        <v>14.787718531127551</v>
      </c>
      <c r="Z39" s="2">
        <f t="shared" si="5"/>
        <v>11.432235808091951</v>
      </c>
      <c r="AD39" s="3">
        <f t="shared" si="6"/>
        <v>-54.952852137078835</v>
      </c>
      <c r="AE39" s="3">
        <f t="shared" si="7"/>
        <v>-40.849841796568583</v>
      </c>
      <c r="AF39" s="3">
        <f t="shared" si="8"/>
        <v>-47.985407516966482</v>
      </c>
      <c r="AG39" s="3">
        <f t="shared" si="9"/>
        <v>-25.633301265611806</v>
      </c>
      <c r="AH39" s="3">
        <f t="shared" si="10"/>
        <v>-51.973045215221411</v>
      </c>
      <c r="AI39" s="3">
        <f t="shared" si="11"/>
        <v>-29.586887351801995</v>
      </c>
      <c r="AJ39" s="3">
        <f t="shared" si="12"/>
        <v>-29.015432402581641</v>
      </c>
      <c r="AK39" s="3">
        <f t="shared" si="13"/>
        <v>-28.144484470499933</v>
      </c>
      <c r="AL39" s="3">
        <f t="shared" si="14"/>
        <v>-28.615251383347651</v>
      </c>
      <c r="AM39" s="3">
        <f t="shared" si="21"/>
        <v>-38.85700670545166</v>
      </c>
      <c r="AN39" s="3">
        <f t="shared" si="22"/>
        <v>-42.21771020233858</v>
      </c>
      <c r="AO39" s="3">
        <f t="shared" si="23"/>
        <v>-40.281574105061345</v>
      </c>
      <c r="AS39" s="2">
        <f t="shared" si="24"/>
        <v>-19.854044235755698</v>
      </c>
      <c r="AT39" s="2">
        <f t="shared" si="25"/>
        <v>-12.233492911522037</v>
      </c>
      <c r="AU39" s="2">
        <f t="shared" si="26"/>
        <v>-15.938260154785667</v>
      </c>
      <c r="AV39" s="2">
        <f t="shared" si="27"/>
        <v>0.20803456250506613</v>
      </c>
      <c r="AW39" s="2">
        <f t="shared" si="28"/>
        <v>-13.472651601277818</v>
      </c>
      <c r="AX39" s="2">
        <f t="shared" si="29"/>
        <v>-1.6432377940972076</v>
      </c>
      <c r="AY39" s="2">
        <f t="shared" si="30"/>
        <v>-10.083050856913323</v>
      </c>
      <c r="AZ39" s="2">
        <f t="shared" si="31"/>
        <v>6.1116284485430272</v>
      </c>
      <c r="BA39" s="2">
        <f t="shared" si="32"/>
        <v>-3.27203525621238</v>
      </c>
      <c r="BB39" s="2">
        <f t="shared" si="33"/>
        <v>-9.0651500296404119</v>
      </c>
      <c r="BC39" s="2">
        <f t="shared" si="34"/>
        <v>-3.4907768584226728</v>
      </c>
      <c r="BD39" s="2">
        <f t="shared" si="35"/>
        <v>-6.8302729985806003</v>
      </c>
    </row>
    <row r="40" spans="1:56" x14ac:dyDescent="0.35">
      <c r="A40" s="4" t="s">
        <v>69</v>
      </c>
      <c r="B40" s="3">
        <v>36137496.607568622</v>
      </c>
      <c r="C40" s="3">
        <v>42762736.911414847</v>
      </c>
      <c r="D40" s="2">
        <f t="shared" si="0"/>
        <v>78900233.518983468</v>
      </c>
      <c r="E40" s="3">
        <v>71839327.796179548</v>
      </c>
      <c r="F40" s="3">
        <v>10139337.851886103</v>
      </c>
      <c r="G40" s="2">
        <f t="shared" si="1"/>
        <v>81978665.648065656</v>
      </c>
      <c r="H40" s="3">
        <v>31839120.614081662</v>
      </c>
      <c r="I40" s="3">
        <v>27076730.684751958</v>
      </c>
      <c r="J40" s="2">
        <f t="shared" si="2"/>
        <v>58915851.298833624</v>
      </c>
      <c r="K40" s="3">
        <v>300790675.14651984</v>
      </c>
      <c r="L40" s="3">
        <v>218750875.51934975</v>
      </c>
      <c r="M40" s="2">
        <f t="shared" si="3"/>
        <v>519541550.66586959</v>
      </c>
      <c r="N40" s="2">
        <f t="shared" si="15"/>
        <v>299746800.19998682</v>
      </c>
      <c r="O40" s="2"/>
      <c r="Q40" s="2">
        <f t="shared" si="16"/>
        <v>104.11367710578394</v>
      </c>
      <c r="R40" s="2">
        <f t="shared" si="17"/>
        <v>266.1435180253402</v>
      </c>
      <c r="S40" s="2">
        <f t="shared" si="18"/>
        <v>121.028938036536</v>
      </c>
      <c r="T40" s="2">
        <f t="shared" si="19"/>
        <v>131.38084440917876</v>
      </c>
      <c r="X40" s="2">
        <f t="shared" si="20"/>
        <v>15.186510764704211</v>
      </c>
      <c r="Y40" s="2">
        <f t="shared" si="4"/>
        <v>15.779039336314455</v>
      </c>
      <c r="Z40" s="2">
        <f t="shared" si="5"/>
        <v>11.339969098395349</v>
      </c>
      <c r="AD40" s="3">
        <f t="shared" si="6"/>
        <v>-56.791737787270606</v>
      </c>
      <c r="AE40" s="3">
        <f t="shared" si="7"/>
        <v>-52.796253006026696</v>
      </c>
      <c r="AF40" s="3">
        <f t="shared" si="8"/>
        <v>-54.681159176617058</v>
      </c>
      <c r="AG40" s="3">
        <f t="shared" si="9"/>
        <v>-34.161917396034966</v>
      </c>
      <c r="AH40" s="3">
        <f t="shared" si="10"/>
        <v>-21.650768660792295</v>
      </c>
      <c r="AI40" s="3">
        <f t="shared" si="11"/>
        <v>-32.757140709731672</v>
      </c>
      <c r="AJ40" s="3">
        <f t="shared" si="12"/>
        <v>-49.112786263125798</v>
      </c>
      <c r="AK40" s="3">
        <f t="shared" si="13"/>
        <v>-50.556877443790846</v>
      </c>
      <c r="AL40" s="3">
        <f t="shared" si="14"/>
        <v>-49.782923214930662</v>
      </c>
      <c r="AM40" s="3">
        <f t="shared" si="21"/>
        <v>-50.141040217233424</v>
      </c>
      <c r="AN40" s="3">
        <f t="shared" si="22"/>
        <v>-45.192456962052162</v>
      </c>
      <c r="AO40" s="3">
        <f t="shared" si="23"/>
        <v>-48.128520019804334</v>
      </c>
      <c r="AS40" s="2">
        <f t="shared" si="24"/>
        <v>-34.815607373136494</v>
      </c>
      <c r="AT40" s="2">
        <f t="shared" si="25"/>
        <v>-27.423469215281738</v>
      </c>
      <c r="AU40" s="2">
        <f t="shared" si="26"/>
        <v>-31.007000919692317</v>
      </c>
      <c r="AV40" s="2">
        <f t="shared" si="27"/>
        <v>-10.621261554440753</v>
      </c>
      <c r="AW40" s="2">
        <f t="shared" si="28"/>
        <v>-22.020450888587639</v>
      </c>
      <c r="AX40" s="2">
        <f t="shared" si="29"/>
        <v>-12.208544126357513</v>
      </c>
      <c r="AY40" s="2">
        <f t="shared" si="30"/>
        <v>-23.572820704398623</v>
      </c>
      <c r="AZ40" s="2">
        <f t="shared" si="31"/>
        <v>-17.411833697585021</v>
      </c>
      <c r="BA40" s="2">
        <f t="shared" si="32"/>
        <v>-20.859537534131466</v>
      </c>
      <c r="BB40" s="2">
        <f t="shared" si="33"/>
        <v>-25.59472072640957</v>
      </c>
      <c r="BC40" s="2">
        <f t="shared" si="34"/>
        <v>-21.063002208441052</v>
      </c>
      <c r="BD40" s="2">
        <f t="shared" si="35"/>
        <v>-23.75164876506124</v>
      </c>
    </row>
    <row r="41" spans="1:56" x14ac:dyDescent="0.35">
      <c r="A41" s="4" t="s">
        <v>70</v>
      </c>
      <c r="B41" s="3">
        <v>34203958.166603044</v>
      </c>
      <c r="C41" s="3">
        <v>41958595.57948041</v>
      </c>
      <c r="D41" s="2">
        <f t="shared" si="0"/>
        <v>76162553.746083453</v>
      </c>
      <c r="E41" s="3">
        <v>69232470.84105143</v>
      </c>
      <c r="F41" s="3">
        <v>11925318.585362315</v>
      </c>
      <c r="G41" s="2">
        <f t="shared" si="1"/>
        <v>81157789.426413745</v>
      </c>
      <c r="H41" s="3">
        <v>32073368.077965807</v>
      </c>
      <c r="I41" s="3">
        <v>26701634.099514764</v>
      </c>
      <c r="J41" s="2">
        <f t="shared" si="2"/>
        <v>58775002.177480571</v>
      </c>
      <c r="K41" s="3">
        <v>287422403.66004252</v>
      </c>
      <c r="L41" s="3">
        <v>216112888.00124791</v>
      </c>
      <c r="M41" s="2">
        <f t="shared" si="3"/>
        <v>503535291.66129041</v>
      </c>
      <c r="N41" s="2">
        <f t="shared" si="15"/>
        <v>287439946.31131268</v>
      </c>
      <c r="O41" s="2"/>
      <c r="Q41" s="2">
        <f t="shared" si="16"/>
        <v>100.50114143659394</v>
      </c>
      <c r="R41" s="2">
        <f t="shared" si="17"/>
        <v>263.4785455746823</v>
      </c>
      <c r="S41" s="2">
        <f t="shared" si="18"/>
        <v>120.73959621756994</v>
      </c>
      <c r="T41" s="2">
        <f t="shared" si="19"/>
        <v>125.9866755478744</v>
      </c>
      <c r="X41" s="2">
        <f t="shared" si="20"/>
        <v>15.125564187329136</v>
      </c>
      <c r="Y41" s="2">
        <f t="shared" si="4"/>
        <v>16.117597072223806</v>
      </c>
      <c r="Z41" s="2">
        <f t="shared" si="5"/>
        <v>11.67246926894974</v>
      </c>
      <c r="AD41" s="3">
        <f t="shared" si="6"/>
        <v>-19.744794570632664</v>
      </c>
      <c r="AE41" s="3">
        <f t="shared" si="7"/>
        <v>-7.3123652048124654</v>
      </c>
      <c r="AF41" s="3">
        <f t="shared" si="8"/>
        <v>-13.17339179164232</v>
      </c>
      <c r="AG41" s="3">
        <f t="shared" si="9"/>
        <v>-13.743807061381496</v>
      </c>
      <c r="AH41" s="3">
        <f t="shared" si="10"/>
        <v>91.355779065748123</v>
      </c>
      <c r="AI41" s="3">
        <f t="shared" si="11"/>
        <v>-3.9455573308820657</v>
      </c>
      <c r="AJ41" s="3">
        <f t="shared" si="12"/>
        <v>2.9755254275818155</v>
      </c>
      <c r="AK41" s="3">
        <f t="shared" si="13"/>
        <v>-5.4271536710248425</v>
      </c>
      <c r="AL41" s="3">
        <f t="shared" si="14"/>
        <v>-0.95284942433699893</v>
      </c>
      <c r="AM41" s="3">
        <f t="shared" si="21"/>
        <v>-16.627083510025653</v>
      </c>
      <c r="AN41" s="3">
        <f t="shared" si="22"/>
        <v>-4.7371723187854986</v>
      </c>
      <c r="AO41" s="3">
        <f t="shared" si="23"/>
        <v>-11.765482793788017</v>
      </c>
      <c r="AS41" s="2">
        <f t="shared" si="24"/>
        <v>-38.75162084424035</v>
      </c>
      <c r="AT41" s="2">
        <f t="shared" si="25"/>
        <v>-30.8686423248407</v>
      </c>
      <c r="AU41" s="2">
        <f t="shared" si="26"/>
        <v>-34.646120673298284</v>
      </c>
      <c r="AV41" s="2">
        <f t="shared" si="27"/>
        <v>-15.956356274228533</v>
      </c>
      <c r="AW41" s="2">
        <f t="shared" si="28"/>
        <v>-10.80788432419042</v>
      </c>
      <c r="AX41" s="2">
        <f t="shared" si="29"/>
        <v>-15.23741092297487</v>
      </c>
      <c r="AY41" s="2">
        <f t="shared" si="30"/>
        <v>-25.409263476172583</v>
      </c>
      <c r="AZ41" s="2">
        <f t="shared" si="31"/>
        <v>-21.352375265062662</v>
      </c>
      <c r="BA41" s="2">
        <f t="shared" si="32"/>
        <v>-23.61933342082736</v>
      </c>
      <c r="BB41" s="2">
        <f t="shared" si="33"/>
        <v>-30.083463878156124</v>
      </c>
      <c r="BC41" s="2">
        <f t="shared" si="34"/>
        <v>-24.985597195634877</v>
      </c>
      <c r="BD41" s="2">
        <f t="shared" si="35"/>
        <v>-27.982928367010796</v>
      </c>
    </row>
    <row r="42" spans="1:56" x14ac:dyDescent="0.35">
      <c r="A42" s="4" t="s">
        <v>71</v>
      </c>
      <c r="B42" s="3">
        <v>38435078.428571001</v>
      </c>
      <c r="C42" s="3">
        <v>46869289.494877271</v>
      </c>
      <c r="D42" s="2">
        <f t="shared" si="0"/>
        <v>85304367.923448265</v>
      </c>
      <c r="E42" s="3">
        <v>71049283.597068846</v>
      </c>
      <c r="F42" s="3">
        <v>12412103.22552387</v>
      </c>
      <c r="G42" s="2">
        <f t="shared" si="1"/>
        <v>83461386.82259272</v>
      </c>
      <c r="H42" s="3">
        <v>35599056.369805828</v>
      </c>
      <c r="I42" s="3">
        <v>29930705.118907515</v>
      </c>
      <c r="J42" s="2">
        <f t="shared" si="2"/>
        <v>65529761.488713339</v>
      </c>
      <c r="K42" s="3">
        <v>310029363.01208186</v>
      </c>
      <c r="L42" s="3">
        <v>231752512.54332468</v>
      </c>
      <c r="M42" s="2">
        <f t="shared" si="3"/>
        <v>541781875.55540657</v>
      </c>
      <c r="N42" s="2">
        <f t="shared" si="15"/>
        <v>307486359.32065225</v>
      </c>
      <c r="O42" s="2"/>
      <c r="P42">
        <v>2009</v>
      </c>
      <c r="Q42" s="2">
        <f t="shared" si="16"/>
        <v>112.56432359681196</v>
      </c>
      <c r="R42" s="2">
        <f t="shared" si="17"/>
        <v>270.95716833935467</v>
      </c>
      <c r="S42" s="2">
        <f t="shared" si="18"/>
        <v>134.61568097418771</v>
      </c>
      <c r="T42" s="2">
        <f t="shared" si="19"/>
        <v>134.77314021333538</v>
      </c>
      <c r="W42" s="6" t="s">
        <v>313</v>
      </c>
      <c r="X42" s="2">
        <f t="shared" si="20"/>
        <v>15.745149805168115</v>
      </c>
      <c r="Y42" s="2">
        <f t="shared" si="4"/>
        <v>15.404979492352425</v>
      </c>
      <c r="Z42" s="2">
        <f t="shared" si="5"/>
        <v>12.095229546306923</v>
      </c>
      <c r="AD42" s="3">
        <f t="shared" si="6"/>
        <v>59.443059768074981</v>
      </c>
      <c r="AE42" s="3">
        <f t="shared" si="7"/>
        <v>55.693222239816635</v>
      </c>
      <c r="AF42" s="3">
        <f t="shared" si="8"/>
        <v>57.368964436489179</v>
      </c>
      <c r="AG42" s="3">
        <f t="shared" si="9"/>
        <v>10.917350527810354</v>
      </c>
      <c r="AH42" s="3">
        <f t="shared" si="10"/>
        <v>17.354988369982529</v>
      </c>
      <c r="AI42" s="3">
        <f t="shared" si="11"/>
        <v>11.846281628923961</v>
      </c>
      <c r="AJ42" s="3">
        <f t="shared" si="12"/>
        <v>51.766413659446187</v>
      </c>
      <c r="AK42" s="3">
        <f t="shared" si="13"/>
        <v>57.876115288794864</v>
      </c>
      <c r="AL42" s="3">
        <f t="shared" si="14"/>
        <v>54.519656281012828</v>
      </c>
      <c r="AM42" s="3">
        <f t="shared" si="21"/>
        <v>35.371999613847429</v>
      </c>
      <c r="AN42" s="3">
        <f t="shared" si="22"/>
        <v>32.243744201496028</v>
      </c>
      <c r="AO42" s="3">
        <f t="shared" si="23"/>
        <v>34.022659142625898</v>
      </c>
      <c r="AS42" s="2">
        <f t="shared" si="24"/>
        <v>-29.355520049560578</v>
      </c>
      <c r="AT42" s="2">
        <f t="shared" si="25"/>
        <v>-20.327953499087482</v>
      </c>
      <c r="AU42" s="2">
        <f t="shared" si="26"/>
        <v>-24.665488053675322</v>
      </c>
      <c r="AV42" s="2">
        <f t="shared" si="27"/>
        <v>-17.270316551004548</v>
      </c>
      <c r="AW42" s="2">
        <f t="shared" si="28"/>
        <v>-4.1227139881236159</v>
      </c>
      <c r="AX42" s="2">
        <f t="shared" si="29"/>
        <v>-15.548050274539261</v>
      </c>
      <c r="AY42" s="2">
        <f t="shared" si="30"/>
        <v>-13.319666135318265</v>
      </c>
      <c r="AZ42" s="2">
        <f t="shared" si="31"/>
        <v>-14.658116613233119</v>
      </c>
      <c r="BA42" s="2">
        <f t="shared" si="32"/>
        <v>-13.936174666492985</v>
      </c>
      <c r="BB42" s="2">
        <f t="shared" si="33"/>
        <v>-23.411963271567661</v>
      </c>
      <c r="BC42" s="2">
        <f t="shared" si="34"/>
        <v>-20.524472018661388</v>
      </c>
      <c r="BD42" s="2">
        <f t="shared" si="35"/>
        <v>-22.20289543501486</v>
      </c>
    </row>
    <row r="43" spans="1:56" x14ac:dyDescent="0.35">
      <c r="A43" s="4" t="s">
        <v>72</v>
      </c>
      <c r="B43" s="3">
        <v>41652322.150643557</v>
      </c>
      <c r="C43" s="3">
        <v>49945820.708454594</v>
      </c>
      <c r="D43" s="2">
        <f t="shared" si="0"/>
        <v>91598142.859098151</v>
      </c>
      <c r="E43" s="3">
        <v>76715826.348974645</v>
      </c>
      <c r="F43" s="3">
        <v>14271997.132917436</v>
      </c>
      <c r="G43" s="2">
        <f t="shared" si="1"/>
        <v>90987823.481892079</v>
      </c>
      <c r="H43" s="3">
        <v>40721049.299300455</v>
      </c>
      <c r="I43" s="3">
        <v>32545546.848211784</v>
      </c>
      <c r="J43" s="2">
        <f t="shared" si="2"/>
        <v>73266596.147512242</v>
      </c>
      <c r="K43" s="3">
        <v>337018510.91360027</v>
      </c>
      <c r="L43" s="3">
        <v>250055693.99454567</v>
      </c>
      <c r="M43" s="2">
        <f t="shared" si="3"/>
        <v>587074204.9081459</v>
      </c>
      <c r="N43" s="2">
        <f t="shared" si="15"/>
        <v>331221642.41964346</v>
      </c>
      <c r="O43" s="2"/>
      <c r="Q43" s="2">
        <f t="shared" si="16"/>
        <v>120.86934402833035</v>
      </c>
      <c r="R43" s="2">
        <f t="shared" si="17"/>
        <v>295.39172475553465</v>
      </c>
      <c r="S43" s="2">
        <f t="shared" si="18"/>
        <v>150.5092115245514</v>
      </c>
      <c r="T43" s="2">
        <f t="shared" si="19"/>
        <v>145.17645906029503</v>
      </c>
      <c r="X43" s="2">
        <f t="shared" si="20"/>
        <v>15.60248126954065</v>
      </c>
      <c r="Y43" s="2">
        <f t="shared" si="4"/>
        <v>15.498521774794739</v>
      </c>
      <c r="Z43" s="2">
        <f t="shared" si="5"/>
        <v>12.479954924774047</v>
      </c>
      <c r="AD43" s="3">
        <f t="shared" si="6"/>
        <v>37.925887872001773</v>
      </c>
      <c r="AE43" s="3">
        <f t="shared" si="7"/>
        <v>28.956469712084299</v>
      </c>
      <c r="AF43" s="3">
        <f t="shared" si="8"/>
        <v>32.941812815230342</v>
      </c>
      <c r="AG43" s="3">
        <f t="shared" si="9"/>
        <v>35.925536818537253</v>
      </c>
      <c r="AH43" s="3">
        <f t="shared" si="10"/>
        <v>74.806462474343192</v>
      </c>
      <c r="AI43" s="3">
        <f t="shared" si="11"/>
        <v>41.250735645279747</v>
      </c>
      <c r="AJ43" s="3">
        <f t="shared" si="12"/>
        <v>71.207149520646041</v>
      </c>
      <c r="AK43" s="3">
        <f t="shared" si="13"/>
        <v>39.797208636856432</v>
      </c>
      <c r="AL43" s="3">
        <f t="shared" si="14"/>
        <v>56.26787716378692</v>
      </c>
      <c r="AM43" s="3">
        <f t="shared" si="21"/>
        <v>39.63802881169056</v>
      </c>
      <c r="AN43" s="3">
        <f t="shared" si="22"/>
        <v>35.534290959380563</v>
      </c>
      <c r="AO43" s="3">
        <f t="shared" si="23"/>
        <v>37.871374454813925</v>
      </c>
      <c r="AS43" s="2">
        <f t="shared" si="24"/>
        <v>-6.5513880894279897</v>
      </c>
      <c r="AT43" s="2">
        <f t="shared" si="25"/>
        <v>-3.1883149953422563</v>
      </c>
      <c r="AU43" s="2">
        <f t="shared" si="26"/>
        <v>-4.7471282145671978</v>
      </c>
      <c r="AV43" s="2">
        <f t="shared" si="27"/>
        <v>-3.8073252248263412</v>
      </c>
      <c r="AW43" s="2">
        <f t="shared" si="28"/>
        <v>32.429225897378736</v>
      </c>
      <c r="AX43" s="2">
        <f t="shared" si="29"/>
        <v>0.50645945281249105</v>
      </c>
      <c r="AY43" s="2">
        <f t="shared" si="30"/>
        <v>8.0214653329537811</v>
      </c>
      <c r="AZ43" s="2">
        <f t="shared" si="31"/>
        <v>0.79101541757768956</v>
      </c>
      <c r="BA43" s="2">
        <f t="shared" si="32"/>
        <v>4.6855442007538883</v>
      </c>
      <c r="BB43" s="2">
        <f t="shared" si="33"/>
        <v>-5.8489451261241943</v>
      </c>
      <c r="BC43" s="2">
        <f t="shared" si="34"/>
        <v>-1.6448665987715883</v>
      </c>
      <c r="BD43" s="2">
        <f t="shared" si="35"/>
        <v>-4.1030328863051242</v>
      </c>
    </row>
    <row r="44" spans="1:56" x14ac:dyDescent="0.35">
      <c r="A44" s="4" t="s">
        <v>73</v>
      </c>
      <c r="B44" s="3">
        <v>45118485.153450578</v>
      </c>
      <c r="C44" s="3">
        <v>53050244.467651367</v>
      </c>
      <c r="D44" s="2">
        <f t="shared" si="0"/>
        <v>98168729.621101946</v>
      </c>
      <c r="E44" s="3">
        <v>80985222.320429206</v>
      </c>
      <c r="F44" s="3">
        <v>15381735.272425111</v>
      </c>
      <c r="G44" s="2">
        <f t="shared" si="1"/>
        <v>96366957.592854321</v>
      </c>
      <c r="H44" s="3">
        <v>43717517.945510522</v>
      </c>
      <c r="I44" s="3">
        <v>34742182.549814403</v>
      </c>
      <c r="J44" s="2">
        <f t="shared" si="2"/>
        <v>78459700.495324925</v>
      </c>
      <c r="K44" s="3">
        <v>351994113.70341438</v>
      </c>
      <c r="L44" s="3">
        <v>262448357.83321473</v>
      </c>
      <c r="M44" s="2">
        <f t="shared" si="3"/>
        <v>614442471.53662908</v>
      </c>
      <c r="N44" s="2">
        <f t="shared" si="15"/>
        <v>341447083.82734787</v>
      </c>
      <c r="O44" s="2"/>
      <c r="Q44" s="2">
        <f t="shared" si="16"/>
        <v>129.53963457151625</v>
      </c>
      <c r="R44" s="2">
        <f t="shared" si="17"/>
        <v>312.8550692111221</v>
      </c>
      <c r="S44" s="2">
        <f t="shared" si="18"/>
        <v>161.17723872729388</v>
      </c>
      <c r="T44" s="2">
        <f t="shared" si="19"/>
        <v>149.65833218022317</v>
      </c>
      <c r="X44" s="2">
        <f t="shared" si="20"/>
        <v>15.976878905456612</v>
      </c>
      <c r="Y44" s="2">
        <f t="shared" si="4"/>
        <v>15.683642009943568</v>
      </c>
      <c r="Z44" s="2">
        <f t="shared" si="5"/>
        <v>12.769250846073335</v>
      </c>
      <c r="AD44" s="3">
        <f t="shared" ref="AD44:AD75" si="36">(((B44/B43)^4)-1)*100</f>
        <v>37.676927261763574</v>
      </c>
      <c r="AE44" s="3">
        <f t="shared" ref="AE44:AE75" si="37">(((C44/C43)^4)-1)*100</f>
        <v>27.277882941435539</v>
      </c>
      <c r="AF44" s="3">
        <f t="shared" ref="AF44:AF75" si="38">(((D44/D43)^4)-1)*100</f>
        <v>31.930743444132403</v>
      </c>
      <c r="AG44" s="3">
        <f t="shared" ref="AG44:AG75" si="39">(((E44/E43)^4)-1)*100</f>
        <v>24.189032952853683</v>
      </c>
      <c r="AH44" s="3">
        <f t="shared" ref="AH44:AH75" si="40">(((F44/F43)^4)-1)*100</f>
        <v>34.921863672718032</v>
      </c>
      <c r="AI44" s="3">
        <f t="shared" ref="AI44:AI75" si="41">(((G44/G43)^4)-1)*100</f>
        <v>25.828635367770115</v>
      </c>
      <c r="AJ44" s="3">
        <f t="shared" ref="AJ44:AJ75" si="42">(((H44/H43)^4)-1)*100</f>
        <v>32.845285493323082</v>
      </c>
      <c r="AK44" s="3">
        <f t="shared" ref="AK44:AK75" si="43">(((I44/I43)^4)-1)*100</f>
        <v>29.856023289566714</v>
      </c>
      <c r="AL44" s="3">
        <f t="shared" ref="AL44:AL75" si="44">(((J44/J43)^4)-1)*100</f>
        <v>31.511133931591107</v>
      </c>
      <c r="AM44" s="3">
        <f t="shared" si="21"/>
        <v>18.994416114600043</v>
      </c>
      <c r="AN44" s="3">
        <f t="shared" si="22"/>
        <v>21.346832824664229</v>
      </c>
      <c r="AO44" s="3">
        <f t="shared" si="23"/>
        <v>19.992172148639842</v>
      </c>
      <c r="AS44" s="2">
        <f t="shared" si="24"/>
        <v>24.852270879220171</v>
      </c>
      <c r="AT44" s="2">
        <f t="shared" si="25"/>
        <v>24.057177578571753</v>
      </c>
      <c r="AU44" s="2">
        <f t="shared" si="26"/>
        <v>24.421342298666904</v>
      </c>
      <c r="AV44" s="2">
        <f t="shared" si="27"/>
        <v>12.731041345762751</v>
      </c>
      <c r="AW44" s="2">
        <f t="shared" si="28"/>
        <v>51.703548073051195</v>
      </c>
      <c r="AX44" s="2">
        <f t="shared" si="29"/>
        <v>17.551263894142387</v>
      </c>
      <c r="AY44" s="2">
        <f t="shared" si="30"/>
        <v>37.307554675914425</v>
      </c>
      <c r="AZ44" s="2">
        <f t="shared" si="31"/>
        <v>28.310108610635119</v>
      </c>
      <c r="BA44" s="2">
        <f t="shared" si="32"/>
        <v>33.172480352292254</v>
      </c>
      <c r="BB44" s="2">
        <f t="shared" si="33"/>
        <v>17.022947447407578</v>
      </c>
      <c r="BC44" s="2">
        <f t="shared" si="34"/>
        <v>19.975911963835635</v>
      </c>
      <c r="BD44" s="2">
        <f t="shared" si="35"/>
        <v>18.266281252987348</v>
      </c>
    </row>
    <row r="45" spans="1:56" x14ac:dyDescent="0.35">
      <c r="A45" s="4" t="s">
        <v>74</v>
      </c>
      <c r="B45" s="3">
        <v>47702147.798537344</v>
      </c>
      <c r="C45" s="3">
        <v>55762075.187707953</v>
      </c>
      <c r="D45" s="2">
        <f t="shared" si="0"/>
        <v>103464222.9862453</v>
      </c>
      <c r="E45" s="3">
        <v>88693948.159173697</v>
      </c>
      <c r="F45" s="3">
        <v>15454958.966606583</v>
      </c>
      <c r="G45" s="2">
        <f t="shared" si="1"/>
        <v>104148907.12578028</v>
      </c>
      <c r="H45" s="3">
        <v>45703297.558930859</v>
      </c>
      <c r="I45" s="3">
        <v>36598067.606101148</v>
      </c>
      <c r="J45" s="2">
        <f t="shared" si="2"/>
        <v>82301365.165031999</v>
      </c>
      <c r="K45" s="3">
        <v>374647719.86856985</v>
      </c>
      <c r="L45" s="3">
        <v>270483333.51780039</v>
      </c>
      <c r="M45" s="2">
        <f t="shared" si="3"/>
        <v>645131053.38637018</v>
      </c>
      <c r="N45" s="2">
        <f t="shared" si="15"/>
        <v>355216558.10931265</v>
      </c>
      <c r="O45" s="2"/>
      <c r="Q45" s="2">
        <f t="shared" si="16"/>
        <v>136.52736149886059</v>
      </c>
      <c r="R45" s="2">
        <f t="shared" si="17"/>
        <v>338.11914748582666</v>
      </c>
      <c r="S45" s="2">
        <f t="shared" si="18"/>
        <v>169.06904687428624</v>
      </c>
      <c r="T45" s="2">
        <f t="shared" si="19"/>
        <v>155.69357644981346</v>
      </c>
      <c r="X45" s="2">
        <f t="shared" si="20"/>
        <v>16.037706206072272</v>
      </c>
      <c r="Y45" s="2">
        <f t="shared" si="4"/>
        <v>16.143837221769157</v>
      </c>
      <c r="Z45" s="2">
        <f t="shared" si="5"/>
        <v>12.757309500608018</v>
      </c>
      <c r="AD45" s="3">
        <f t="shared" si="36"/>
        <v>24.949261987958682</v>
      </c>
      <c r="AE45" s="3">
        <f t="shared" si="37"/>
        <v>22.069215194715099</v>
      </c>
      <c r="AF45" s="3">
        <f t="shared" si="38"/>
        <v>23.386634493546055</v>
      </c>
      <c r="AG45" s="3">
        <f t="shared" si="39"/>
        <v>43.864233367942475</v>
      </c>
      <c r="AH45" s="3">
        <f t="shared" si="40"/>
        <v>1.9178127506043641</v>
      </c>
      <c r="AI45" s="3">
        <f t="shared" si="41"/>
        <v>36.428868145276951</v>
      </c>
      <c r="AJ45" s="3">
        <f t="shared" si="42"/>
        <v>19.445050050608103</v>
      </c>
      <c r="AK45" s="3">
        <f t="shared" si="43"/>
        <v>23.141440197006236</v>
      </c>
      <c r="AL45" s="3">
        <f t="shared" si="44"/>
        <v>21.071402263717044</v>
      </c>
      <c r="AM45" s="3">
        <f t="shared" ref="AM45:AM76" si="45">(((K45/K44)^4)-1)*100</f>
        <v>28.33667149529311</v>
      </c>
      <c r="AN45" s="3">
        <f t="shared" ref="AN45:AN76" si="46">(((L45/L44)^4)-1)*100</f>
        <v>12.820131584927985</v>
      </c>
      <c r="AO45" s="3">
        <f t="shared" ref="AO45:AO76" si="47">(((M45/M44)^4)-1)*100</f>
        <v>21.525349589720722</v>
      </c>
      <c r="AS45" s="2">
        <f t="shared" si="24"/>
        <v>39.463823356894444</v>
      </c>
      <c r="AT45" s="2">
        <f t="shared" si="25"/>
        <v>32.897858990728594</v>
      </c>
      <c r="AU45" s="2">
        <f t="shared" si="26"/>
        <v>35.846578006276218</v>
      </c>
      <c r="AV45" s="2">
        <f t="shared" si="27"/>
        <v>28.110331874191296</v>
      </c>
      <c r="AW45" s="2">
        <f t="shared" si="28"/>
        <v>29.597870748515788</v>
      </c>
      <c r="AX45" s="2">
        <f t="shared" si="29"/>
        <v>28.328910708210863</v>
      </c>
      <c r="AY45" s="2">
        <f t="shared" si="30"/>
        <v>42.4960965989996</v>
      </c>
      <c r="AZ45" s="2">
        <f t="shared" si="31"/>
        <v>37.063025692372229</v>
      </c>
      <c r="BA45" s="2">
        <f t="shared" si="32"/>
        <v>40.02783856393539</v>
      </c>
      <c r="BB45" s="2">
        <f t="shared" si="33"/>
        <v>30.347431201534203</v>
      </c>
      <c r="BC45" s="2">
        <f t="shared" si="34"/>
        <v>25.158354052553555</v>
      </c>
      <c r="BD45" s="2">
        <f t="shared" si="35"/>
        <v>28.120325242331965</v>
      </c>
    </row>
    <row r="46" spans="1:56" x14ac:dyDescent="0.35">
      <c r="A46" s="4" t="s">
        <v>75</v>
      </c>
      <c r="B46" s="3">
        <v>46032790.255342737</v>
      </c>
      <c r="C46" s="3">
        <v>55815472.463075548</v>
      </c>
      <c r="D46" s="2">
        <f t="shared" si="0"/>
        <v>101848262.71841829</v>
      </c>
      <c r="E46" s="3">
        <v>93447003.621102691</v>
      </c>
      <c r="F46" s="3">
        <v>15963291.220871771</v>
      </c>
      <c r="G46" s="2">
        <f t="shared" si="1"/>
        <v>109410294.84197447</v>
      </c>
      <c r="H46" s="3">
        <v>46966473.052179664</v>
      </c>
      <c r="I46" s="3">
        <v>36775535.747572206</v>
      </c>
      <c r="J46" s="2">
        <f t="shared" si="2"/>
        <v>83742008.799751878</v>
      </c>
      <c r="K46" s="3">
        <v>387158067.13675994</v>
      </c>
      <c r="L46" s="3">
        <v>276958470.25718307</v>
      </c>
      <c r="M46" s="2">
        <f t="shared" si="3"/>
        <v>664116537.39394307</v>
      </c>
      <c r="N46" s="2">
        <f t="shared" si="15"/>
        <v>369115971.03379846</v>
      </c>
      <c r="O46" s="2"/>
      <c r="P46">
        <v>2010</v>
      </c>
      <c r="Q46" s="2">
        <f t="shared" si="16"/>
        <v>134.3950032277049</v>
      </c>
      <c r="R46" s="2">
        <f t="shared" si="17"/>
        <v>355.20022858678834</v>
      </c>
      <c r="S46" s="2">
        <f t="shared" si="18"/>
        <v>172.02851474847267</v>
      </c>
      <c r="T46" s="2">
        <f t="shared" si="19"/>
        <v>161.78577361619671</v>
      </c>
      <c r="W46" s="6" t="s">
        <v>314</v>
      </c>
      <c r="X46" s="2">
        <f t="shared" si="20"/>
        <v>15.335902207477115</v>
      </c>
      <c r="Y46" s="2">
        <f t="shared" si="4"/>
        <v>16.474562622896119</v>
      </c>
      <c r="Z46" s="2">
        <f t="shared" si="5"/>
        <v>12.609535237349087</v>
      </c>
      <c r="AD46" s="3">
        <f t="shared" si="36"/>
        <v>-13.280360007355052</v>
      </c>
      <c r="AE46" s="3">
        <f t="shared" si="37"/>
        <v>0.38358704054122228</v>
      </c>
      <c r="AF46" s="3">
        <f t="shared" si="38"/>
        <v>-6.1025713608904297</v>
      </c>
      <c r="AG46" s="3">
        <f t="shared" si="39"/>
        <v>23.221238719444504</v>
      </c>
      <c r="AH46" s="3">
        <f t="shared" si="40"/>
        <v>13.819931824141918</v>
      </c>
      <c r="AI46" s="3">
        <f t="shared" si="41"/>
        <v>21.790632292717625</v>
      </c>
      <c r="AJ46" s="3">
        <f t="shared" si="42"/>
        <v>11.522282009642094</v>
      </c>
      <c r="AK46" s="3">
        <f t="shared" si="43"/>
        <v>1.9537989366441133</v>
      </c>
      <c r="AL46" s="3">
        <f t="shared" si="44"/>
        <v>7.1877961724652772</v>
      </c>
      <c r="AM46" s="3">
        <f t="shared" si="45"/>
        <v>14.040963221806525</v>
      </c>
      <c r="AN46" s="3">
        <f t="shared" si="46"/>
        <v>9.9250233183221237</v>
      </c>
      <c r="AO46" s="3">
        <f t="shared" si="47"/>
        <v>12.301457016363472</v>
      </c>
      <c r="AS46" s="2">
        <f t="shared" si="24"/>
        <v>19.76765011912638</v>
      </c>
      <c r="AT46" s="2">
        <f t="shared" si="25"/>
        <v>19.087515651749065</v>
      </c>
      <c r="AU46" s="2">
        <f t="shared" si="26"/>
        <v>19.393959767472204</v>
      </c>
      <c r="AV46" s="2">
        <f t="shared" si="27"/>
        <v>31.524202483243435</v>
      </c>
      <c r="AW46" s="2">
        <f t="shared" si="28"/>
        <v>28.610686930522334</v>
      </c>
      <c r="AX46" s="2">
        <f t="shared" si="29"/>
        <v>31.090914022959247</v>
      </c>
      <c r="AY46" s="2">
        <f t="shared" si="30"/>
        <v>31.931792135971836</v>
      </c>
      <c r="AZ46" s="2">
        <f t="shared" si="31"/>
        <v>22.86892541111818</v>
      </c>
      <c r="BA46" s="2">
        <f t="shared" si="32"/>
        <v>27.792329618314525</v>
      </c>
      <c r="BB46" s="2">
        <f t="shared" si="33"/>
        <v>24.877870720158967</v>
      </c>
      <c r="BC46" s="2">
        <f t="shared" si="34"/>
        <v>19.506134892672389</v>
      </c>
      <c r="BD46" s="2">
        <f t="shared" si="35"/>
        <v>22.580058019313665</v>
      </c>
    </row>
    <row r="47" spans="1:56" x14ac:dyDescent="0.35">
      <c r="A47" s="4" t="s">
        <v>76</v>
      </c>
      <c r="B47" s="3">
        <v>48795104.84857668</v>
      </c>
      <c r="C47" s="3">
        <v>57433461.936655886</v>
      </c>
      <c r="D47" s="2">
        <f t="shared" si="0"/>
        <v>106228566.78523257</v>
      </c>
      <c r="E47" s="3">
        <v>92444595.604334593</v>
      </c>
      <c r="F47" s="3">
        <v>17242064.544126879</v>
      </c>
      <c r="G47" s="2">
        <f t="shared" si="1"/>
        <v>109686660.14846148</v>
      </c>
      <c r="H47" s="3">
        <v>48052780.097143158</v>
      </c>
      <c r="I47" s="3">
        <v>39404955.505822174</v>
      </c>
      <c r="J47" s="2">
        <f t="shared" si="2"/>
        <v>87457735.602965325</v>
      </c>
      <c r="K47" s="3">
        <v>397672005.9629367</v>
      </c>
      <c r="L47" s="3">
        <v>290166883.32707286</v>
      </c>
      <c r="M47" s="2">
        <f t="shared" si="3"/>
        <v>687838889.2900095</v>
      </c>
      <c r="N47" s="2">
        <f t="shared" si="15"/>
        <v>384465926.75335014</v>
      </c>
      <c r="O47" s="2"/>
      <c r="Q47" s="2">
        <f t="shared" si="16"/>
        <v>140.17508197902734</v>
      </c>
      <c r="R47" s="2">
        <f t="shared" si="17"/>
        <v>356.09744781263385</v>
      </c>
      <c r="S47" s="2">
        <f t="shared" si="18"/>
        <v>179.6616127876708</v>
      </c>
      <c r="T47" s="2">
        <f t="shared" si="19"/>
        <v>168.51375250615547</v>
      </c>
      <c r="X47" s="2">
        <f t="shared" si="20"/>
        <v>15.443815178127279</v>
      </c>
      <c r="Y47" s="2">
        <f t="shared" si="4"/>
        <v>15.946562757113162</v>
      </c>
      <c r="Z47" s="2">
        <f t="shared" si="5"/>
        <v>12.71485764540583</v>
      </c>
      <c r="AD47" s="3">
        <f t="shared" si="36"/>
        <v>26.251289081023053</v>
      </c>
      <c r="AE47" s="3">
        <f t="shared" si="37"/>
        <v>12.109279026940566</v>
      </c>
      <c r="AF47" s="3">
        <f t="shared" si="38"/>
        <v>18.345237842071029</v>
      </c>
      <c r="AG47" s="3">
        <f t="shared" si="39"/>
        <v>-4.2222596199978701</v>
      </c>
      <c r="AH47" s="3">
        <f t="shared" si="40"/>
        <v>36.102881365217996</v>
      </c>
      <c r="AI47" s="3">
        <f t="shared" si="41"/>
        <v>1.0142160759656571</v>
      </c>
      <c r="AJ47" s="3">
        <f t="shared" si="42"/>
        <v>9.5777259256948568</v>
      </c>
      <c r="AK47" s="3">
        <f t="shared" si="43"/>
        <v>31.815758421785588</v>
      </c>
      <c r="AL47" s="3">
        <f t="shared" si="44"/>
        <v>18.9650569131258</v>
      </c>
      <c r="AM47" s="3">
        <f t="shared" si="45"/>
        <v>11.313241024336683</v>
      </c>
      <c r="AN47" s="3">
        <f t="shared" si="46"/>
        <v>20.484942008742468</v>
      </c>
      <c r="AO47" s="3">
        <f t="shared" si="47"/>
        <v>15.072017220174438</v>
      </c>
      <c r="AS47" s="2">
        <f t="shared" si="24"/>
        <v>17.148582189727346</v>
      </c>
      <c r="AT47" s="2">
        <f t="shared" si="25"/>
        <v>14.991527062711407</v>
      </c>
      <c r="AU47" s="2">
        <f t="shared" si="26"/>
        <v>15.972402353877225</v>
      </c>
      <c r="AV47" s="2">
        <f t="shared" si="27"/>
        <v>20.50263942124657</v>
      </c>
      <c r="AW47" s="2">
        <f t="shared" si="28"/>
        <v>20.810454090963738</v>
      </c>
      <c r="AX47" s="2">
        <f t="shared" si="29"/>
        <v>20.550922036607176</v>
      </c>
      <c r="AY47" s="2">
        <f t="shared" si="30"/>
        <v>18.004768845602047</v>
      </c>
      <c r="AZ47" s="2">
        <f t="shared" si="31"/>
        <v>21.07633554170032</v>
      </c>
      <c r="BA47" s="2">
        <f t="shared" si="32"/>
        <v>19.369180774934836</v>
      </c>
      <c r="BB47" s="2">
        <f t="shared" si="33"/>
        <v>17.997081194417209</v>
      </c>
      <c r="BC47" s="2">
        <f t="shared" si="34"/>
        <v>16.040902205331143</v>
      </c>
      <c r="BD47" s="2">
        <f t="shared" si="35"/>
        <v>17.163875288581167</v>
      </c>
    </row>
    <row r="48" spans="1:56" x14ac:dyDescent="0.35">
      <c r="A48" s="4" t="s">
        <v>77</v>
      </c>
      <c r="B48" s="3">
        <v>51547302.673448823</v>
      </c>
      <c r="C48" s="3">
        <v>61710101.119484343</v>
      </c>
      <c r="D48" s="2">
        <f t="shared" si="0"/>
        <v>113257403.79293317</v>
      </c>
      <c r="E48" s="3">
        <v>95583555.075443327</v>
      </c>
      <c r="F48" s="3">
        <v>17595875.406690087</v>
      </c>
      <c r="G48" s="2">
        <f t="shared" si="1"/>
        <v>113179430.48213342</v>
      </c>
      <c r="H48" s="3">
        <v>50554366.288589418</v>
      </c>
      <c r="I48" s="3">
        <v>42423182.25024721</v>
      </c>
      <c r="J48" s="2">
        <f t="shared" si="2"/>
        <v>92977548.538836628</v>
      </c>
      <c r="K48" s="3">
        <v>421044515.82519066</v>
      </c>
      <c r="L48" s="3">
        <v>306281387.95930171</v>
      </c>
      <c r="M48" s="2">
        <f t="shared" si="3"/>
        <v>727325903.78449237</v>
      </c>
      <c r="N48" s="2">
        <f t="shared" si="15"/>
        <v>407911520.97058928</v>
      </c>
      <c r="O48" s="2"/>
      <c r="Q48" s="2">
        <f t="shared" si="16"/>
        <v>149.45006170989029</v>
      </c>
      <c r="R48" s="2">
        <f t="shared" si="17"/>
        <v>367.43671732756684</v>
      </c>
      <c r="S48" s="2">
        <f t="shared" si="18"/>
        <v>191.000786932848</v>
      </c>
      <c r="T48" s="2">
        <f t="shared" si="19"/>
        <v>178.79009895549441</v>
      </c>
      <c r="X48" s="2">
        <f t="shared" si="20"/>
        <v>15.571754450600661</v>
      </c>
      <c r="Y48" s="2">
        <f t="shared" si="4"/>
        <v>15.561033904227429</v>
      </c>
      <c r="Z48" s="2">
        <f t="shared" si="5"/>
        <v>12.783478225517181</v>
      </c>
      <c r="AD48" s="3">
        <f t="shared" si="36"/>
        <v>24.542837755875667</v>
      </c>
      <c r="AE48" s="3">
        <f t="shared" si="37"/>
        <v>33.28002068987881</v>
      </c>
      <c r="AF48" s="3">
        <f t="shared" si="38"/>
        <v>29.211485594639687</v>
      </c>
      <c r="AG48" s="3">
        <f t="shared" si="39"/>
        <v>14.289572836991194</v>
      </c>
      <c r="AH48" s="3">
        <f t="shared" si="40"/>
        <v>8.4642072993497575</v>
      </c>
      <c r="AI48" s="3">
        <f t="shared" si="41"/>
        <v>13.358676199999685</v>
      </c>
      <c r="AJ48" s="3">
        <f t="shared" si="42"/>
        <v>22.506916159618527</v>
      </c>
      <c r="AK48" s="3">
        <f t="shared" si="43"/>
        <v>34.341318092482155</v>
      </c>
      <c r="AL48" s="3">
        <f t="shared" si="44"/>
        <v>27.737805405007453</v>
      </c>
      <c r="AM48" s="3">
        <f t="shared" si="45"/>
        <v>25.664318378069417</v>
      </c>
      <c r="AN48" s="3">
        <f t="shared" si="46"/>
        <v>24.134084590780169</v>
      </c>
      <c r="AO48" s="3">
        <f t="shared" si="47"/>
        <v>25.017069714732809</v>
      </c>
      <c r="AS48" s="2">
        <f t="shared" ref="AS48:AS79" si="48">((B48/B44)-1)*100</f>
        <v>14.24874416358055</v>
      </c>
      <c r="AT48" s="2">
        <f t="shared" ref="AT48:AT79" si="49">((C48/C44)-1)*100</f>
        <v>16.323876993844056</v>
      </c>
      <c r="AU48" s="2">
        <f t="shared" ref="AU48:AU79" si="50">((D48/D44)-1)*100</f>
        <v>15.370143048675878</v>
      </c>
      <c r="AV48" s="2">
        <f t="shared" ref="AV48:AV79" si="51">((E48/E44)-1)*100</f>
        <v>18.025921688840718</v>
      </c>
      <c r="AW48" s="2">
        <f t="shared" ref="AW48:AW79" si="52">((F48/F44)-1)*100</f>
        <v>14.394605647870385</v>
      </c>
      <c r="AX48" s="2">
        <f t="shared" ref="AX48:AX79" si="53">((G48/G44)-1)*100</f>
        <v>17.446304531384051</v>
      </c>
      <c r="AY48" s="2">
        <f t="shared" ref="AY48:AY79" si="54">((H48/H44)-1)*100</f>
        <v>15.638692826981494</v>
      </c>
      <c r="AZ48" s="2">
        <f t="shared" ref="AZ48:AZ79" si="55">((I48/I44)-1)*100</f>
        <v>22.108569861492011</v>
      </c>
      <c r="BA48" s="2">
        <f t="shared" ref="BA48:BA79" si="56">((J48/J44)-1)*100</f>
        <v>18.503573110601867</v>
      </c>
      <c r="BB48" s="2">
        <f t="shared" ref="BB48:BB79" si="57">((K48/K44)-1)*100</f>
        <v>19.616919554500623</v>
      </c>
      <c r="BC48" s="2">
        <f t="shared" ref="BC48:BC79" si="58">((L48/L44)-1)*100</f>
        <v>16.701582927770797</v>
      </c>
      <c r="BD48" s="2">
        <f t="shared" ref="BD48:BD79" si="59">((M48/M44)-1)*100</f>
        <v>18.371684490747953</v>
      </c>
    </row>
    <row r="49" spans="1:56" x14ac:dyDescent="0.35">
      <c r="A49" s="4" t="s">
        <v>78</v>
      </c>
      <c r="B49" s="3">
        <v>51477993.284510888</v>
      </c>
      <c r="C49" s="3">
        <v>62389672.394885503</v>
      </c>
      <c r="D49" s="2">
        <f t="shared" si="0"/>
        <v>113867665.67939639</v>
      </c>
      <c r="E49" s="3">
        <v>97386316.494791985</v>
      </c>
      <c r="F49" s="3">
        <v>17254389.571170788</v>
      </c>
      <c r="G49" s="2">
        <f t="shared" si="1"/>
        <v>114640706.06596278</v>
      </c>
      <c r="H49" s="3">
        <v>51175417.881138697</v>
      </c>
      <c r="I49" s="3">
        <v>44022105.332277313</v>
      </c>
      <c r="J49" s="2">
        <f t="shared" si="2"/>
        <v>95197523.21341601</v>
      </c>
      <c r="K49" s="3">
        <v>429565875.10653031</v>
      </c>
      <c r="L49" s="3">
        <v>316312744.49652058</v>
      </c>
      <c r="M49" s="2">
        <f t="shared" si="3"/>
        <v>745878619.60305095</v>
      </c>
      <c r="N49" s="2">
        <f t="shared" si="15"/>
        <v>422172724.64427578</v>
      </c>
      <c r="O49" s="2"/>
      <c r="Q49" s="2">
        <f t="shared" si="16"/>
        <v>150.25533954195035</v>
      </c>
      <c r="R49" s="2">
        <f t="shared" si="17"/>
        <v>372.18074458893335</v>
      </c>
      <c r="S49" s="2">
        <f t="shared" si="18"/>
        <v>195.56120949161811</v>
      </c>
      <c r="T49" s="2">
        <f t="shared" si="19"/>
        <v>185.04087120624118</v>
      </c>
      <c r="X49" s="2">
        <f t="shared" si="20"/>
        <v>15.266246100470827</v>
      </c>
      <c r="Y49" s="2">
        <f t="shared" si="4"/>
        <v>15.369887680514745</v>
      </c>
      <c r="Z49" s="2">
        <f t="shared" si="5"/>
        <v>12.763138761649873</v>
      </c>
      <c r="AD49" s="3">
        <f t="shared" si="36"/>
        <v>-0.53674759107023018</v>
      </c>
      <c r="AE49" s="3">
        <f t="shared" si="37"/>
        <v>4.4782256708682411</v>
      </c>
      <c r="AF49" s="3">
        <f t="shared" si="38"/>
        <v>2.1727922231697505</v>
      </c>
      <c r="AG49" s="3">
        <f t="shared" si="39"/>
        <v>7.7603617708660089</v>
      </c>
      <c r="AH49" s="3">
        <f t="shared" si="40"/>
        <v>-7.5397880185398281</v>
      </c>
      <c r="AI49" s="3">
        <f t="shared" si="41"/>
        <v>5.2653386130169233</v>
      </c>
      <c r="AJ49" s="3">
        <f t="shared" si="42"/>
        <v>5.0052244359444664</v>
      </c>
      <c r="AK49" s="3">
        <f t="shared" si="43"/>
        <v>15.949869319184383</v>
      </c>
      <c r="AL49" s="3">
        <f t="shared" si="44"/>
        <v>9.8981121497489397</v>
      </c>
      <c r="AM49" s="3">
        <f t="shared" si="45"/>
        <v>8.3445410471006944</v>
      </c>
      <c r="AN49" s="3">
        <f t="shared" si="46"/>
        <v>13.758625338524677</v>
      </c>
      <c r="AO49" s="3">
        <f t="shared" si="47"/>
        <v>10.600327371653439</v>
      </c>
      <c r="AS49" s="2">
        <f t="shared" si="48"/>
        <v>7.9154622175928946</v>
      </c>
      <c r="AT49" s="2">
        <f t="shared" si="49"/>
        <v>11.885492397597353</v>
      </c>
      <c r="AU49" s="2">
        <f t="shared" si="50"/>
        <v>10.055111219009616</v>
      </c>
      <c r="AV49" s="2">
        <f t="shared" si="51"/>
        <v>9.8004074866738566</v>
      </c>
      <c r="AW49" s="2">
        <f t="shared" si="52"/>
        <v>11.643062970611705</v>
      </c>
      <c r="AX49" s="2">
        <f t="shared" si="53"/>
        <v>10.073844488364703</v>
      </c>
      <c r="AY49" s="2">
        <f t="shared" si="54"/>
        <v>11.973141139656196</v>
      </c>
      <c r="AZ49" s="2">
        <f t="shared" si="55"/>
        <v>20.285327099998373</v>
      </c>
      <c r="BA49" s="2">
        <f t="shared" si="56"/>
        <v>15.669433942589439</v>
      </c>
      <c r="BB49" s="2">
        <f t="shared" si="57"/>
        <v>14.658611897391571</v>
      </c>
      <c r="BC49" s="2">
        <f t="shared" si="58"/>
        <v>16.943524905095188</v>
      </c>
      <c r="BD49" s="2">
        <f t="shared" si="59"/>
        <v>15.616604670918367</v>
      </c>
    </row>
    <row r="50" spans="1:56" x14ac:dyDescent="0.35">
      <c r="A50" s="4" t="s">
        <v>79</v>
      </c>
      <c r="B50" s="3">
        <v>52235271.432741925</v>
      </c>
      <c r="C50" s="3">
        <v>63381935.646104455</v>
      </c>
      <c r="D50" s="2">
        <f t="shared" si="0"/>
        <v>115617207.07884638</v>
      </c>
      <c r="E50" s="3">
        <v>98541725.537729695</v>
      </c>
      <c r="F50" s="3">
        <v>18289105.509447299</v>
      </c>
      <c r="G50" s="2">
        <f t="shared" si="1"/>
        <v>116830831.04717699</v>
      </c>
      <c r="H50" s="3">
        <v>52000894.007818364</v>
      </c>
      <c r="I50" s="3">
        <v>44895399.028357357</v>
      </c>
      <c r="J50" s="2">
        <f t="shared" si="2"/>
        <v>96896293.036175728</v>
      </c>
      <c r="K50" s="3">
        <v>432001320.25067472</v>
      </c>
      <c r="L50" s="3">
        <v>326302877.475079</v>
      </c>
      <c r="M50" s="2">
        <f t="shared" si="3"/>
        <v>758304197.72575378</v>
      </c>
      <c r="N50" s="2">
        <f t="shared" si="15"/>
        <v>428959866.56355476</v>
      </c>
      <c r="O50" s="2"/>
      <c r="P50">
        <v>2011</v>
      </c>
      <c r="Q50" s="2">
        <f t="shared" si="16"/>
        <v>152.56396627499683</v>
      </c>
      <c r="R50" s="2">
        <f t="shared" si="17"/>
        <v>379.29097946294155</v>
      </c>
      <c r="S50" s="2">
        <f t="shared" si="18"/>
        <v>199.05093769013428</v>
      </c>
      <c r="T50" s="2">
        <f t="shared" si="19"/>
        <v>188.0157167621733</v>
      </c>
      <c r="W50" s="6" t="s">
        <v>315</v>
      </c>
      <c r="X50" s="2">
        <f t="shared" si="20"/>
        <v>15.24681090063808</v>
      </c>
      <c r="Y50" s="2">
        <f t="shared" si="4"/>
        <v>15.40685537513399</v>
      </c>
      <c r="Z50" s="2">
        <f t="shared" si="5"/>
        <v>12.778024086742427</v>
      </c>
      <c r="AD50" s="3">
        <f t="shared" si="36"/>
        <v>6.0154076434491222</v>
      </c>
      <c r="AE50" s="3">
        <f t="shared" si="37"/>
        <v>6.5150981482004822</v>
      </c>
      <c r="AF50" s="3">
        <f t="shared" si="38"/>
        <v>6.2889767281605558</v>
      </c>
      <c r="AG50" s="3">
        <f t="shared" si="39"/>
        <v>4.8307983194841198</v>
      </c>
      <c r="AH50" s="3">
        <f t="shared" si="40"/>
        <v>26.232581567763091</v>
      </c>
      <c r="AI50" s="3">
        <f t="shared" si="41"/>
        <v>7.863486756461735</v>
      </c>
      <c r="AJ50" s="3">
        <f t="shared" si="42"/>
        <v>6.6099279981612469</v>
      </c>
      <c r="AK50" s="3">
        <f t="shared" si="43"/>
        <v>8.1743039013310703</v>
      </c>
      <c r="AL50" s="3">
        <f t="shared" si="44"/>
        <v>7.3312167791663274</v>
      </c>
      <c r="AM50" s="3">
        <f t="shared" si="45"/>
        <v>2.2871792182603823</v>
      </c>
      <c r="AN50" s="3">
        <f t="shared" si="46"/>
        <v>13.244430741740754</v>
      </c>
      <c r="AO50" s="3">
        <f t="shared" si="47"/>
        <v>6.8319625904941006</v>
      </c>
      <c r="AS50" s="2">
        <f t="shared" si="48"/>
        <v>13.474050004342942</v>
      </c>
      <c r="AT50" s="2">
        <f t="shared" si="49"/>
        <v>13.556210937808434</v>
      </c>
      <c r="AU50" s="2">
        <f t="shared" si="50"/>
        <v>13.519076313059308</v>
      </c>
      <c r="AV50" s="2">
        <f t="shared" si="51"/>
        <v>5.4519906676563368</v>
      </c>
      <c r="AW50" s="2">
        <f t="shared" si="52"/>
        <v>14.569766700331567</v>
      </c>
      <c r="AX50" s="2">
        <f t="shared" si="53"/>
        <v>6.7823016251992385</v>
      </c>
      <c r="AY50" s="2">
        <f t="shared" si="54"/>
        <v>10.719180360946989</v>
      </c>
      <c r="AZ50" s="2">
        <f t="shared" si="55"/>
        <v>22.079524106786664</v>
      </c>
      <c r="BA50" s="2">
        <f t="shared" si="56"/>
        <v>15.708106868894255</v>
      </c>
      <c r="BB50" s="2">
        <f t="shared" si="57"/>
        <v>11.582673052780358</v>
      </c>
      <c r="BC50" s="2">
        <f t="shared" si="58"/>
        <v>17.816536599178502</v>
      </c>
      <c r="BD50" s="2">
        <f t="shared" si="59"/>
        <v>14.182399477870566</v>
      </c>
    </row>
    <row r="51" spans="1:56" x14ac:dyDescent="0.35">
      <c r="A51" s="4" t="s">
        <v>80</v>
      </c>
      <c r="B51" s="3">
        <v>52059051.634330884</v>
      </c>
      <c r="C51" s="3">
        <v>63424125.74159278</v>
      </c>
      <c r="D51" s="2">
        <f t="shared" si="0"/>
        <v>115483177.37592366</v>
      </c>
      <c r="E51" s="3">
        <v>99040486.216453463</v>
      </c>
      <c r="F51" s="3">
        <v>18207186.255241584</v>
      </c>
      <c r="G51" s="2">
        <f t="shared" si="1"/>
        <v>117247672.47169505</v>
      </c>
      <c r="H51" s="3">
        <v>52565697.284629747</v>
      </c>
      <c r="I51" s="3">
        <v>45701677.901245974</v>
      </c>
      <c r="J51" s="2">
        <f t="shared" si="2"/>
        <v>98267375.185875714</v>
      </c>
      <c r="K51" s="3">
        <v>435352113.6169706</v>
      </c>
      <c r="L51" s="3">
        <v>327766062.80129272</v>
      </c>
      <c r="M51" s="2">
        <f t="shared" si="3"/>
        <v>763118176.41826332</v>
      </c>
      <c r="N51" s="2">
        <f t="shared" si="15"/>
        <v>432119951.3847689</v>
      </c>
      <c r="O51" s="2"/>
      <c r="Q51" s="2">
        <f t="shared" si="16"/>
        <v>152.38710589587868</v>
      </c>
      <c r="R51" s="2">
        <f t="shared" si="17"/>
        <v>380.64425402898775</v>
      </c>
      <c r="S51" s="2">
        <f t="shared" si="18"/>
        <v>201.86750764339445</v>
      </c>
      <c r="T51" s="2">
        <f t="shared" si="19"/>
        <v>189.40080114652284</v>
      </c>
      <c r="X51" s="2">
        <f t="shared" si="20"/>
        <v>15.133066010555565</v>
      </c>
      <c r="Y51" s="2">
        <f t="shared" si="4"/>
        <v>15.364287746624433</v>
      </c>
      <c r="Z51" s="2">
        <f t="shared" si="5"/>
        <v>12.877084863460988</v>
      </c>
      <c r="AD51" s="3">
        <f t="shared" si="36"/>
        <v>-1.3426181998459352</v>
      </c>
      <c r="AE51" s="3">
        <f t="shared" si="37"/>
        <v>0.26652540299130223</v>
      </c>
      <c r="AF51" s="3">
        <f t="shared" si="38"/>
        <v>-0.46289587744768879</v>
      </c>
      <c r="AG51" s="3">
        <f t="shared" si="39"/>
        <v>2.0399891411696069</v>
      </c>
      <c r="AH51" s="3">
        <f t="shared" si="40"/>
        <v>-1.7796497599814165</v>
      </c>
      <c r="AI51" s="3">
        <f t="shared" si="41"/>
        <v>1.4348185608333841</v>
      </c>
      <c r="AJ51" s="3">
        <f t="shared" si="42"/>
        <v>4.4158620167913165</v>
      </c>
      <c r="AK51" s="3">
        <f t="shared" si="43"/>
        <v>7.3794652786077775</v>
      </c>
      <c r="AL51" s="3">
        <f t="shared" si="44"/>
        <v>5.7812690598556982</v>
      </c>
      <c r="AM51" s="3">
        <f t="shared" si="45"/>
        <v>3.1388614282199967</v>
      </c>
      <c r="AN51" s="3">
        <f t="shared" si="46"/>
        <v>1.8057535584677487</v>
      </c>
      <c r="AO51" s="3">
        <f t="shared" si="47"/>
        <v>2.5636224836025567</v>
      </c>
      <c r="AS51" s="2">
        <f t="shared" si="48"/>
        <v>6.6890865300587743</v>
      </c>
      <c r="AT51" s="2">
        <f t="shared" si="49"/>
        <v>10.430615886508932</v>
      </c>
      <c r="AU51" s="2">
        <f t="shared" si="50"/>
        <v>8.7119791509581148</v>
      </c>
      <c r="AV51" s="2">
        <f t="shared" si="51"/>
        <v>7.1349661589190871</v>
      </c>
      <c r="AW51" s="2">
        <f t="shared" si="52"/>
        <v>5.5974834605491131</v>
      </c>
      <c r="AX51" s="2">
        <f t="shared" si="53"/>
        <v>6.8932833883351918</v>
      </c>
      <c r="AY51" s="2">
        <f t="shared" si="54"/>
        <v>9.3915839590619008</v>
      </c>
      <c r="AZ51" s="2">
        <f t="shared" si="55"/>
        <v>15.979519110213047</v>
      </c>
      <c r="BA51" s="2">
        <f t="shared" si="56"/>
        <v>12.359843881601563</v>
      </c>
      <c r="BB51" s="2">
        <f t="shared" si="57"/>
        <v>9.4751722748987568</v>
      </c>
      <c r="BC51" s="2">
        <f t="shared" si="58"/>
        <v>12.957777622003297</v>
      </c>
      <c r="BD51" s="2">
        <f t="shared" si="59"/>
        <v>10.944319709221073</v>
      </c>
    </row>
    <row r="52" spans="1:56" x14ac:dyDescent="0.35">
      <c r="A52" s="4" t="s">
        <v>81</v>
      </c>
      <c r="B52" s="3">
        <v>54078933.810988471</v>
      </c>
      <c r="C52" s="3">
        <v>66925115.515962459</v>
      </c>
      <c r="D52" s="2">
        <f t="shared" si="0"/>
        <v>121004049.32695094</v>
      </c>
      <c r="E52" s="3">
        <v>103800552.99616192</v>
      </c>
      <c r="F52" s="3">
        <v>18187420.898148395</v>
      </c>
      <c r="G52" s="2">
        <f t="shared" si="1"/>
        <v>121987973.89431033</v>
      </c>
      <c r="H52" s="3">
        <v>57287164.302053779</v>
      </c>
      <c r="I52" s="3">
        <v>49224567.401920237</v>
      </c>
      <c r="J52" s="2">
        <f t="shared" si="2"/>
        <v>106511731.70397401</v>
      </c>
      <c r="K52" s="3">
        <v>457268470.17961735</v>
      </c>
      <c r="L52" s="3">
        <v>337721022.11145014</v>
      </c>
      <c r="M52" s="2">
        <f t="shared" si="3"/>
        <v>794989492.29106748</v>
      </c>
      <c r="N52" s="2">
        <f t="shared" si="15"/>
        <v>445485737.36583221</v>
      </c>
      <c r="O52" s="2"/>
      <c r="Q52" s="2">
        <f t="shared" si="16"/>
        <v>159.6722336327102</v>
      </c>
      <c r="R52" s="2">
        <f t="shared" si="17"/>
        <v>396.03362987625275</v>
      </c>
      <c r="S52" s="2">
        <f t="shared" si="18"/>
        <v>218.80362402265118</v>
      </c>
      <c r="T52" s="2">
        <f t="shared" si="19"/>
        <v>195.25910638018297</v>
      </c>
      <c r="X52" s="2">
        <f t="shared" si="20"/>
        <v>15.22083631297205</v>
      </c>
      <c r="Y52" s="2">
        <f t="shared" si="4"/>
        <v>15.344602045337119</v>
      </c>
      <c r="Z52" s="2">
        <f t="shared" si="5"/>
        <v>13.397879184166264</v>
      </c>
      <c r="AD52" s="3">
        <f t="shared" si="36"/>
        <v>16.446777315427099</v>
      </c>
      <c r="AE52" s="3">
        <f t="shared" si="37"/>
        <v>23.976268319433203</v>
      </c>
      <c r="AF52" s="3">
        <f t="shared" si="38"/>
        <v>20.538204499282429</v>
      </c>
      <c r="AG52" s="3">
        <f t="shared" si="39"/>
        <v>20.655636173272374</v>
      </c>
      <c r="AH52" s="3">
        <f t="shared" si="40"/>
        <v>-0.43352541769214881</v>
      </c>
      <c r="AI52" s="3">
        <f t="shared" si="41"/>
        <v>17.179368197066136</v>
      </c>
      <c r="AJ52" s="3">
        <f t="shared" si="42"/>
        <v>41.065100461041169</v>
      </c>
      <c r="AK52" s="3">
        <f t="shared" si="43"/>
        <v>34.5857416151661</v>
      </c>
      <c r="AL52" s="3">
        <f t="shared" si="44"/>
        <v>38.023284963108608</v>
      </c>
      <c r="AM52" s="3">
        <f t="shared" si="45"/>
        <v>21.708916924569778</v>
      </c>
      <c r="AN52" s="3">
        <f t="shared" si="46"/>
        <v>12.71363156707277</v>
      </c>
      <c r="AO52" s="3">
        <f t="shared" si="47"/>
        <v>17.781847392099891</v>
      </c>
      <c r="AS52" s="2">
        <f t="shared" si="48"/>
        <v>4.9112776153923843</v>
      </c>
      <c r="AT52" s="2">
        <f t="shared" si="49"/>
        <v>8.4508278253842217</v>
      </c>
      <c r="AU52" s="2">
        <f t="shared" si="50"/>
        <v>6.8398579471067977</v>
      </c>
      <c r="AV52" s="2">
        <f t="shared" si="51"/>
        <v>8.5966648909773014</v>
      </c>
      <c r="AW52" s="2">
        <f t="shared" si="52"/>
        <v>3.3618417827248281</v>
      </c>
      <c r="AX52" s="2">
        <f t="shared" si="53"/>
        <v>7.7828129852336003</v>
      </c>
      <c r="AY52" s="2">
        <f t="shared" si="54"/>
        <v>13.317935734828934</v>
      </c>
      <c r="AZ52" s="2">
        <f t="shared" si="55"/>
        <v>16.03223707159167</v>
      </c>
      <c r="BA52" s="2">
        <f t="shared" si="56"/>
        <v>14.556399235977025</v>
      </c>
      <c r="BB52" s="2">
        <f t="shared" si="57"/>
        <v>8.6033549881139315</v>
      </c>
      <c r="BC52" s="2">
        <f t="shared" si="58"/>
        <v>10.264950920336723</v>
      </c>
      <c r="BD52" s="2">
        <f t="shared" si="59"/>
        <v>9.3030632010356662</v>
      </c>
    </row>
    <row r="53" spans="1:56" x14ac:dyDescent="0.35">
      <c r="A53" s="4" t="s">
        <v>82</v>
      </c>
      <c r="B53" s="3">
        <v>53542866.926375523</v>
      </c>
      <c r="C53" s="3">
        <v>66381410.506102912</v>
      </c>
      <c r="D53" s="2">
        <f t="shared" si="0"/>
        <v>119924277.43247843</v>
      </c>
      <c r="E53" s="3">
        <v>104788254.33416046</v>
      </c>
      <c r="F53" s="3">
        <v>18367735.485253379</v>
      </c>
      <c r="G53" s="2">
        <f t="shared" si="1"/>
        <v>123155989.81941384</v>
      </c>
      <c r="H53" s="3">
        <v>55835757.416821957</v>
      </c>
      <c r="I53" s="3">
        <v>47553304.676576346</v>
      </c>
      <c r="J53" s="2">
        <f t="shared" si="2"/>
        <v>103389062.0933983</v>
      </c>
      <c r="K53" s="3">
        <v>452143942.29900348</v>
      </c>
      <c r="L53" s="3">
        <v>335913781.70858783</v>
      </c>
      <c r="M53" s="2">
        <f t="shared" si="3"/>
        <v>788057724.00759125</v>
      </c>
      <c r="N53" s="2">
        <f t="shared" si="15"/>
        <v>441588394.66230059</v>
      </c>
      <c r="O53" s="2"/>
      <c r="Q53" s="2">
        <f t="shared" si="16"/>
        <v>158.24740866889101</v>
      </c>
      <c r="R53" s="2">
        <f t="shared" si="17"/>
        <v>399.82559044256874</v>
      </c>
      <c r="S53" s="2">
        <f t="shared" si="18"/>
        <v>212.38882429600406</v>
      </c>
      <c r="T53" s="2">
        <f t="shared" si="19"/>
        <v>193.55087738490994</v>
      </c>
      <c r="X53" s="2">
        <f t="shared" si="20"/>
        <v>15.217702178289064</v>
      </c>
      <c r="Y53" s="2">
        <f t="shared" si="4"/>
        <v>15.627787923087155</v>
      </c>
      <c r="Z53" s="2">
        <f t="shared" si="5"/>
        <v>13.119478300094977</v>
      </c>
      <c r="AD53" s="3">
        <f t="shared" si="36"/>
        <v>-3.9065018952142871</v>
      </c>
      <c r="AE53" s="3">
        <f t="shared" si="37"/>
        <v>-3.2102457382662264</v>
      </c>
      <c r="AF53" s="3">
        <f t="shared" si="38"/>
        <v>-3.5218813757072365</v>
      </c>
      <c r="AG53" s="3">
        <f t="shared" si="39"/>
        <v>3.8608214532189544</v>
      </c>
      <c r="AH53" s="3">
        <f t="shared" si="40"/>
        <v>4.0250650311591141</v>
      </c>
      <c r="AI53" s="3">
        <f t="shared" si="41"/>
        <v>3.8852964976050952</v>
      </c>
      <c r="AJ53" s="3">
        <f t="shared" si="42"/>
        <v>-9.7555825724180973</v>
      </c>
      <c r="AK53" s="3">
        <f t="shared" si="43"/>
        <v>-12.904607543981383</v>
      </c>
      <c r="AL53" s="3">
        <f t="shared" si="44"/>
        <v>-11.221337110931806</v>
      </c>
      <c r="AM53" s="3">
        <f t="shared" si="45"/>
        <v>-4.4079357988924812</v>
      </c>
      <c r="AN53" s="3">
        <f t="shared" si="46"/>
        <v>-2.123392255043477</v>
      </c>
      <c r="AO53" s="3">
        <f t="shared" si="47"/>
        <v>-3.4423769039291896</v>
      </c>
      <c r="AS53" s="2">
        <f t="shared" si="48"/>
        <v>4.0111774179937498</v>
      </c>
      <c r="AT53" s="2">
        <f t="shared" si="49"/>
        <v>6.3980751268452485</v>
      </c>
      <c r="AU53" s="2">
        <f t="shared" si="50"/>
        <v>5.31899175849877</v>
      </c>
      <c r="AV53" s="2">
        <f t="shared" si="51"/>
        <v>7.6005932925539144</v>
      </c>
      <c r="AW53" s="2">
        <f t="shared" si="52"/>
        <v>6.4525372485086718</v>
      </c>
      <c r="AX53" s="2">
        <f t="shared" si="53"/>
        <v>7.4278012109864955</v>
      </c>
      <c r="AY53" s="2">
        <f t="shared" si="54"/>
        <v>9.1065979109491213</v>
      </c>
      <c r="AZ53" s="2">
        <f t="shared" si="55"/>
        <v>8.0214231410462133</v>
      </c>
      <c r="BA53" s="2">
        <f t="shared" si="56"/>
        <v>8.6047815147651576</v>
      </c>
      <c r="BB53" s="2">
        <f t="shared" si="57"/>
        <v>5.2560197401327446</v>
      </c>
      <c r="BC53" s="2">
        <f t="shared" si="58"/>
        <v>6.1967269903292932</v>
      </c>
      <c r="BD53" s="2">
        <f t="shared" si="59"/>
        <v>5.6549555512112049</v>
      </c>
    </row>
    <row r="54" spans="1:56" x14ac:dyDescent="0.35">
      <c r="A54" s="4" t="s">
        <v>83</v>
      </c>
      <c r="B54" s="3">
        <v>52944704.565228462</v>
      </c>
      <c r="C54" s="3">
        <v>65025096.191616923</v>
      </c>
      <c r="D54" s="2">
        <f t="shared" si="0"/>
        <v>117969800.75684538</v>
      </c>
      <c r="E54" s="3">
        <v>102966026.27532841</v>
      </c>
      <c r="F54" s="3">
        <v>18256667.260022301</v>
      </c>
      <c r="G54" s="2">
        <f t="shared" si="1"/>
        <v>121222693.53535071</v>
      </c>
      <c r="H54" s="3">
        <v>54746208.639413767</v>
      </c>
      <c r="I54" s="3">
        <v>48469665.201956697</v>
      </c>
      <c r="J54" s="2">
        <f t="shared" si="2"/>
        <v>103215873.84137046</v>
      </c>
      <c r="K54" s="3">
        <v>448115668.1991967</v>
      </c>
      <c r="L54" s="3">
        <v>331967351.7852639</v>
      </c>
      <c r="M54" s="2">
        <f t="shared" si="3"/>
        <v>780083019.98446059</v>
      </c>
      <c r="N54" s="2">
        <f t="shared" si="15"/>
        <v>437674651.85089409</v>
      </c>
      <c r="O54" s="2"/>
      <c r="P54">
        <v>2012</v>
      </c>
      <c r="Q54" s="2">
        <f t="shared" si="16"/>
        <v>155.66835732212047</v>
      </c>
      <c r="R54" s="2">
        <f t="shared" si="17"/>
        <v>393.54914924462616</v>
      </c>
      <c r="S54" s="2">
        <f t="shared" si="18"/>
        <v>212.0330492412227</v>
      </c>
      <c r="T54" s="2">
        <f t="shared" si="19"/>
        <v>191.83546012267433</v>
      </c>
      <c r="W54" s="6" t="s">
        <v>316</v>
      </c>
      <c r="X54" s="2">
        <f t="shared" si="20"/>
        <v>15.122723829983553</v>
      </c>
      <c r="Y54" s="2">
        <f t="shared" si="4"/>
        <v>15.539716982657243</v>
      </c>
      <c r="Z54" s="2">
        <f t="shared" si="5"/>
        <v>13.231396043388632</v>
      </c>
      <c r="AD54" s="3">
        <f t="shared" si="36"/>
        <v>-4.3943340843793255</v>
      </c>
      <c r="AE54" s="3">
        <f t="shared" si="37"/>
        <v>-7.925767341832513</v>
      </c>
      <c r="AF54" s="3">
        <f t="shared" si="38"/>
        <v>-6.3613935196098925</v>
      </c>
      <c r="AG54" s="3">
        <f t="shared" si="39"/>
        <v>-6.7765034566236277</v>
      </c>
      <c r="AH54" s="3">
        <f t="shared" si="40"/>
        <v>-2.3969171251212007</v>
      </c>
      <c r="AI54" s="3">
        <f t="shared" si="41"/>
        <v>-6.1328650109931715</v>
      </c>
      <c r="AJ54" s="3">
        <f t="shared" si="42"/>
        <v>-7.5798762440332457</v>
      </c>
      <c r="AK54" s="3">
        <f t="shared" si="43"/>
        <v>7.933750087835878</v>
      </c>
      <c r="AL54" s="3">
        <f t="shared" si="44"/>
        <v>-0.66836305400322926</v>
      </c>
      <c r="AM54" s="3">
        <f t="shared" si="45"/>
        <v>-3.5163665960204815</v>
      </c>
      <c r="AN54" s="3">
        <f t="shared" si="46"/>
        <v>-4.6171693135397263</v>
      </c>
      <c r="AO54" s="3">
        <f t="shared" si="47"/>
        <v>-3.9867481917649217</v>
      </c>
      <c r="AS54" s="2">
        <f t="shared" si="48"/>
        <v>1.3581496047168073</v>
      </c>
      <c r="AT54" s="2">
        <f t="shared" si="49"/>
        <v>2.5924745414641848</v>
      </c>
      <c r="AU54" s="2">
        <f t="shared" si="50"/>
        <v>2.0348127561969465</v>
      </c>
      <c r="AV54" s="2">
        <f t="shared" si="51"/>
        <v>4.4897739647401735</v>
      </c>
      <c r="AW54" s="2">
        <f t="shared" si="52"/>
        <v>-0.17736378309065604</v>
      </c>
      <c r="AX54" s="2">
        <f t="shared" si="53"/>
        <v>3.7591639542478905</v>
      </c>
      <c r="AY54" s="2">
        <f t="shared" si="54"/>
        <v>5.2793604494235202</v>
      </c>
      <c r="AZ54" s="2">
        <f t="shared" si="55"/>
        <v>7.961319535976763</v>
      </c>
      <c r="BA54" s="2">
        <f t="shared" si="56"/>
        <v>6.5220047198661701</v>
      </c>
      <c r="BB54" s="2">
        <f t="shared" si="57"/>
        <v>3.7301617363510342</v>
      </c>
      <c r="BC54" s="2">
        <f t="shared" si="58"/>
        <v>1.7359559786957579</v>
      </c>
      <c r="BD54" s="2">
        <f t="shared" si="59"/>
        <v>2.8720429511038148</v>
      </c>
    </row>
    <row r="55" spans="1:56" x14ac:dyDescent="0.35">
      <c r="A55" s="4" t="s">
        <v>84</v>
      </c>
      <c r="B55" s="3">
        <v>54534353.279720366</v>
      </c>
      <c r="C55" s="3">
        <v>65680707.118696049</v>
      </c>
      <c r="D55" s="2">
        <f t="shared" si="0"/>
        <v>120215060.39841641</v>
      </c>
      <c r="E55" s="3">
        <v>106090297.76852795</v>
      </c>
      <c r="F55" s="3">
        <v>18358404.358505078</v>
      </c>
      <c r="G55" s="2">
        <f t="shared" si="1"/>
        <v>124448702.12703303</v>
      </c>
      <c r="H55" s="3">
        <v>55174827.870248005</v>
      </c>
      <c r="I55" s="3">
        <v>49530090.609767668</v>
      </c>
      <c r="J55" s="2">
        <f t="shared" si="2"/>
        <v>104704918.48001567</v>
      </c>
      <c r="K55" s="3">
        <v>452941045.82409966</v>
      </c>
      <c r="L55" s="3">
        <v>335918022.09429336</v>
      </c>
      <c r="M55" s="2">
        <f t="shared" si="3"/>
        <v>788859067.91839302</v>
      </c>
      <c r="N55" s="2">
        <f t="shared" si="15"/>
        <v>439490386.91292799</v>
      </c>
      <c r="O55" s="2"/>
      <c r="Q55" s="2">
        <f t="shared" si="16"/>
        <v>158.6311145525529</v>
      </c>
      <c r="R55" s="2">
        <f t="shared" si="17"/>
        <v>404.0223774800819</v>
      </c>
      <c r="S55" s="2">
        <f t="shared" si="18"/>
        <v>215.0919457407424</v>
      </c>
      <c r="T55" s="2">
        <f t="shared" si="19"/>
        <v>192.63130783652551</v>
      </c>
      <c r="X55" s="2">
        <f t="shared" si="20"/>
        <v>15.239104839808038</v>
      </c>
      <c r="Y55" s="2">
        <f t="shared" si="4"/>
        <v>15.775783937607873</v>
      </c>
      <c r="Z55" s="2">
        <f t="shared" si="5"/>
        <v>13.272956189285679</v>
      </c>
      <c r="AD55" s="3">
        <f t="shared" si="36"/>
        <v>12.561676237632401</v>
      </c>
      <c r="AE55" s="3">
        <f t="shared" si="37"/>
        <v>4.0943759043042149</v>
      </c>
      <c r="AF55" s="3">
        <f t="shared" si="38"/>
        <v>7.8331103366332533</v>
      </c>
      <c r="AG55" s="3">
        <f t="shared" si="39"/>
        <v>12.700764840737166</v>
      </c>
      <c r="AH55" s="3">
        <f t="shared" si="40"/>
        <v>2.2477415168940196</v>
      </c>
      <c r="AI55" s="3">
        <f t="shared" si="41"/>
        <v>11.077415988111895</v>
      </c>
      <c r="AJ55" s="3">
        <f t="shared" si="42"/>
        <v>3.1686517616802412</v>
      </c>
      <c r="AK55" s="3">
        <f t="shared" si="43"/>
        <v>9.0426532509777946</v>
      </c>
      <c r="AL55" s="3">
        <f t="shared" si="44"/>
        <v>5.8966830493882405</v>
      </c>
      <c r="AM55" s="3">
        <f t="shared" si="45"/>
        <v>4.3773334396941088</v>
      </c>
      <c r="AN55" s="3">
        <f t="shared" si="46"/>
        <v>4.845965201269653</v>
      </c>
      <c r="AO55" s="3">
        <f t="shared" si="47"/>
        <v>4.5765690618472465</v>
      </c>
      <c r="AS55" s="2">
        <f t="shared" si="48"/>
        <v>4.7547958859802231</v>
      </c>
      <c r="AT55" s="2">
        <f t="shared" si="49"/>
        <v>3.5579227158718751</v>
      </c>
      <c r="AU55" s="2">
        <f t="shared" si="50"/>
        <v>4.0974652152922841</v>
      </c>
      <c r="AV55" s="2">
        <f t="shared" si="51"/>
        <v>7.1181108063899101</v>
      </c>
      <c r="AW55" s="2">
        <f t="shared" si="52"/>
        <v>0.8305407609040083</v>
      </c>
      <c r="AX55" s="2">
        <f t="shared" si="53"/>
        <v>6.1417250368670517</v>
      </c>
      <c r="AY55" s="2">
        <f t="shared" si="54"/>
        <v>4.963561258382021</v>
      </c>
      <c r="AZ55" s="2">
        <f t="shared" si="55"/>
        <v>8.3769631320632865</v>
      </c>
      <c r="BA55" s="2">
        <f t="shared" si="56"/>
        <v>6.5510483840268918</v>
      </c>
      <c r="BB55" s="2">
        <f t="shared" si="57"/>
        <v>4.0401623552479338</v>
      </c>
      <c r="BC55" s="2">
        <f t="shared" si="58"/>
        <v>2.4871273198112442</v>
      </c>
      <c r="BD55" s="2">
        <f t="shared" si="59"/>
        <v>3.3731199564589032</v>
      </c>
    </row>
    <row r="56" spans="1:56" x14ac:dyDescent="0.35">
      <c r="A56" s="4" t="s">
        <v>85</v>
      </c>
      <c r="B56" s="3">
        <v>54691622.274051897</v>
      </c>
      <c r="C56" s="3">
        <v>66657372.023826912</v>
      </c>
      <c r="D56" s="2">
        <f t="shared" si="0"/>
        <v>121348994.2978788</v>
      </c>
      <c r="E56" s="3">
        <v>106875591.48212019</v>
      </c>
      <c r="F56" s="3">
        <v>20033058.290704362</v>
      </c>
      <c r="G56" s="2">
        <f t="shared" si="1"/>
        <v>126908649.77282456</v>
      </c>
      <c r="H56" s="3">
        <v>56400616.437914304</v>
      </c>
      <c r="I56" s="3">
        <v>50116683.819725722</v>
      </c>
      <c r="J56" s="2">
        <f t="shared" si="2"/>
        <v>106517300.25764003</v>
      </c>
      <c r="K56" s="3">
        <v>456855668.33083987</v>
      </c>
      <c r="L56" s="3">
        <v>341053074.44135654</v>
      </c>
      <c r="M56" s="2">
        <f t="shared" si="3"/>
        <v>797908742.77219641</v>
      </c>
      <c r="N56" s="2">
        <f t="shared" si="15"/>
        <v>443133798.44385302</v>
      </c>
      <c r="O56" s="2"/>
      <c r="Q56" s="2">
        <f t="shared" si="16"/>
        <v>160.12740959000072</v>
      </c>
      <c r="R56" s="2">
        <f t="shared" si="17"/>
        <v>412.00859091053383</v>
      </c>
      <c r="S56" s="2">
        <f t="shared" si="18"/>
        <v>218.81506332331037</v>
      </c>
      <c r="T56" s="2">
        <f t="shared" si="19"/>
        <v>194.2282372554341</v>
      </c>
      <c r="X56" s="2">
        <f t="shared" si="20"/>
        <v>15.208380080693518</v>
      </c>
      <c r="Y56" s="2">
        <f t="shared" si="4"/>
        <v>15.905158443546103</v>
      </c>
      <c r="Z56" s="2">
        <f t="shared" si="5"/>
        <v>13.349559235002745</v>
      </c>
      <c r="AD56" s="3">
        <f t="shared" si="36"/>
        <v>1.1585402920085031</v>
      </c>
      <c r="AE56" s="3">
        <f t="shared" si="37"/>
        <v>6.0819443368899995</v>
      </c>
      <c r="AF56" s="3">
        <f t="shared" si="38"/>
        <v>3.826738000345653</v>
      </c>
      <c r="AG56" s="3">
        <f t="shared" si="39"/>
        <v>2.9938876651759871</v>
      </c>
      <c r="AH56" s="3">
        <f t="shared" si="40"/>
        <v>41.791205079280871</v>
      </c>
      <c r="AI56" s="3">
        <f t="shared" si="41"/>
        <v>8.1442435556494672</v>
      </c>
      <c r="AJ56" s="3">
        <f t="shared" si="42"/>
        <v>9.1871310715988308</v>
      </c>
      <c r="AK56" s="3">
        <f t="shared" si="43"/>
        <v>4.8220902122879439</v>
      </c>
      <c r="AL56" s="3">
        <f t="shared" si="44"/>
        <v>7.1056225397076567</v>
      </c>
      <c r="AM56" s="3">
        <f t="shared" si="45"/>
        <v>3.5021465151023889</v>
      </c>
      <c r="AN56" s="3">
        <f t="shared" si="46"/>
        <v>6.2562922725026837</v>
      </c>
      <c r="AO56" s="3">
        <f t="shared" si="47"/>
        <v>4.6683086569975663</v>
      </c>
      <c r="AS56" s="2">
        <f t="shared" si="48"/>
        <v>1.13295218652949</v>
      </c>
      <c r="AT56" s="2">
        <f t="shared" si="49"/>
        <v>-0.40006429584972247</v>
      </c>
      <c r="AU56" s="2">
        <f t="shared" si="50"/>
        <v>0.28506894839182007</v>
      </c>
      <c r="AV56" s="2">
        <f t="shared" si="51"/>
        <v>2.9624490402011316</v>
      </c>
      <c r="AW56" s="2">
        <f t="shared" si="52"/>
        <v>10.147878596375737</v>
      </c>
      <c r="AX56" s="2">
        <f t="shared" si="53"/>
        <v>4.0337385083364596</v>
      </c>
      <c r="AY56" s="2">
        <f t="shared" si="54"/>
        <v>-1.5475506161642727</v>
      </c>
      <c r="AZ56" s="2">
        <f t="shared" si="55"/>
        <v>1.8123397825344556</v>
      </c>
      <c r="BA56" s="2">
        <f t="shared" si="56"/>
        <v>5.2281129758524614E-3</v>
      </c>
      <c r="BB56" s="2">
        <f t="shared" si="57"/>
        <v>-9.0275598624878217E-2</v>
      </c>
      <c r="BC56" s="2">
        <f t="shared" si="58"/>
        <v>0.98662864072667222</v>
      </c>
      <c r="BD56" s="2">
        <f t="shared" si="59"/>
        <v>0.36720617183454429</v>
      </c>
    </row>
    <row r="57" spans="1:56" x14ac:dyDescent="0.35">
      <c r="A57" s="4" t="s">
        <v>86</v>
      </c>
      <c r="B57" s="3">
        <v>54428301.10617096</v>
      </c>
      <c r="C57" s="3">
        <v>66874352.590051219</v>
      </c>
      <c r="D57" s="2">
        <f t="shared" si="0"/>
        <v>121302653.69622219</v>
      </c>
      <c r="E57" s="3">
        <v>106668296.209566</v>
      </c>
      <c r="F57" s="3">
        <v>21475954.662822008</v>
      </c>
      <c r="G57" s="2">
        <f t="shared" si="1"/>
        <v>128144250.87238801</v>
      </c>
      <c r="H57" s="3">
        <v>57769899.08604724</v>
      </c>
      <c r="I57" s="3">
        <v>51238186.819396868</v>
      </c>
      <c r="J57" s="2">
        <f t="shared" si="2"/>
        <v>109008085.90544412</v>
      </c>
      <c r="K57" s="3">
        <v>456464434.10124791</v>
      </c>
      <c r="L57" s="3">
        <v>343926945.15140879</v>
      </c>
      <c r="M57" s="2">
        <f t="shared" si="3"/>
        <v>800391379.2526567</v>
      </c>
      <c r="N57" s="2">
        <f t="shared" si="15"/>
        <v>441936388.77860236</v>
      </c>
      <c r="O57" s="2"/>
      <c r="Q57" s="2">
        <f t="shared" si="16"/>
        <v>160.06626033577697</v>
      </c>
      <c r="R57" s="2">
        <f t="shared" si="17"/>
        <v>416.01996656435983</v>
      </c>
      <c r="S57" s="2">
        <f t="shared" si="18"/>
        <v>223.93180415255372</v>
      </c>
      <c r="T57" s="2">
        <f t="shared" si="19"/>
        <v>193.70340532121699</v>
      </c>
      <c r="X57" s="2">
        <f t="shared" si="20"/>
        <v>15.155417317148665</v>
      </c>
      <c r="Y57" s="2">
        <f t="shared" si="4"/>
        <v>16.010198784504546</v>
      </c>
      <c r="Z57" s="2">
        <f t="shared" si="5"/>
        <v>13.619347825463512</v>
      </c>
      <c r="AD57" s="3">
        <f t="shared" si="36"/>
        <v>-1.911997148485256</v>
      </c>
      <c r="AE57" s="3">
        <f t="shared" si="37"/>
        <v>1.3084363878520966</v>
      </c>
      <c r="AF57" s="3">
        <f t="shared" si="38"/>
        <v>-0.15266402147178226</v>
      </c>
      <c r="AG57" s="3">
        <f t="shared" si="39"/>
        <v>-0.77358336402637562</v>
      </c>
      <c r="AH57" s="3">
        <f t="shared" si="40"/>
        <v>32.075083841551397</v>
      </c>
      <c r="AI57" s="3">
        <f t="shared" si="41"/>
        <v>3.9517038470608279</v>
      </c>
      <c r="AJ57" s="3">
        <f t="shared" si="42"/>
        <v>10.070523719816272</v>
      </c>
      <c r="AK57" s="3">
        <f t="shared" si="43"/>
        <v>9.2561030232884089</v>
      </c>
      <c r="AL57" s="3">
        <f t="shared" si="44"/>
        <v>9.6867714527114845</v>
      </c>
      <c r="AM57" s="3">
        <f t="shared" si="45"/>
        <v>-0.34210538323692363</v>
      </c>
      <c r="AN57" s="3">
        <f t="shared" si="46"/>
        <v>3.4134277163113458</v>
      </c>
      <c r="AO57" s="3">
        <f t="shared" si="47"/>
        <v>1.2503922922072475</v>
      </c>
      <c r="AS57" s="2">
        <f t="shared" si="48"/>
        <v>1.6536921360840839</v>
      </c>
      <c r="AT57" s="2">
        <f t="shared" si="49"/>
        <v>0.74259055387650985</v>
      </c>
      <c r="AU57" s="2">
        <f t="shared" si="50"/>
        <v>1.1493721648811572</v>
      </c>
      <c r="AV57" s="2">
        <f t="shared" si="51"/>
        <v>1.7941341683298306</v>
      </c>
      <c r="AW57" s="2">
        <f t="shared" si="52"/>
        <v>16.922168658537551</v>
      </c>
      <c r="AX57" s="2">
        <f t="shared" si="53"/>
        <v>4.0503600842221044</v>
      </c>
      <c r="AY57" s="2">
        <f t="shared" si="54"/>
        <v>3.4639839391568339</v>
      </c>
      <c r="AZ57" s="2">
        <f t="shared" si="55"/>
        <v>7.7489507151657699</v>
      </c>
      <c r="BA57" s="2">
        <f t="shared" si="56"/>
        <v>5.4348339159608239</v>
      </c>
      <c r="BB57" s="2">
        <f t="shared" si="57"/>
        <v>0.95555671503109174</v>
      </c>
      <c r="BC57" s="2">
        <f t="shared" si="58"/>
        <v>2.3854821919073732</v>
      </c>
      <c r="BD57" s="2">
        <f t="shared" si="59"/>
        <v>1.5650700284166819</v>
      </c>
    </row>
    <row r="58" spans="1:56" x14ac:dyDescent="0.35">
      <c r="A58" s="4" t="s">
        <v>87</v>
      </c>
      <c r="B58" s="3">
        <v>53182891.96459876</v>
      </c>
      <c r="C58" s="3">
        <v>66585901.473628022</v>
      </c>
      <c r="D58" s="2">
        <f t="shared" si="0"/>
        <v>119768793.43822679</v>
      </c>
      <c r="E58" s="3">
        <v>107875862.02043572</v>
      </c>
      <c r="F58" s="3">
        <v>21263441.684357028</v>
      </c>
      <c r="G58" s="2">
        <f t="shared" si="1"/>
        <v>129139303.70479275</v>
      </c>
      <c r="H58" s="3">
        <v>58350194.411831729</v>
      </c>
      <c r="I58" s="3">
        <v>50748162.612664051</v>
      </c>
      <c r="J58" s="2">
        <f t="shared" si="2"/>
        <v>109098357.02449578</v>
      </c>
      <c r="K58" s="3">
        <v>458543330.59922391</v>
      </c>
      <c r="L58" s="3">
        <v>343114113.35050648</v>
      </c>
      <c r="M58" s="2">
        <f t="shared" si="3"/>
        <v>801657443.9497304</v>
      </c>
      <c r="N58" s="2">
        <f t="shared" si="15"/>
        <v>443650989.78221506</v>
      </c>
      <c r="O58" s="2"/>
      <c r="P58">
        <v>2013</v>
      </c>
      <c r="Q58" s="2">
        <f t="shared" si="16"/>
        <v>158.04223804200387</v>
      </c>
      <c r="R58" s="2">
        <f t="shared" si="17"/>
        <v>419.25040291439979</v>
      </c>
      <c r="S58" s="2">
        <f t="shared" si="18"/>
        <v>224.11724520845527</v>
      </c>
      <c r="T58" s="2">
        <f t="shared" si="19"/>
        <v>194.45492536256245</v>
      </c>
      <c r="W58" s="6" t="s">
        <v>317</v>
      </c>
      <c r="X58" s="2">
        <f t="shared" si="20"/>
        <v>14.940146111303015</v>
      </c>
      <c r="Y58" s="2">
        <f t="shared" si="4"/>
        <v>16.109038178268413</v>
      </c>
      <c r="Z58" s="2">
        <f t="shared" si="5"/>
        <v>13.609099229088805</v>
      </c>
      <c r="AD58" s="3">
        <f t="shared" si="36"/>
        <v>-8.8432813677078332</v>
      </c>
      <c r="AE58" s="3">
        <f t="shared" si="37"/>
        <v>-1.7142009697858951</v>
      </c>
      <c r="AF58" s="3">
        <f t="shared" si="38"/>
        <v>-4.9628311353465122</v>
      </c>
      <c r="AG58" s="3">
        <f t="shared" si="39"/>
        <v>4.6057803167044664</v>
      </c>
      <c r="AH58" s="3">
        <f t="shared" si="40"/>
        <v>-3.8997919415284188</v>
      </c>
      <c r="AI58" s="3">
        <f t="shared" si="41"/>
        <v>3.1424054269097779</v>
      </c>
      <c r="AJ58" s="3">
        <f t="shared" si="42"/>
        <v>4.0789240375243452</v>
      </c>
      <c r="AK58" s="3">
        <f t="shared" si="43"/>
        <v>-3.7709319327104862</v>
      </c>
      <c r="AL58" s="3">
        <f t="shared" si="44"/>
        <v>0.33165727984934001</v>
      </c>
      <c r="AM58" s="3">
        <f t="shared" si="45"/>
        <v>1.83422105118769</v>
      </c>
      <c r="AN58" s="3">
        <f t="shared" si="46"/>
        <v>-0.94200794440960633</v>
      </c>
      <c r="AO58" s="3">
        <f t="shared" si="47"/>
        <v>0.63422565714017498</v>
      </c>
      <c r="AS58" s="2">
        <f t="shared" si="48"/>
        <v>0.44987955136637225</v>
      </c>
      <c r="AT58" s="2">
        <f t="shared" si="49"/>
        <v>2.400312146269945</v>
      </c>
      <c r="AU58" s="2">
        <f t="shared" si="50"/>
        <v>1.5249603456476191</v>
      </c>
      <c r="AV58" s="2">
        <f t="shared" si="51"/>
        <v>4.7684036402245278</v>
      </c>
      <c r="AW58" s="2">
        <f t="shared" si="52"/>
        <v>16.469459521337939</v>
      </c>
      <c r="AX58" s="2">
        <f t="shared" si="53"/>
        <v>6.5306337770274059</v>
      </c>
      <c r="AY58" s="2">
        <f t="shared" si="54"/>
        <v>6.583078284298427</v>
      </c>
      <c r="AZ58" s="2">
        <f t="shared" si="55"/>
        <v>4.7008730124576514</v>
      </c>
      <c r="BA58" s="2">
        <f t="shared" si="56"/>
        <v>5.6992039733790634</v>
      </c>
      <c r="BB58" s="2">
        <f t="shared" si="57"/>
        <v>2.3270024103223097</v>
      </c>
      <c r="BC58" s="2">
        <f t="shared" si="58"/>
        <v>3.3577885009767439</v>
      </c>
      <c r="BD58" s="2">
        <f t="shared" si="59"/>
        <v>2.765657425244239</v>
      </c>
    </row>
    <row r="59" spans="1:56" x14ac:dyDescent="0.35">
      <c r="A59" s="4" t="s">
        <v>88</v>
      </c>
      <c r="B59" s="3">
        <v>53651661.649524756</v>
      </c>
      <c r="C59" s="3">
        <v>67831382.192050546</v>
      </c>
      <c r="D59" s="2">
        <f t="shared" si="0"/>
        <v>121483043.84157529</v>
      </c>
      <c r="E59" s="3">
        <v>110467608.40763192</v>
      </c>
      <c r="F59" s="3">
        <v>23739796.372060444</v>
      </c>
      <c r="G59" s="2">
        <f t="shared" si="1"/>
        <v>134207404.77969237</v>
      </c>
      <c r="H59" s="3">
        <v>57767169.680725299</v>
      </c>
      <c r="I59" s="3">
        <v>51991608.837616533</v>
      </c>
      <c r="J59" s="2">
        <f t="shared" si="2"/>
        <v>109758778.51834184</v>
      </c>
      <c r="K59" s="3">
        <v>462410944.82499188</v>
      </c>
      <c r="L59" s="3">
        <v>346930041.62868381</v>
      </c>
      <c r="M59" s="2">
        <f t="shared" si="3"/>
        <v>809340986.45367575</v>
      </c>
      <c r="N59" s="2">
        <f t="shared" si="15"/>
        <v>443891759.31406623</v>
      </c>
      <c r="O59" s="2"/>
      <c r="Q59" s="2">
        <f t="shared" si="16"/>
        <v>160.30429615023172</v>
      </c>
      <c r="R59" s="2">
        <f t="shared" si="17"/>
        <v>435.70397945311009</v>
      </c>
      <c r="S59" s="2">
        <f t="shared" si="18"/>
        <v>225.4739278379104</v>
      </c>
      <c r="T59" s="2">
        <f t="shared" si="19"/>
        <v>194.56045611178649</v>
      </c>
      <c r="X59" s="2">
        <f t="shared" si="20"/>
        <v>15.010118834322576</v>
      </c>
      <c r="Y59" s="2">
        <f t="shared" si="4"/>
        <v>16.582306719415598</v>
      </c>
      <c r="Z59" s="2">
        <f t="shared" si="5"/>
        <v>13.561500079129393</v>
      </c>
      <c r="AD59" s="3">
        <f t="shared" si="36"/>
        <v>3.5726074941889951</v>
      </c>
      <c r="AE59" s="3">
        <f t="shared" si="37"/>
        <v>7.6945018192535519</v>
      </c>
      <c r="AF59" s="3">
        <f t="shared" si="38"/>
        <v>5.8492930789998177</v>
      </c>
      <c r="AG59" s="3">
        <f t="shared" si="39"/>
        <v>9.9620152703464591</v>
      </c>
      <c r="AH59" s="3">
        <f t="shared" si="40"/>
        <v>55.37234343172819</v>
      </c>
      <c r="AI59" s="3">
        <f t="shared" si="41"/>
        <v>16.646617989162849</v>
      </c>
      <c r="AJ59" s="3">
        <f t="shared" si="42"/>
        <v>-3.9372247514772529</v>
      </c>
      <c r="AK59" s="3">
        <f t="shared" si="43"/>
        <v>10.167053706619811</v>
      </c>
      <c r="AL59" s="3">
        <f t="shared" si="44"/>
        <v>2.4434555842890227</v>
      </c>
      <c r="AM59" s="3">
        <f t="shared" si="45"/>
        <v>3.4167522833878472</v>
      </c>
      <c r="AN59" s="3">
        <f t="shared" si="46"/>
        <v>4.5233459459000258</v>
      </c>
      <c r="AO59" s="3">
        <f t="shared" si="47"/>
        <v>3.8892997403420893</v>
      </c>
      <c r="AS59" s="2">
        <f t="shared" si="48"/>
        <v>-1.618597410824818</v>
      </c>
      <c r="AT59" s="2">
        <f t="shared" si="49"/>
        <v>3.2744395846224128</v>
      </c>
      <c r="AU59" s="2">
        <f t="shared" si="50"/>
        <v>1.0547625555038964</v>
      </c>
      <c r="AV59" s="2">
        <f t="shared" si="51"/>
        <v>4.1260235206941775</v>
      </c>
      <c r="AW59" s="2">
        <f t="shared" si="52"/>
        <v>29.31296156499721</v>
      </c>
      <c r="AX59" s="2">
        <f t="shared" si="53"/>
        <v>7.841546344692274</v>
      </c>
      <c r="AY59" s="2">
        <f t="shared" si="54"/>
        <v>4.6984139516911272</v>
      </c>
      <c r="AZ59" s="2">
        <f t="shared" si="55"/>
        <v>4.9697430340727822</v>
      </c>
      <c r="BA59" s="2">
        <f t="shared" si="56"/>
        <v>4.8267646942400155</v>
      </c>
      <c r="BB59" s="2">
        <f t="shared" si="57"/>
        <v>2.0907575253336308</v>
      </c>
      <c r="BC59" s="2">
        <f t="shared" si="58"/>
        <v>3.2781865842551827</v>
      </c>
      <c r="BD59" s="2">
        <f t="shared" si="59"/>
        <v>2.5963976796678612</v>
      </c>
    </row>
    <row r="60" spans="1:56" x14ac:dyDescent="0.35">
      <c r="A60" s="4" t="s">
        <v>89</v>
      </c>
      <c r="B60" s="3">
        <v>52147665.692694269</v>
      </c>
      <c r="C60" s="3">
        <v>66297450.586976238</v>
      </c>
      <c r="D60" s="2">
        <f t="shared" si="0"/>
        <v>118445116.27967051</v>
      </c>
      <c r="E60" s="3">
        <v>109842048.42914018</v>
      </c>
      <c r="F60" s="3">
        <v>23090354.995625131</v>
      </c>
      <c r="G60" s="2">
        <f t="shared" si="1"/>
        <v>132932403.42476532</v>
      </c>
      <c r="H60" s="3">
        <v>58795739.96269352</v>
      </c>
      <c r="I60" s="3">
        <v>53169194.425857455</v>
      </c>
      <c r="J60" s="2">
        <f t="shared" si="2"/>
        <v>111964934.38855097</v>
      </c>
      <c r="K60" s="3">
        <v>465900901.05054259</v>
      </c>
      <c r="L60" s="3">
        <v>346336248.04238194</v>
      </c>
      <c r="M60" s="2">
        <f t="shared" si="3"/>
        <v>812237149.09292459</v>
      </c>
      <c r="N60" s="2">
        <f t="shared" si="15"/>
        <v>448894694.99993777</v>
      </c>
      <c r="O60" s="2"/>
      <c r="Q60" s="2">
        <f t="shared" si="16"/>
        <v>156.29556518526167</v>
      </c>
      <c r="R60" s="2">
        <f t="shared" si="17"/>
        <v>431.56469097598222</v>
      </c>
      <c r="S60" s="2">
        <f t="shared" si="18"/>
        <v>230.00596287140516</v>
      </c>
      <c r="T60" s="2">
        <f t="shared" si="19"/>
        <v>196.75327323108877</v>
      </c>
      <c r="X60" s="2">
        <f t="shared" si="20"/>
        <v>14.58257805764554</v>
      </c>
      <c r="Y60" s="2">
        <f t="shared" si="4"/>
        <v>16.366205802482582</v>
      </c>
      <c r="Z60" s="2">
        <f t="shared" si="5"/>
        <v>13.784759108049801</v>
      </c>
      <c r="AD60" s="3">
        <f t="shared" si="36"/>
        <v>-10.750296401562942</v>
      </c>
      <c r="AE60" s="3">
        <f t="shared" si="37"/>
        <v>-8.7433238687628752</v>
      </c>
      <c r="AF60" s="3">
        <f t="shared" si="38"/>
        <v>-9.6338094256021236</v>
      </c>
      <c r="AG60" s="3">
        <f t="shared" si="39"/>
        <v>-2.2459664103102739</v>
      </c>
      <c r="AH60" s="3">
        <f t="shared" si="40"/>
        <v>-10.501762727597185</v>
      </c>
      <c r="AI60" s="3">
        <f t="shared" si="41"/>
        <v>-3.7462819490398647</v>
      </c>
      <c r="AJ60" s="3">
        <f t="shared" si="42"/>
        <v>7.3146672175138594</v>
      </c>
      <c r="AK60" s="3">
        <f t="shared" si="43"/>
        <v>9.372287429269587</v>
      </c>
      <c r="AL60" s="3">
        <f t="shared" si="44"/>
        <v>8.2856876695299277</v>
      </c>
      <c r="AM60" s="3">
        <f t="shared" si="45"/>
        <v>3.0532711892538922</v>
      </c>
      <c r="AN60" s="3">
        <f t="shared" si="46"/>
        <v>-0.68287064112253493</v>
      </c>
      <c r="AO60" s="3">
        <f t="shared" si="47"/>
        <v>1.4390697319648815</v>
      </c>
      <c r="AS60" s="2">
        <f t="shared" si="48"/>
        <v>-4.6514556993943685</v>
      </c>
      <c r="AT60" s="2">
        <f t="shared" si="49"/>
        <v>-0.53995743594874579</v>
      </c>
      <c r="AU60" s="2">
        <f t="shared" si="50"/>
        <v>-2.3929971855226606</v>
      </c>
      <c r="AV60" s="2">
        <f t="shared" si="51"/>
        <v>2.775616869934483</v>
      </c>
      <c r="AW60" s="2">
        <f t="shared" si="52"/>
        <v>15.261257969480369</v>
      </c>
      <c r="AX60" s="2">
        <f t="shared" si="53"/>
        <v>4.7465272561986183</v>
      </c>
      <c r="AY60" s="2">
        <f t="shared" si="54"/>
        <v>4.2466265017081284</v>
      </c>
      <c r="AZ60" s="2">
        <f t="shared" si="55"/>
        <v>6.090807239185847</v>
      </c>
      <c r="BA60" s="2">
        <f t="shared" si="56"/>
        <v>5.1143186296821241</v>
      </c>
      <c r="BB60" s="2">
        <f t="shared" si="57"/>
        <v>1.9798884739134825</v>
      </c>
      <c r="BC60" s="2">
        <f t="shared" si="58"/>
        <v>1.5490766678116552</v>
      </c>
      <c r="BD60" s="2">
        <f t="shared" si="59"/>
        <v>1.7957449959686622</v>
      </c>
    </row>
    <row r="61" spans="1:56" x14ac:dyDescent="0.35">
      <c r="A61" s="4" t="s">
        <v>90</v>
      </c>
      <c r="B61" s="3">
        <v>54945748.834330954</v>
      </c>
      <c r="C61" s="3">
        <v>67715525.70128037</v>
      </c>
      <c r="D61" s="2">
        <f t="shared" si="0"/>
        <v>122661274.53561133</v>
      </c>
      <c r="E61" s="3">
        <v>115592241.06570791</v>
      </c>
      <c r="F61" s="3">
        <v>22492485.925959807</v>
      </c>
      <c r="G61" s="2">
        <f t="shared" si="1"/>
        <v>138084726.99166772</v>
      </c>
      <c r="H61" s="3">
        <v>61073865.404595844</v>
      </c>
      <c r="I61" s="3">
        <v>54146088.940601103</v>
      </c>
      <c r="J61" s="2">
        <f t="shared" si="2"/>
        <v>115219954.34519695</v>
      </c>
      <c r="K61" s="3">
        <v>485341129.4623788</v>
      </c>
      <c r="L61" s="3">
        <v>351073271.7095772</v>
      </c>
      <c r="M61" s="2">
        <f t="shared" si="3"/>
        <v>836414401.17195606</v>
      </c>
      <c r="N61" s="2">
        <f t="shared" si="15"/>
        <v>460448445.29947996</v>
      </c>
      <c r="O61" s="2"/>
      <c r="Q61" s="2">
        <f t="shared" si="16"/>
        <v>161.85904351362802</v>
      </c>
      <c r="R61" s="2">
        <f t="shared" si="17"/>
        <v>448.2916956089569</v>
      </c>
      <c r="S61" s="2">
        <f t="shared" si="18"/>
        <v>236.69264565635535</v>
      </c>
      <c r="T61" s="2">
        <f t="shared" si="19"/>
        <v>201.81735221186159</v>
      </c>
      <c r="X61" s="2">
        <f t="shared" si="20"/>
        <v>14.665131825054953</v>
      </c>
      <c r="Y61" s="2">
        <f t="shared" si="4"/>
        <v>16.509128345732449</v>
      </c>
      <c r="Z61" s="2">
        <f t="shared" si="5"/>
        <v>13.775462759100582</v>
      </c>
      <c r="AD61" s="3">
        <f t="shared" si="36"/>
        <v>23.252828783392697</v>
      </c>
      <c r="AE61" s="3">
        <f t="shared" si="37"/>
        <v>8.834278983259459</v>
      </c>
      <c r="AF61" s="3">
        <f t="shared" si="38"/>
        <v>15.016793904444437</v>
      </c>
      <c r="AG61" s="3">
        <f t="shared" si="39"/>
        <v>22.642287275995198</v>
      </c>
      <c r="AH61" s="3">
        <f t="shared" si="40"/>
        <v>-9.9616785478278675</v>
      </c>
      <c r="AI61" s="3">
        <f t="shared" si="41"/>
        <v>16.428460505738073</v>
      </c>
      <c r="AJ61" s="3">
        <f t="shared" si="42"/>
        <v>16.422839871173501</v>
      </c>
      <c r="AK61" s="3">
        <f t="shared" si="43"/>
        <v>7.5543668438561973</v>
      </c>
      <c r="AL61" s="3">
        <f t="shared" si="44"/>
        <v>12.145712750009929</v>
      </c>
      <c r="AM61" s="3">
        <f t="shared" si="45"/>
        <v>17.764443565878409</v>
      </c>
      <c r="AN61" s="3">
        <f t="shared" si="46"/>
        <v>5.5842829756144186</v>
      </c>
      <c r="AO61" s="3">
        <f t="shared" si="47"/>
        <v>12.448744746082507</v>
      </c>
      <c r="AS61" s="2">
        <f t="shared" si="48"/>
        <v>0.95069608575624187</v>
      </c>
      <c r="AT61" s="2">
        <f t="shared" si="49"/>
        <v>1.2578411284003943</v>
      </c>
      <c r="AU61" s="2">
        <f t="shared" si="50"/>
        <v>1.1200256531827657</v>
      </c>
      <c r="AV61" s="2">
        <f t="shared" si="51"/>
        <v>8.3660704944695787</v>
      </c>
      <c r="AW61" s="2">
        <f t="shared" si="52"/>
        <v>4.7333461031074053</v>
      </c>
      <c r="AX61" s="2">
        <f t="shared" si="53"/>
        <v>7.7572548527197638</v>
      </c>
      <c r="AY61" s="2">
        <f t="shared" si="54"/>
        <v>5.719183122732141</v>
      </c>
      <c r="AZ61" s="2">
        <f t="shared" si="55"/>
        <v>5.6752635128443085</v>
      </c>
      <c r="BA61" s="2">
        <f t="shared" si="56"/>
        <v>5.6985391387764928</v>
      </c>
      <c r="BB61" s="2">
        <f t="shared" si="57"/>
        <v>6.3261654586490357</v>
      </c>
      <c r="BC61" s="2">
        <f t="shared" si="58"/>
        <v>2.0778617839966929</v>
      </c>
      <c r="BD61" s="2">
        <f t="shared" si="59"/>
        <v>4.5006759009492248</v>
      </c>
    </row>
    <row r="62" spans="1:56" x14ac:dyDescent="0.35">
      <c r="A62" s="4" t="s">
        <v>91</v>
      </c>
      <c r="B62" s="3">
        <v>56292655.253652006</v>
      </c>
      <c r="C62" s="3">
        <v>69578570.432318062</v>
      </c>
      <c r="D62" s="2">
        <f t="shared" si="0"/>
        <v>125871225.68597007</v>
      </c>
      <c r="E62" s="3">
        <v>114755173.14680259</v>
      </c>
      <c r="F62" s="3">
        <v>22547306.649632223</v>
      </c>
      <c r="G62" s="2">
        <f t="shared" si="1"/>
        <v>137302479.79643482</v>
      </c>
      <c r="H62" s="3">
        <v>62839830.886904649</v>
      </c>
      <c r="I62" s="3">
        <v>54817559.262627624</v>
      </c>
      <c r="J62" s="2">
        <f t="shared" si="2"/>
        <v>117657390.14953227</v>
      </c>
      <c r="K62" s="3">
        <v>486504056.61639184</v>
      </c>
      <c r="L62" s="3">
        <v>355038022.83369774</v>
      </c>
      <c r="M62" s="2">
        <f t="shared" si="3"/>
        <v>841542079.45008957</v>
      </c>
      <c r="N62" s="2">
        <f t="shared" si="15"/>
        <v>460710983.81815249</v>
      </c>
      <c r="O62" s="2"/>
      <c r="P62">
        <v>2014</v>
      </c>
      <c r="Q62" s="2">
        <f t="shared" si="16"/>
        <v>166.09477011022142</v>
      </c>
      <c r="R62" s="2">
        <f t="shared" si="17"/>
        <v>445.75213218890195</v>
      </c>
      <c r="S62" s="2">
        <f t="shared" si="18"/>
        <v>241.69979161839245</v>
      </c>
      <c r="T62" s="2">
        <f t="shared" si="19"/>
        <v>201.93242444032279</v>
      </c>
      <c r="W62" s="6" t="s">
        <v>318</v>
      </c>
      <c r="X62" s="2">
        <f t="shared" si="20"/>
        <v>14.95721114364493</v>
      </c>
      <c r="Y62" s="2">
        <f t="shared" si="4"/>
        <v>16.315581020756074</v>
      </c>
      <c r="Z62" s="2">
        <f t="shared" si="5"/>
        <v>13.981165413191954</v>
      </c>
      <c r="AD62" s="3">
        <f t="shared" si="36"/>
        <v>10.171826802769534</v>
      </c>
      <c r="AE62" s="3">
        <f t="shared" si="37"/>
        <v>11.467686675311084</v>
      </c>
      <c r="AF62" s="3">
        <f t="shared" si="38"/>
        <v>10.885804791511799</v>
      </c>
      <c r="AG62" s="3">
        <f t="shared" si="39"/>
        <v>-2.8653107300059211</v>
      </c>
      <c r="AH62" s="3">
        <f t="shared" si="40"/>
        <v>0.97848625104099973</v>
      </c>
      <c r="AI62" s="3">
        <f t="shared" si="41"/>
        <v>-2.2468093570095604</v>
      </c>
      <c r="AJ62" s="3">
        <f t="shared" si="42"/>
        <v>12.077490923074752</v>
      </c>
      <c r="AK62" s="3">
        <f t="shared" si="43"/>
        <v>5.0534719019913688</v>
      </c>
      <c r="AL62" s="3">
        <f t="shared" si="44"/>
        <v>8.734170998454637</v>
      </c>
      <c r="AM62" s="3">
        <f t="shared" si="45"/>
        <v>0.96189134041586577</v>
      </c>
      <c r="AN62" s="3">
        <f t="shared" si="46"/>
        <v>4.5943918804905115</v>
      </c>
      <c r="AO62" s="3">
        <f t="shared" si="47"/>
        <v>2.4748615023222342</v>
      </c>
      <c r="AS62" s="2">
        <f t="shared" si="48"/>
        <v>5.8473000887639959</v>
      </c>
      <c r="AT62" s="2">
        <f t="shared" si="49"/>
        <v>4.4944483628795107</v>
      </c>
      <c r="AU62" s="2">
        <f t="shared" si="50"/>
        <v>5.0951771931231349</v>
      </c>
      <c r="AV62" s="2">
        <f t="shared" si="51"/>
        <v>6.3770624841576362</v>
      </c>
      <c r="AW62" s="2">
        <f t="shared" si="52"/>
        <v>6.037898212026982</v>
      </c>
      <c r="AX62" s="2">
        <f t="shared" si="53"/>
        <v>6.3212173656308046</v>
      </c>
      <c r="AY62" s="2">
        <f t="shared" si="54"/>
        <v>7.6942956580150712</v>
      </c>
      <c r="AZ62" s="2">
        <f t="shared" si="55"/>
        <v>8.0188058847042285</v>
      </c>
      <c r="BA62" s="2">
        <f t="shared" si="56"/>
        <v>7.8452447483830845</v>
      </c>
      <c r="BB62" s="2">
        <f t="shared" si="57"/>
        <v>6.0977282082870676</v>
      </c>
      <c r="BC62" s="2">
        <f t="shared" si="58"/>
        <v>3.4752022779693803</v>
      </c>
      <c r="BD62" s="2">
        <f t="shared" si="59"/>
        <v>4.9752716451866741</v>
      </c>
    </row>
    <row r="63" spans="1:56" x14ac:dyDescent="0.35">
      <c r="A63" s="4" t="s">
        <v>92</v>
      </c>
      <c r="B63" s="3">
        <v>55296083.825303681</v>
      </c>
      <c r="C63" s="3">
        <v>68508213.623227149</v>
      </c>
      <c r="D63" s="2">
        <f t="shared" si="0"/>
        <v>123804297.44853082</v>
      </c>
      <c r="E63" s="3">
        <v>118200625.88881911</v>
      </c>
      <c r="F63" s="3">
        <v>22951784.629678346</v>
      </c>
      <c r="G63" s="2">
        <f t="shared" si="1"/>
        <v>141152410.51849747</v>
      </c>
      <c r="H63" s="3">
        <v>63857159.650491886</v>
      </c>
      <c r="I63" s="3">
        <v>54322929.511448555</v>
      </c>
      <c r="J63" s="2">
        <f t="shared" si="2"/>
        <v>118180089.16194044</v>
      </c>
      <c r="K63" s="3">
        <v>491718278.57192206</v>
      </c>
      <c r="L63" s="3">
        <v>351117566.85311455</v>
      </c>
      <c r="M63" s="2">
        <f t="shared" si="3"/>
        <v>842835845.42503667</v>
      </c>
      <c r="N63" s="2">
        <f t="shared" si="15"/>
        <v>459699048.29606795</v>
      </c>
      <c r="O63" s="2"/>
      <c r="Q63" s="2">
        <f t="shared" si="16"/>
        <v>163.36733205946078</v>
      </c>
      <c r="R63" s="2">
        <f t="shared" si="17"/>
        <v>458.25092194625591</v>
      </c>
      <c r="S63" s="2">
        <f t="shared" si="18"/>
        <v>242.77355538467717</v>
      </c>
      <c r="T63" s="2">
        <f t="shared" si="19"/>
        <v>201.48888695037991</v>
      </c>
      <c r="X63" s="2">
        <f t="shared" si="20"/>
        <v>14.689016624120574</v>
      </c>
      <c r="Y63" s="2">
        <f t="shared" si="4"/>
        <v>16.747319336817622</v>
      </c>
      <c r="Z63" s="2">
        <f t="shared" si="5"/>
        <v>14.021720813540266</v>
      </c>
      <c r="AD63" s="3">
        <f t="shared" si="36"/>
        <v>-6.8955235640789425</v>
      </c>
      <c r="AE63" s="3">
        <f t="shared" si="37"/>
        <v>-6.0128312241203963</v>
      </c>
      <c r="AF63" s="3">
        <f t="shared" si="38"/>
        <v>-6.4083647943747657</v>
      </c>
      <c r="AG63" s="3">
        <f t="shared" si="39"/>
        <v>12.561536953043117</v>
      </c>
      <c r="AH63" s="3">
        <f t="shared" si="40"/>
        <v>7.3710386963770969</v>
      </c>
      <c r="AI63" s="3">
        <f t="shared" si="41"/>
        <v>11.696527736710461</v>
      </c>
      <c r="AJ63" s="3">
        <f t="shared" si="42"/>
        <v>6.6346527166936342</v>
      </c>
      <c r="AK63" s="3">
        <f t="shared" si="43"/>
        <v>-3.5607219630917286</v>
      </c>
      <c r="AL63" s="3">
        <f t="shared" si="44"/>
        <v>1.7888974597411567</v>
      </c>
      <c r="AM63" s="3">
        <f t="shared" si="45"/>
        <v>4.3565100232552112</v>
      </c>
      <c r="AN63" s="3">
        <f t="shared" si="46"/>
        <v>-4.3443190268943166</v>
      </c>
      <c r="AO63" s="3">
        <f t="shared" si="47"/>
        <v>0.6163696724575507</v>
      </c>
      <c r="AS63" s="2">
        <f t="shared" si="48"/>
        <v>3.0649976631124343</v>
      </c>
      <c r="AT63" s="2">
        <f t="shared" si="49"/>
        <v>0.99781459451953047</v>
      </c>
      <c r="AU63" s="2">
        <f t="shared" si="50"/>
        <v>1.9107634559952569</v>
      </c>
      <c r="AV63" s="2">
        <f t="shared" si="51"/>
        <v>7.0002578970044471</v>
      </c>
      <c r="AW63" s="2">
        <f t="shared" si="52"/>
        <v>-3.3193702676806214</v>
      </c>
      <c r="AX63" s="2">
        <f t="shared" si="53"/>
        <v>5.1748305171429587</v>
      </c>
      <c r="AY63" s="2">
        <f t="shared" si="54"/>
        <v>10.542302839875116</v>
      </c>
      <c r="AZ63" s="2">
        <f t="shared" si="55"/>
        <v>4.4840325697813155</v>
      </c>
      <c r="BA63" s="2">
        <f t="shared" si="56"/>
        <v>7.6725622836548935</v>
      </c>
      <c r="BB63" s="2">
        <f t="shared" si="57"/>
        <v>6.337941191686558</v>
      </c>
      <c r="BC63" s="2">
        <f t="shared" si="58"/>
        <v>1.2070229504404173</v>
      </c>
      <c r="BD63" s="2">
        <f t="shared" si="59"/>
        <v>4.1385348736787453</v>
      </c>
    </row>
    <row r="64" spans="1:56" x14ac:dyDescent="0.35">
      <c r="A64" s="4" t="s">
        <v>93</v>
      </c>
      <c r="B64" s="3">
        <v>52313705.423108608</v>
      </c>
      <c r="C64" s="3">
        <v>64140236.436679401</v>
      </c>
      <c r="D64" s="2">
        <f t="shared" si="0"/>
        <v>116453941.859788</v>
      </c>
      <c r="E64" s="3">
        <v>121403497.8979018</v>
      </c>
      <c r="F64" s="3">
        <v>22435289.753102839</v>
      </c>
      <c r="G64" s="2">
        <f t="shared" si="1"/>
        <v>143838787.65100464</v>
      </c>
      <c r="H64" s="3">
        <v>63789909.770772494</v>
      </c>
      <c r="I64" s="3">
        <v>53158779.870808236</v>
      </c>
      <c r="J64" s="2">
        <f t="shared" si="2"/>
        <v>116948689.64158073</v>
      </c>
      <c r="K64" s="3">
        <v>488781886.16812456</v>
      </c>
      <c r="L64" s="3">
        <v>333732607.83221817</v>
      </c>
      <c r="M64" s="2">
        <f t="shared" si="3"/>
        <v>822514494.00034273</v>
      </c>
      <c r="N64" s="2">
        <f t="shared" si="15"/>
        <v>445273074.84796929</v>
      </c>
      <c r="O64" s="2"/>
      <c r="Q64" s="2">
        <f>(D64/D$64)*100</f>
        <v>100</v>
      </c>
      <c r="R64" s="2">
        <f t="shared" ref="R64:T64" si="60">(E64/E$64)*100</f>
        <v>100</v>
      </c>
      <c r="S64" s="2">
        <f t="shared" si="60"/>
        <v>100</v>
      </c>
      <c r="T64" s="2">
        <f t="shared" si="60"/>
        <v>100</v>
      </c>
      <c r="X64" s="2">
        <f t="shared" si="20"/>
        <v>14.158284469056357</v>
      </c>
      <c r="Y64" s="2">
        <f t="shared" si="4"/>
        <v>17.487690332535916</v>
      </c>
      <c r="Z64" s="2">
        <f t="shared" si="5"/>
        <v>14.218435115081633</v>
      </c>
      <c r="AD64" s="3">
        <f t="shared" si="36"/>
        <v>-19.890424408274342</v>
      </c>
      <c r="AE64" s="3">
        <f t="shared" si="37"/>
        <v>-23.166316741002845</v>
      </c>
      <c r="AF64" s="3">
        <f t="shared" si="38"/>
        <v>-21.715840285236567</v>
      </c>
      <c r="AG64" s="3">
        <f t="shared" si="39"/>
        <v>11.287322765572894</v>
      </c>
      <c r="AH64" s="3">
        <f t="shared" si="40"/>
        <v>-8.7020783139721498</v>
      </c>
      <c r="AI64" s="3">
        <f t="shared" si="41"/>
        <v>7.8327942325573607</v>
      </c>
      <c r="AJ64" s="3">
        <f t="shared" si="42"/>
        <v>-0.42058694981905731</v>
      </c>
      <c r="AK64" s="3">
        <f t="shared" si="43"/>
        <v>-8.3004325195289432</v>
      </c>
      <c r="AL64" s="3">
        <f t="shared" si="44"/>
        <v>-4.1031841404526537</v>
      </c>
      <c r="AM64" s="3">
        <f t="shared" si="45"/>
        <v>-2.3673670248720025</v>
      </c>
      <c r="AN64" s="3">
        <f t="shared" si="46"/>
        <v>-18.382303181909766</v>
      </c>
      <c r="AO64" s="3">
        <f t="shared" si="47"/>
        <v>-9.301052401789633</v>
      </c>
      <c r="AS64" s="2">
        <f t="shared" si="48"/>
        <v>0.31840299696790364</v>
      </c>
      <c r="AT64" s="2">
        <f t="shared" si="49"/>
        <v>-3.2538417860680346</v>
      </c>
      <c r="AU64" s="2">
        <f t="shared" si="50"/>
        <v>-1.6810945714139658</v>
      </c>
      <c r="AV64" s="2">
        <f t="shared" si="51"/>
        <v>10.525522451650193</v>
      </c>
      <c r="AW64" s="2">
        <f t="shared" si="52"/>
        <v>-2.8369647961081768</v>
      </c>
      <c r="AX64" s="2">
        <f t="shared" si="53"/>
        <v>8.2044587664526158</v>
      </c>
      <c r="AY64" s="2">
        <f t="shared" si="54"/>
        <v>8.4941014625342426</v>
      </c>
      <c r="AZ64" s="2">
        <f t="shared" si="55"/>
        <v>-1.958757352199525E-2</v>
      </c>
      <c r="BA64" s="2">
        <f t="shared" si="56"/>
        <v>4.4511750757024293</v>
      </c>
      <c r="BB64" s="2">
        <f t="shared" si="57"/>
        <v>4.9111270370991944</v>
      </c>
      <c r="BC64" s="2">
        <f t="shared" si="58"/>
        <v>-3.6391340153980711</v>
      </c>
      <c r="BD64" s="2">
        <f t="shared" si="59"/>
        <v>1.2653133286128826</v>
      </c>
    </row>
    <row r="65" spans="1:56" x14ac:dyDescent="0.35">
      <c r="A65" s="4" t="s">
        <v>94</v>
      </c>
      <c r="B65" s="3">
        <v>52766322.361749746</v>
      </c>
      <c r="C65" s="3">
        <v>62255630.254284285</v>
      </c>
      <c r="D65" s="2">
        <f t="shared" si="0"/>
        <v>115021952.61603403</v>
      </c>
      <c r="E65" s="3">
        <v>118736619.01601863</v>
      </c>
      <c r="F65" s="3">
        <v>22576016.787333019</v>
      </c>
      <c r="G65" s="2">
        <f t="shared" si="1"/>
        <v>141312635.80335164</v>
      </c>
      <c r="H65" s="3">
        <v>65317320.967316777</v>
      </c>
      <c r="I65" s="3">
        <v>53907931.509149604</v>
      </c>
      <c r="J65" s="2">
        <f t="shared" si="2"/>
        <v>119225252.47646639</v>
      </c>
      <c r="K65" s="3">
        <v>491640133.94048846</v>
      </c>
      <c r="L65" s="3">
        <v>334664974.54319358</v>
      </c>
      <c r="M65" s="2">
        <f t="shared" si="3"/>
        <v>826305108.48368204</v>
      </c>
      <c r="N65" s="2">
        <f t="shared" si="15"/>
        <v>450745267.58782995</v>
      </c>
      <c r="O65" s="2"/>
      <c r="Q65" s="2">
        <f t="shared" ref="Q65:Q96" si="61">(D65/D$64)*100</f>
        <v>98.770338538236771</v>
      </c>
      <c r="R65" s="2">
        <f t="shared" ref="R65:R96" si="62">(E65/E$64)*100</f>
        <v>97.803293209783817</v>
      </c>
      <c r="S65" s="2">
        <f t="shared" ref="S65:S96" si="63">(F65/F$64)*100</f>
        <v>100.62725748487699</v>
      </c>
      <c r="T65" s="2">
        <f t="shared" ref="T65:T96" si="64">(G65/G$64)*100</f>
        <v>98.24376172178107</v>
      </c>
      <c r="X65" s="2">
        <f t="shared" si="20"/>
        <v>13.920034069147412</v>
      </c>
      <c r="Y65" s="2">
        <f t="shared" si="4"/>
        <v>17.10175023154202</v>
      </c>
      <c r="Z65" s="2">
        <f t="shared" si="5"/>
        <v>14.428720245388735</v>
      </c>
      <c r="AD65" s="3">
        <f t="shared" si="36"/>
        <v>3.5059641533981001</v>
      </c>
      <c r="AE65" s="3">
        <f t="shared" si="37"/>
        <v>-11.245105836018688</v>
      </c>
      <c r="AF65" s="3">
        <f t="shared" si="38"/>
        <v>-4.8286632544323744</v>
      </c>
      <c r="AG65" s="3">
        <f t="shared" si="39"/>
        <v>-8.5015127335382967</v>
      </c>
      <c r="AH65" s="3">
        <f t="shared" si="40"/>
        <v>2.5327359297252938</v>
      </c>
      <c r="AI65" s="3">
        <f t="shared" si="41"/>
        <v>-6.842047983620148</v>
      </c>
      <c r="AJ65" s="3">
        <f t="shared" si="42"/>
        <v>9.9272852497578548</v>
      </c>
      <c r="AK65" s="3">
        <f t="shared" si="43"/>
        <v>5.7573730804516332</v>
      </c>
      <c r="AL65" s="3">
        <f t="shared" si="44"/>
        <v>8.0168635769515504</v>
      </c>
      <c r="AM65" s="3">
        <f t="shared" si="45"/>
        <v>2.3596757419535264</v>
      </c>
      <c r="AN65" s="3">
        <f t="shared" si="46"/>
        <v>1.1221932477658791</v>
      </c>
      <c r="AO65" s="3">
        <f t="shared" si="47"/>
        <v>1.8562099867434956</v>
      </c>
      <c r="AS65" s="2">
        <f t="shared" si="48"/>
        <v>-3.9665060879459091</v>
      </c>
      <c r="AT65" s="2">
        <f t="shared" si="49"/>
        <v>-8.0629890862574332</v>
      </c>
      <c r="AU65" s="2">
        <f t="shared" si="50"/>
        <v>-6.2279818536855602</v>
      </c>
      <c r="AV65" s="2">
        <f t="shared" si="51"/>
        <v>2.7202327088055256</v>
      </c>
      <c r="AW65" s="2">
        <f t="shared" si="52"/>
        <v>0.37137229583326103</v>
      </c>
      <c r="AX65" s="2">
        <f t="shared" si="53"/>
        <v>2.3376291368405244</v>
      </c>
      <c r="AY65" s="2">
        <f t="shared" si="54"/>
        <v>6.9480710523385447</v>
      </c>
      <c r="AZ65" s="2">
        <f t="shared" si="55"/>
        <v>-0.43984235262635174</v>
      </c>
      <c r="BA65" s="2">
        <f t="shared" si="56"/>
        <v>3.4762191618906924</v>
      </c>
      <c r="BB65" s="2">
        <f t="shared" si="57"/>
        <v>1.2978509538408955</v>
      </c>
      <c r="BC65" s="2">
        <f t="shared" si="58"/>
        <v>-4.6737528853968868</v>
      </c>
      <c r="BD65" s="2">
        <f t="shared" si="59"/>
        <v>-1.2086464166696786</v>
      </c>
    </row>
    <row r="66" spans="1:56" x14ac:dyDescent="0.35">
      <c r="A66" s="4" t="s">
        <v>95</v>
      </c>
      <c r="B66" s="3">
        <v>52636342.587887615</v>
      </c>
      <c r="C66" s="3">
        <v>61439853.977278739</v>
      </c>
      <c r="D66" s="2">
        <f t="shared" si="0"/>
        <v>114076196.56516635</v>
      </c>
      <c r="E66" s="3">
        <v>119927657.28523588</v>
      </c>
      <c r="F66" s="3">
        <v>22739425.294824988</v>
      </c>
      <c r="G66" s="2">
        <f t="shared" si="1"/>
        <v>142667082.58006087</v>
      </c>
      <c r="H66" s="3">
        <v>66253655.837172486</v>
      </c>
      <c r="I66" s="3">
        <v>54182731.708697349</v>
      </c>
      <c r="J66" s="2">
        <f t="shared" si="2"/>
        <v>120436387.54586983</v>
      </c>
      <c r="K66" s="3">
        <v>488749808.20976859</v>
      </c>
      <c r="L66" s="3">
        <v>329596140.19784558</v>
      </c>
      <c r="M66" s="2">
        <f t="shared" si="3"/>
        <v>818345948.40761423</v>
      </c>
      <c r="N66" s="2">
        <f t="shared" si="15"/>
        <v>441166281.71651721</v>
      </c>
      <c r="O66" s="2"/>
      <c r="P66">
        <v>2015</v>
      </c>
      <c r="Q66" s="2">
        <f t="shared" si="61"/>
        <v>97.9582096950531</v>
      </c>
      <c r="R66" s="2">
        <f t="shared" si="62"/>
        <v>98.78435083154929</v>
      </c>
      <c r="S66" s="2">
        <f t="shared" si="63"/>
        <v>101.35561227454211</v>
      </c>
      <c r="T66" s="2">
        <f t="shared" si="64"/>
        <v>99.185403958084891</v>
      </c>
      <c r="W66" s="6" t="s">
        <v>319</v>
      </c>
      <c r="X66" s="2">
        <f t="shared" si="20"/>
        <v>13.939849862658029</v>
      </c>
      <c r="Y66" s="2">
        <f t="shared" si="4"/>
        <v>17.433590629692844</v>
      </c>
      <c r="Z66" s="2">
        <f t="shared" si="5"/>
        <v>14.717050628798498</v>
      </c>
      <c r="AD66" s="3">
        <f t="shared" si="36"/>
        <v>-0.98168896902561809</v>
      </c>
      <c r="AE66" s="3">
        <f t="shared" si="37"/>
        <v>-5.139335430304504</v>
      </c>
      <c r="AF66" s="3">
        <f t="shared" si="38"/>
        <v>-3.2486156509028863</v>
      </c>
      <c r="AG66" s="3">
        <f t="shared" si="39"/>
        <v>4.0731469263330711</v>
      </c>
      <c r="AH66" s="3">
        <f t="shared" si="40"/>
        <v>2.9268448479317088</v>
      </c>
      <c r="AI66" s="3">
        <f t="shared" si="41"/>
        <v>3.8893749433295488</v>
      </c>
      <c r="AJ66" s="3">
        <f t="shared" si="42"/>
        <v>5.858548623876203</v>
      </c>
      <c r="AK66" s="3">
        <f t="shared" si="43"/>
        <v>2.0546777979086883</v>
      </c>
      <c r="AL66" s="3">
        <f t="shared" si="44"/>
        <v>4.1256867702752942</v>
      </c>
      <c r="AM66" s="3">
        <f t="shared" si="45"/>
        <v>-2.3309222976970245</v>
      </c>
      <c r="AN66" s="3">
        <f t="shared" si="46"/>
        <v>-5.9221422011236697</v>
      </c>
      <c r="AO66" s="3">
        <f t="shared" si="47"/>
        <v>-3.7975803307679135</v>
      </c>
      <c r="AS66" s="2">
        <f t="shared" si="48"/>
        <v>-6.4951860047980041</v>
      </c>
      <c r="AT66" s="2">
        <f t="shared" si="49"/>
        <v>-11.697159634741539</v>
      </c>
      <c r="AU66" s="2">
        <f t="shared" si="50"/>
        <v>-9.3707112618657931</v>
      </c>
      <c r="AV66" s="2">
        <f t="shared" si="51"/>
        <v>4.507408247135225</v>
      </c>
      <c r="AW66" s="2">
        <f t="shared" si="52"/>
        <v>0.85206915476929712</v>
      </c>
      <c r="AX66" s="2">
        <f t="shared" si="53"/>
        <v>3.9071419478946323</v>
      </c>
      <c r="AY66" s="2">
        <f t="shared" si="54"/>
        <v>5.4325813772666542</v>
      </c>
      <c r="AZ66" s="2">
        <f t="shared" si="55"/>
        <v>-1.1580733663986265</v>
      </c>
      <c r="BA66" s="2">
        <f t="shared" si="56"/>
        <v>2.3619403700912311</v>
      </c>
      <c r="BB66" s="2">
        <f t="shared" si="57"/>
        <v>0.46161004473339595</v>
      </c>
      <c r="BC66" s="2">
        <f t="shared" si="58"/>
        <v>-7.1659599816353499</v>
      </c>
      <c r="BD66" s="2">
        <f t="shared" si="59"/>
        <v>-2.7563839775704313</v>
      </c>
    </row>
    <row r="67" spans="1:56" x14ac:dyDescent="0.35">
      <c r="A67" s="4" t="s">
        <v>96</v>
      </c>
      <c r="B67" s="3">
        <v>51077259.090683743</v>
      </c>
      <c r="C67" s="3">
        <v>60788922.285700865</v>
      </c>
      <c r="D67" s="2">
        <f t="shared" si="0"/>
        <v>111866181.37638462</v>
      </c>
      <c r="E67" s="3">
        <v>114045592.64402825</v>
      </c>
      <c r="F67" s="3">
        <v>21074030.640877813</v>
      </c>
      <c r="G67" s="2">
        <f t="shared" si="1"/>
        <v>135119623.28490606</v>
      </c>
      <c r="H67" s="3">
        <v>66486999.923035622</v>
      </c>
      <c r="I67" s="3">
        <v>53015827.53518375</v>
      </c>
      <c r="J67" s="2">
        <f t="shared" si="2"/>
        <v>119502827.45821938</v>
      </c>
      <c r="K67" s="3">
        <v>477537467.74162245</v>
      </c>
      <c r="L67" s="3">
        <v>319213149.83123958</v>
      </c>
      <c r="M67" s="2">
        <f t="shared" si="3"/>
        <v>796750617.57286203</v>
      </c>
      <c r="N67" s="2">
        <f t="shared" si="15"/>
        <v>430261985.45335197</v>
      </c>
      <c r="O67" s="2"/>
      <c r="Q67" s="2">
        <f t="shared" si="61"/>
        <v>96.060450672483796</v>
      </c>
      <c r="R67" s="2">
        <f t="shared" si="62"/>
        <v>93.939297152655826</v>
      </c>
      <c r="S67" s="2">
        <f t="shared" si="63"/>
        <v>93.932509331479608</v>
      </c>
      <c r="T67" s="2">
        <f t="shared" si="64"/>
        <v>93.938238420603312</v>
      </c>
      <c r="X67" s="2">
        <f t="shared" si="20"/>
        <v>14.040300554414639</v>
      </c>
      <c r="Y67" s="2">
        <f t="shared" si="4"/>
        <v>16.958835086506792</v>
      </c>
      <c r="Z67" s="2">
        <f t="shared" si="5"/>
        <v>14.998774374629331</v>
      </c>
      <c r="AD67" s="3">
        <f t="shared" si="36"/>
        <v>-11.331876650502902</v>
      </c>
      <c r="AE67" s="3">
        <f t="shared" si="37"/>
        <v>-4.1709734872194648</v>
      </c>
      <c r="AF67" s="3">
        <f t="shared" si="38"/>
        <v>-7.526962732830123</v>
      </c>
      <c r="AG67" s="3">
        <f t="shared" si="39"/>
        <v>-18.221973607766163</v>
      </c>
      <c r="AH67" s="3">
        <f t="shared" si="40"/>
        <v>-26.231238650742739</v>
      </c>
      <c r="AI67" s="3">
        <f t="shared" si="41"/>
        <v>-19.540268038178443</v>
      </c>
      <c r="AJ67" s="3">
        <f t="shared" si="42"/>
        <v>1.4162523104223057</v>
      </c>
      <c r="AK67" s="3">
        <f t="shared" si="43"/>
        <v>-8.3402662110255257</v>
      </c>
      <c r="AL67" s="3">
        <f t="shared" si="44"/>
        <v>-3.0647261494994527</v>
      </c>
      <c r="AM67" s="3">
        <f t="shared" si="45"/>
        <v>-8.8653754735911079</v>
      </c>
      <c r="AN67" s="3">
        <f t="shared" si="46"/>
        <v>-12.017838813313519</v>
      </c>
      <c r="AO67" s="3">
        <f t="shared" si="47"/>
        <v>-10.14507443510524</v>
      </c>
      <c r="AS67" s="2">
        <f t="shared" si="48"/>
        <v>-7.6295181191283312</v>
      </c>
      <c r="AT67" s="2">
        <f t="shared" si="49"/>
        <v>-11.267687375385194</v>
      </c>
      <c r="AU67" s="2">
        <f t="shared" si="50"/>
        <v>-9.6427315676253063</v>
      </c>
      <c r="AV67" s="2">
        <f t="shared" si="51"/>
        <v>-3.5152379385022359</v>
      </c>
      <c r="AW67" s="2">
        <f t="shared" si="52"/>
        <v>-8.1812984005281137</v>
      </c>
      <c r="AX67" s="2">
        <f t="shared" si="53"/>
        <v>-4.2739526809574606</v>
      </c>
      <c r="AY67" s="2">
        <f t="shared" si="54"/>
        <v>4.1183170171325889</v>
      </c>
      <c r="AZ67" s="2">
        <f t="shared" si="55"/>
        <v>-2.4061698955122335</v>
      </c>
      <c r="BA67" s="2">
        <f t="shared" si="56"/>
        <v>1.1192564717618536</v>
      </c>
      <c r="BB67" s="2">
        <f t="shared" si="57"/>
        <v>-2.8839299754087611</v>
      </c>
      <c r="BC67" s="2">
        <f t="shared" si="58"/>
        <v>-9.0865339800049849</v>
      </c>
      <c r="BD67" s="2">
        <f t="shared" si="59"/>
        <v>-5.4678770607975435</v>
      </c>
    </row>
    <row r="68" spans="1:56" x14ac:dyDescent="0.35">
      <c r="A68" s="4" t="s">
        <v>97</v>
      </c>
      <c r="B68" s="3">
        <v>51234650.922542527</v>
      </c>
      <c r="C68" s="3">
        <v>59453005.932184465</v>
      </c>
      <c r="D68" s="2">
        <f t="shared" si="0"/>
        <v>110687656.854727</v>
      </c>
      <c r="E68" s="3">
        <v>112625672.30665912</v>
      </c>
      <c r="F68" s="3">
        <v>20822410.84790875</v>
      </c>
      <c r="G68" s="2">
        <f t="shared" si="1"/>
        <v>133448083.15456787</v>
      </c>
      <c r="H68" s="3">
        <v>65178322.66461169</v>
      </c>
      <c r="I68" s="3">
        <v>51764680.419580638</v>
      </c>
      <c r="J68" s="2">
        <f t="shared" si="2"/>
        <v>116943003.08419234</v>
      </c>
      <c r="K68" s="3">
        <v>472977303.24586624</v>
      </c>
      <c r="L68" s="3">
        <v>313245778.09242576</v>
      </c>
      <c r="M68" s="2">
        <f t="shared" si="3"/>
        <v>786223081.338292</v>
      </c>
      <c r="N68" s="2">
        <f t="shared" si="15"/>
        <v>425144338.2448048</v>
      </c>
      <c r="O68" s="2"/>
      <c r="Q68" s="2">
        <f t="shared" si="61"/>
        <v>95.048441544380111</v>
      </c>
      <c r="R68" s="2">
        <f t="shared" si="62"/>
        <v>92.769709486768932</v>
      </c>
      <c r="S68" s="2">
        <f t="shared" si="63"/>
        <v>92.810973591410715</v>
      </c>
      <c r="T68" s="2">
        <f t="shared" si="64"/>
        <v>92.776145665487888</v>
      </c>
      <c r="X68" s="2">
        <f t="shared" si="20"/>
        <v>14.078403379651085</v>
      </c>
      <c r="Y68" s="2">
        <f t="shared" si="4"/>
        <v>16.973310288400008</v>
      </c>
      <c r="Z68" s="2">
        <f t="shared" si="5"/>
        <v>14.874023144313503</v>
      </c>
      <c r="AD68" s="3">
        <f t="shared" si="36"/>
        <v>1.2382874259911691</v>
      </c>
      <c r="AE68" s="3">
        <f t="shared" si="37"/>
        <v>-8.5049721506707314</v>
      </c>
      <c r="AF68" s="3">
        <f t="shared" si="38"/>
        <v>-4.1479242655623416</v>
      </c>
      <c r="AG68" s="3">
        <f t="shared" si="39"/>
        <v>-4.8879460602230251</v>
      </c>
      <c r="AH68" s="3">
        <f t="shared" si="40"/>
        <v>-4.6910650227362849</v>
      </c>
      <c r="AI68" s="3">
        <f t="shared" si="41"/>
        <v>-4.8572594607394386</v>
      </c>
      <c r="AJ68" s="3">
        <f t="shared" si="42"/>
        <v>-7.6438602403680722</v>
      </c>
      <c r="AK68" s="3">
        <f t="shared" si="43"/>
        <v>-9.1108651682501378</v>
      </c>
      <c r="AL68" s="3">
        <f t="shared" si="44"/>
        <v>-8.2968517657173493</v>
      </c>
      <c r="AM68" s="3">
        <f t="shared" si="45"/>
        <v>-3.7653669923256139</v>
      </c>
      <c r="AN68" s="3">
        <f t="shared" si="46"/>
        <v>-7.2705228913295006</v>
      </c>
      <c r="AO68" s="3">
        <f t="shared" si="47"/>
        <v>-5.1814035633016342</v>
      </c>
      <c r="AS68" s="2">
        <f t="shared" si="48"/>
        <v>-2.0626611933503569</v>
      </c>
      <c r="AT68" s="2">
        <f t="shared" si="49"/>
        <v>-7.3077848865154564</v>
      </c>
      <c r="AU68" s="2">
        <f t="shared" si="50"/>
        <v>-4.9515584556198871</v>
      </c>
      <c r="AV68" s="2">
        <f t="shared" si="51"/>
        <v>-7.2302905132310746</v>
      </c>
      <c r="AW68" s="2">
        <f t="shared" si="52"/>
        <v>-7.1890264085892834</v>
      </c>
      <c r="AX68" s="2">
        <f t="shared" si="53"/>
        <v>-7.2238543345121142</v>
      </c>
      <c r="AY68" s="2">
        <f t="shared" si="54"/>
        <v>2.1765399870111501</v>
      </c>
      <c r="AZ68" s="2">
        <f t="shared" si="55"/>
        <v>-2.6225196564249154</v>
      </c>
      <c r="BA68" s="2">
        <f t="shared" si="56"/>
        <v>-4.8624378826467307E-3</v>
      </c>
      <c r="BB68" s="2">
        <f t="shared" si="57"/>
        <v>-3.2334633032661264</v>
      </c>
      <c r="BC68" s="2">
        <f t="shared" si="58"/>
        <v>-6.1386958478123921</v>
      </c>
      <c r="BD68" s="2">
        <f t="shared" si="59"/>
        <v>-4.4122520547383299</v>
      </c>
    </row>
    <row r="69" spans="1:56" x14ac:dyDescent="0.35">
      <c r="A69" s="4" t="s">
        <v>98</v>
      </c>
      <c r="B69" s="3">
        <v>50263422.912113756</v>
      </c>
      <c r="C69" s="3">
        <v>60530877.416775689</v>
      </c>
      <c r="D69" s="2">
        <f t="shared" ref="D69:D96" si="65">SUM(B69:C69)</f>
        <v>110794300.32888944</v>
      </c>
      <c r="E69" s="3">
        <v>111431154.48282762</v>
      </c>
      <c r="F69" s="3">
        <v>22044974.906158663</v>
      </c>
      <c r="G69" s="2">
        <f t="shared" ref="G69:G96" si="66">SUM(E69:F69)</f>
        <v>133476129.38898629</v>
      </c>
      <c r="H69" s="3">
        <v>65545832.503009744</v>
      </c>
      <c r="I69" s="3">
        <v>51936019.766893275</v>
      </c>
      <c r="J69" s="2">
        <f t="shared" ref="J69:J96" si="67">SUM(H69:I69)</f>
        <v>117481852.26990302</v>
      </c>
      <c r="K69" s="3">
        <v>475296163.68248641</v>
      </c>
      <c r="L69" s="3">
        <v>314590929.89695752</v>
      </c>
      <c r="M69" s="2">
        <f t="shared" ref="M69:M96" si="68">SUM(K69:L69)</f>
        <v>789887093.57944393</v>
      </c>
      <c r="N69" s="2">
        <f t="shared" si="15"/>
        <v>428134811.59166521</v>
      </c>
      <c r="O69" s="2"/>
      <c r="Q69" s="2">
        <f t="shared" si="61"/>
        <v>95.140017211514547</v>
      </c>
      <c r="R69" s="2">
        <f t="shared" si="62"/>
        <v>91.785785757622278</v>
      </c>
      <c r="S69" s="2">
        <f t="shared" si="63"/>
        <v>98.260263846647248</v>
      </c>
      <c r="T69" s="2">
        <f t="shared" si="64"/>
        <v>92.795644046193431</v>
      </c>
      <c r="X69" s="2">
        <f t="shared" si="20"/>
        <v>14.026599653225777</v>
      </c>
      <c r="Y69" s="2">
        <f t="shared" si="4"/>
        <v>16.898127653172214</v>
      </c>
      <c r="Z69" s="2">
        <f t="shared" si="5"/>
        <v>14.873246217699737</v>
      </c>
      <c r="AD69" s="3">
        <f t="shared" si="36"/>
        <v>-7.3696903888676557</v>
      </c>
      <c r="AE69" s="3">
        <f t="shared" si="37"/>
        <v>7.4515309050325884</v>
      </c>
      <c r="AF69" s="3">
        <f t="shared" si="38"/>
        <v>0.38594255870623151</v>
      </c>
      <c r="AG69" s="3">
        <f t="shared" si="39"/>
        <v>-4.1754178118138974</v>
      </c>
      <c r="AH69" s="3">
        <f t="shared" si="40"/>
        <v>25.636083634297592</v>
      </c>
      <c r="AI69" s="3">
        <f t="shared" si="41"/>
        <v>8.4092859295004097E-2</v>
      </c>
      <c r="AJ69" s="3">
        <f t="shared" si="42"/>
        <v>2.2745590624433154</v>
      </c>
      <c r="AK69" s="3">
        <f t="shared" si="43"/>
        <v>1.3305745604087482</v>
      </c>
      <c r="AL69" s="3">
        <f t="shared" si="44"/>
        <v>1.8558955518323206</v>
      </c>
      <c r="AM69" s="3">
        <f t="shared" si="45"/>
        <v>1.9755444515658027</v>
      </c>
      <c r="AN69" s="3">
        <f t="shared" si="46"/>
        <v>1.7287910430866749</v>
      </c>
      <c r="AO69" s="3">
        <f t="shared" si="47"/>
        <v>1.8771796093008275</v>
      </c>
      <c r="AS69" s="2">
        <f t="shared" si="48"/>
        <v>-4.7433653467014008</v>
      </c>
      <c r="AT69" s="2">
        <f t="shared" si="49"/>
        <v>-2.7704367146614839</v>
      </c>
      <c r="AU69" s="2">
        <f t="shared" si="50"/>
        <v>-3.6755177520393256</v>
      </c>
      <c r="AV69" s="2">
        <f t="shared" si="51"/>
        <v>-6.1526634274515102</v>
      </c>
      <c r="AW69" s="2">
        <f t="shared" si="52"/>
        <v>-2.3522390427717643</v>
      </c>
      <c r="AX69" s="2">
        <f t="shared" si="53"/>
        <v>-5.5455100457332822</v>
      </c>
      <c r="AY69" s="2">
        <f t="shared" si="54"/>
        <v>0.34984829798410111</v>
      </c>
      <c r="AZ69" s="2">
        <f t="shared" si="55"/>
        <v>-3.6579250716040623</v>
      </c>
      <c r="BA69" s="2">
        <f t="shared" si="56"/>
        <v>-1.4622742836359226</v>
      </c>
      <c r="BB69" s="2">
        <f t="shared" si="57"/>
        <v>-3.3243767401585744</v>
      </c>
      <c r="BC69" s="2">
        <f t="shared" si="58"/>
        <v>-5.9982508398545349</v>
      </c>
      <c r="BD69" s="2">
        <f t="shared" si="59"/>
        <v>-4.4073326584011197</v>
      </c>
    </row>
    <row r="70" spans="1:56" x14ac:dyDescent="0.35">
      <c r="A70" s="4" t="s">
        <v>99</v>
      </c>
      <c r="B70" s="3">
        <v>50552833.633500233</v>
      </c>
      <c r="C70" s="3">
        <v>59780590.793238461</v>
      </c>
      <c r="D70" s="2">
        <f t="shared" si="65"/>
        <v>110333424.42673869</v>
      </c>
      <c r="E70" s="3">
        <v>113650453.75240993</v>
      </c>
      <c r="F70" s="3">
        <v>21505887.122376692</v>
      </c>
      <c r="G70" s="2">
        <f t="shared" si="66"/>
        <v>135156340.87478662</v>
      </c>
      <c r="H70" s="3">
        <v>65955949.254162617</v>
      </c>
      <c r="I70" s="3">
        <v>52131801.25889311</v>
      </c>
      <c r="J70" s="2">
        <f t="shared" si="67"/>
        <v>118087750.51305573</v>
      </c>
      <c r="K70" s="3">
        <v>479798077.99299872</v>
      </c>
      <c r="L70" s="3">
        <v>317323166.16465986</v>
      </c>
      <c r="M70" s="2">
        <f t="shared" si="68"/>
        <v>797121244.15765858</v>
      </c>
      <c r="N70" s="2">
        <f t="shared" si="15"/>
        <v>433543728.34307748</v>
      </c>
      <c r="O70" s="2"/>
      <c r="P70">
        <v>2016</v>
      </c>
      <c r="Q70" s="2">
        <f t="shared" si="61"/>
        <v>94.744259116262043</v>
      </c>
      <c r="R70" s="2">
        <f t="shared" si="62"/>
        <v>93.613821446881175</v>
      </c>
      <c r="S70" s="2">
        <f t="shared" si="63"/>
        <v>95.857407499728822</v>
      </c>
      <c r="T70" s="2">
        <f t="shared" si="64"/>
        <v>93.963765325049735</v>
      </c>
      <c r="W70" s="6" t="s">
        <v>320</v>
      </c>
      <c r="X70" s="2">
        <f t="shared" si="20"/>
        <v>13.841485876258544</v>
      </c>
      <c r="Y70" s="2">
        <f t="shared" si="4"/>
        <v>16.955556242590209</v>
      </c>
      <c r="Z70" s="2">
        <f t="shared" si="5"/>
        <v>14.814277172833664</v>
      </c>
      <c r="AD70" s="3">
        <f t="shared" si="36"/>
        <v>2.323120083461272</v>
      </c>
      <c r="AE70" s="3">
        <f t="shared" si="37"/>
        <v>-4.8666184782252486</v>
      </c>
      <c r="AF70" s="3">
        <f t="shared" si="38"/>
        <v>-1.653544194044021</v>
      </c>
      <c r="AG70" s="3">
        <f t="shared" si="39"/>
        <v>8.2077024309078475</v>
      </c>
      <c r="AH70" s="3">
        <f t="shared" si="40"/>
        <v>-9.4286141998720865</v>
      </c>
      <c r="AI70" s="3">
        <f t="shared" si="41"/>
        <v>5.1311184869194504</v>
      </c>
      <c r="AJ70" s="3">
        <f t="shared" si="42"/>
        <v>2.5263662629890993</v>
      </c>
      <c r="AK70" s="3">
        <f t="shared" si="43"/>
        <v>1.5164144201778473</v>
      </c>
      <c r="AL70" s="3">
        <f t="shared" si="44"/>
        <v>2.0789650042143615</v>
      </c>
      <c r="AM70" s="3">
        <f t="shared" si="45"/>
        <v>3.8428932628357337</v>
      </c>
      <c r="AN70" s="3">
        <f t="shared" si="46"/>
        <v>3.519538468037875</v>
      </c>
      <c r="AO70" s="3">
        <f t="shared" si="47"/>
        <v>3.7140190510335458</v>
      </c>
      <c r="AS70" s="2">
        <f t="shared" si="48"/>
        <v>-3.9583087500969838</v>
      </c>
      <c r="AT70" s="2">
        <f t="shared" si="49"/>
        <v>-2.700630090452194</v>
      </c>
      <c r="AU70" s="2">
        <f t="shared" si="50"/>
        <v>-3.2809405039109896</v>
      </c>
      <c r="AV70" s="2">
        <f t="shared" si="51"/>
        <v>-5.234158387582144</v>
      </c>
      <c r="AW70" s="2">
        <f t="shared" si="52"/>
        <v>-5.4246673187867351</v>
      </c>
      <c r="AX70" s="2">
        <f t="shared" si="53"/>
        <v>-5.2645232308997647</v>
      </c>
      <c r="AY70" s="2">
        <f t="shared" si="54"/>
        <v>-0.44934363130318955</v>
      </c>
      <c r="AZ70" s="2">
        <f t="shared" si="55"/>
        <v>-3.7852104999627101</v>
      </c>
      <c r="BA70" s="2">
        <f t="shared" si="56"/>
        <v>-1.9501058448133768</v>
      </c>
      <c r="BB70" s="2">
        <f t="shared" si="57"/>
        <v>-1.8315567733026783</v>
      </c>
      <c r="BC70" s="2">
        <f t="shared" si="58"/>
        <v>-3.7236400965796057</v>
      </c>
      <c r="BD70" s="2">
        <f t="shared" si="59"/>
        <v>-2.5936102318653731</v>
      </c>
    </row>
    <row r="71" spans="1:56" x14ac:dyDescent="0.35">
      <c r="A71" s="4" t="s">
        <v>100</v>
      </c>
      <c r="B71" s="3">
        <v>50167488.206743762</v>
      </c>
      <c r="C71" s="3">
        <v>58431376.071046531</v>
      </c>
      <c r="D71" s="2">
        <f t="shared" si="65"/>
        <v>108598864.27779029</v>
      </c>
      <c r="E71" s="3">
        <v>115083922.20671743</v>
      </c>
      <c r="F71" s="3">
        <v>21981796.948232211</v>
      </c>
      <c r="G71" s="2">
        <f t="shared" si="66"/>
        <v>137065719.15494964</v>
      </c>
      <c r="H71" s="3">
        <v>66877195.564679354</v>
      </c>
      <c r="I71" s="3">
        <v>52586204.808959506</v>
      </c>
      <c r="J71" s="2">
        <f t="shared" si="67"/>
        <v>119463400.37363887</v>
      </c>
      <c r="K71" s="3">
        <v>482531673.71038961</v>
      </c>
      <c r="L71" s="3">
        <v>318729886.07172799</v>
      </c>
      <c r="M71" s="2">
        <f t="shared" si="68"/>
        <v>801261559.78211761</v>
      </c>
      <c r="N71" s="2">
        <f t="shared" si="15"/>
        <v>436133575.97573876</v>
      </c>
      <c r="O71" s="2"/>
      <c r="Q71" s="2">
        <f t="shared" si="61"/>
        <v>93.254777419681233</v>
      </c>
      <c r="R71" s="2">
        <f t="shared" si="62"/>
        <v>94.794568689858494</v>
      </c>
      <c r="S71" s="2">
        <f t="shared" si="63"/>
        <v>97.97866303550677</v>
      </c>
      <c r="T71" s="2">
        <f t="shared" si="64"/>
        <v>95.291208576862815</v>
      </c>
      <c r="X71" s="2">
        <f t="shared" si="20"/>
        <v>13.553484870448665</v>
      </c>
      <c r="Y71" s="2">
        <f t="shared" si="4"/>
        <v>17.106239215097389</v>
      </c>
      <c r="Z71" s="2">
        <f t="shared" si="5"/>
        <v>14.909413650908682</v>
      </c>
      <c r="AD71" s="3">
        <f t="shared" si="36"/>
        <v>-3.0143652091647155</v>
      </c>
      <c r="AE71" s="3">
        <f t="shared" si="37"/>
        <v>-8.7267225017463534</v>
      </c>
      <c r="AF71" s="3">
        <f t="shared" si="38"/>
        <v>-6.1416871465804874</v>
      </c>
      <c r="AG71" s="3">
        <f t="shared" si="39"/>
        <v>5.1414405771321947</v>
      </c>
      <c r="AH71" s="3">
        <f t="shared" si="40"/>
        <v>9.1498942866557584</v>
      </c>
      <c r="AI71" s="3">
        <f t="shared" si="41"/>
        <v>5.7717510988507748</v>
      </c>
      <c r="AJ71" s="3">
        <f t="shared" si="42"/>
        <v>5.7051900734189864</v>
      </c>
      <c r="AK71" s="3">
        <f t="shared" si="43"/>
        <v>3.5324259495705945</v>
      </c>
      <c r="AL71" s="3">
        <f t="shared" si="44"/>
        <v>4.7418137809959404</v>
      </c>
      <c r="AM71" s="3">
        <f t="shared" si="45"/>
        <v>2.2985053385769172</v>
      </c>
      <c r="AN71" s="3">
        <f t="shared" si="46"/>
        <v>1.7850593878543819</v>
      </c>
      <c r="AO71" s="3">
        <f t="shared" si="47"/>
        <v>2.0938773003914335</v>
      </c>
      <c r="AS71" s="2">
        <f t="shared" si="48"/>
        <v>-1.7811662178754628</v>
      </c>
      <c r="AT71" s="2">
        <f t="shared" si="49"/>
        <v>-3.8782497303935459</v>
      </c>
      <c r="AU71" s="2">
        <f t="shared" si="50"/>
        <v>-2.9207371328794363</v>
      </c>
      <c r="AV71" s="2">
        <f t="shared" si="51"/>
        <v>0.91045128410189857</v>
      </c>
      <c r="AW71" s="2">
        <f t="shared" si="52"/>
        <v>4.3075115663615993</v>
      </c>
      <c r="AX71" s="2">
        <f t="shared" si="53"/>
        <v>1.4402762698206617</v>
      </c>
      <c r="AY71" s="2">
        <f t="shared" si="54"/>
        <v>0.58687509151476025</v>
      </c>
      <c r="AZ71" s="2">
        <f t="shared" si="55"/>
        <v>-0.81036691531246596</v>
      </c>
      <c r="BA71" s="2">
        <f t="shared" si="56"/>
        <v>-3.2992595588832163E-2</v>
      </c>
      <c r="BB71" s="2">
        <f t="shared" si="57"/>
        <v>1.0458249469692538</v>
      </c>
      <c r="BC71" s="2">
        <f t="shared" si="58"/>
        <v>-0.15139218411492905</v>
      </c>
      <c r="BD71" s="2">
        <f t="shared" si="59"/>
        <v>0.56616739413359873</v>
      </c>
    </row>
    <row r="72" spans="1:56" x14ac:dyDescent="0.35">
      <c r="A72" s="4" t="s">
        <v>101</v>
      </c>
      <c r="B72" s="3">
        <v>52067752.373813979</v>
      </c>
      <c r="C72" s="3">
        <v>61527149.519281708</v>
      </c>
      <c r="D72" s="2">
        <f t="shared" si="65"/>
        <v>113594901.89309569</v>
      </c>
      <c r="E72" s="3">
        <v>118704744.43621792</v>
      </c>
      <c r="F72" s="3">
        <v>22750063.82690005</v>
      </c>
      <c r="G72" s="2">
        <f t="shared" si="66"/>
        <v>141454808.26311797</v>
      </c>
      <c r="H72" s="3">
        <v>69227921.86131534</v>
      </c>
      <c r="I72" s="3">
        <v>54636183.40573328</v>
      </c>
      <c r="J72" s="2">
        <f t="shared" si="67"/>
        <v>123864105.26704863</v>
      </c>
      <c r="K72" s="3">
        <v>493411699.03201574</v>
      </c>
      <c r="L72" s="3">
        <v>326061462.77913654</v>
      </c>
      <c r="M72" s="2">
        <f t="shared" si="68"/>
        <v>819473161.81115222</v>
      </c>
      <c r="N72" s="2">
        <f t="shared" si="15"/>
        <v>440559346.38788986</v>
      </c>
      <c r="O72" s="2"/>
      <c r="Q72" s="2">
        <f t="shared" si="61"/>
        <v>97.544917826710716</v>
      </c>
      <c r="R72" s="2">
        <f t="shared" si="62"/>
        <v>97.777038134474935</v>
      </c>
      <c r="S72" s="2">
        <f t="shared" si="63"/>
        <v>101.40303101614134</v>
      </c>
      <c r="T72" s="2">
        <f t="shared" si="64"/>
        <v>98.342603252697799</v>
      </c>
      <c r="X72" s="2">
        <f t="shared" si="20"/>
        <v>13.861942914888731</v>
      </c>
      <c r="Y72" s="2">
        <f t="shared" si="4"/>
        <v>17.261676752229775</v>
      </c>
      <c r="Z72" s="2">
        <f t="shared" si="5"/>
        <v>15.115089918660832</v>
      </c>
      <c r="AD72" s="3">
        <f t="shared" si="36"/>
        <v>16.034168371997893</v>
      </c>
      <c r="AE72" s="3">
        <f t="shared" si="37"/>
        <v>22.937032054528927</v>
      </c>
      <c r="AF72" s="3">
        <f t="shared" si="38"/>
        <v>19.711047065658537</v>
      </c>
      <c r="AG72" s="3">
        <f t="shared" si="39"/>
        <v>13.191467445848136</v>
      </c>
      <c r="AH72" s="3">
        <f t="shared" si="40"/>
        <v>14.73018934814645</v>
      </c>
      <c r="AI72" s="3">
        <f t="shared" si="41"/>
        <v>13.437190339994199</v>
      </c>
      <c r="AJ72" s="3">
        <f t="shared" si="42"/>
        <v>14.818790312577912</v>
      </c>
      <c r="AK72" s="3">
        <f t="shared" si="43"/>
        <v>16.529022315175435</v>
      </c>
      <c r="AL72" s="3">
        <f t="shared" si="44"/>
        <v>15.569275465193954</v>
      </c>
      <c r="AM72" s="3">
        <f t="shared" si="45"/>
        <v>9.3287710849397918</v>
      </c>
      <c r="AN72" s="3">
        <f t="shared" si="46"/>
        <v>9.5233553143439842</v>
      </c>
      <c r="AO72" s="3">
        <f t="shared" si="47"/>
        <v>9.4061427040895715</v>
      </c>
      <c r="AS72" s="2">
        <f t="shared" si="48"/>
        <v>1.6260508001332052</v>
      </c>
      <c r="AT72" s="2">
        <f t="shared" si="49"/>
        <v>3.4887110493002416</v>
      </c>
      <c r="AU72" s="2">
        <f t="shared" si="50"/>
        <v>2.6265304741108775</v>
      </c>
      <c r="AV72" s="2">
        <f t="shared" si="51"/>
        <v>5.3975900920765207</v>
      </c>
      <c r="AW72" s="2">
        <f t="shared" si="52"/>
        <v>9.2575878608451401</v>
      </c>
      <c r="AX72" s="2">
        <f t="shared" si="53"/>
        <v>5.9998801925661427</v>
      </c>
      <c r="AY72" s="2">
        <f t="shared" si="54"/>
        <v>6.2131074123243257</v>
      </c>
      <c r="AZ72" s="2">
        <f t="shared" si="55"/>
        <v>5.5472244064438625</v>
      </c>
      <c r="BA72" s="2">
        <f t="shared" si="56"/>
        <v>5.9183550963485043</v>
      </c>
      <c r="BB72" s="2">
        <f t="shared" si="57"/>
        <v>4.3203755541578515</v>
      </c>
      <c r="BC72" s="2">
        <f t="shared" si="58"/>
        <v>4.0912553601694102</v>
      </c>
      <c r="BD72" s="2">
        <f t="shared" si="59"/>
        <v>4.2290898425753065</v>
      </c>
    </row>
    <row r="73" spans="1:56" x14ac:dyDescent="0.35">
      <c r="A73" s="4" t="s">
        <v>102</v>
      </c>
      <c r="B73" s="3">
        <v>51814541.702578418</v>
      </c>
      <c r="C73" s="3">
        <v>61975903.347241886</v>
      </c>
      <c r="D73" s="2">
        <f t="shared" si="65"/>
        <v>113790445.0498203</v>
      </c>
      <c r="E73" s="3">
        <v>124690250.30276521</v>
      </c>
      <c r="F73" s="3">
        <v>23369875.103360984</v>
      </c>
      <c r="G73" s="2">
        <f t="shared" si="66"/>
        <v>148060125.4061262</v>
      </c>
      <c r="H73" s="3">
        <v>69181493.505923823</v>
      </c>
      <c r="I73" s="3">
        <v>54027698.184774108</v>
      </c>
      <c r="J73" s="2">
        <f t="shared" si="67"/>
        <v>123209191.69069794</v>
      </c>
      <c r="K73" s="3">
        <v>500780696.63587528</v>
      </c>
      <c r="L73" s="3">
        <v>328625812.05586994</v>
      </c>
      <c r="M73" s="2">
        <f t="shared" si="68"/>
        <v>829406508.69174528</v>
      </c>
      <c r="N73" s="2">
        <f t="shared" si="15"/>
        <v>444346746.54510093</v>
      </c>
      <c r="O73" s="2"/>
      <c r="Q73" s="2">
        <f t="shared" si="61"/>
        <v>97.712832414745918</v>
      </c>
      <c r="R73" s="2">
        <f t="shared" si="62"/>
        <v>102.70729629851975</v>
      </c>
      <c r="S73" s="2">
        <f t="shared" si="63"/>
        <v>104.16569324730425</v>
      </c>
      <c r="T73" s="2">
        <f t="shared" si="64"/>
        <v>102.93477011594658</v>
      </c>
      <c r="X73" s="2">
        <f t="shared" si="20"/>
        <v>13.719502301628467</v>
      </c>
      <c r="Y73" s="2">
        <f t="shared" si="4"/>
        <v>17.851333918233546</v>
      </c>
      <c r="Z73" s="2">
        <f t="shared" si="5"/>
        <v>14.855103064604656</v>
      </c>
      <c r="AD73" s="3">
        <f t="shared" si="36"/>
        <v>-1.9310959874397793</v>
      </c>
      <c r="AE73" s="3">
        <f t="shared" si="37"/>
        <v>2.9495095227123125</v>
      </c>
      <c r="AF73" s="3">
        <f t="shared" si="38"/>
        <v>0.69034313138651715</v>
      </c>
      <c r="AG73" s="3">
        <f t="shared" si="39"/>
        <v>21.746834356045632</v>
      </c>
      <c r="AH73" s="3">
        <f t="shared" si="40"/>
        <v>11.351247715686764</v>
      </c>
      <c r="AI73" s="3">
        <f t="shared" si="41"/>
        <v>20.02773039010739</v>
      </c>
      <c r="AJ73" s="3">
        <f t="shared" si="42"/>
        <v>-0.26799400360657533</v>
      </c>
      <c r="AK73" s="3">
        <f t="shared" si="43"/>
        <v>-4.3809458281528162</v>
      </c>
      <c r="AL73" s="3">
        <f t="shared" si="44"/>
        <v>-2.0982276281052981</v>
      </c>
      <c r="AM73" s="3">
        <f t="shared" si="45"/>
        <v>6.1090800932972034</v>
      </c>
      <c r="AN73" s="3">
        <f t="shared" si="46"/>
        <v>3.1831540268173475</v>
      </c>
      <c r="AO73" s="3">
        <f t="shared" si="47"/>
        <v>4.9375251259860864</v>
      </c>
      <c r="AS73" s="2">
        <f t="shared" si="48"/>
        <v>3.0859792282288634</v>
      </c>
      <c r="AT73" s="2">
        <f t="shared" si="49"/>
        <v>2.3872542281465847</v>
      </c>
      <c r="AU73" s="2">
        <f t="shared" si="50"/>
        <v>2.7042408427481401</v>
      </c>
      <c r="AV73" s="2">
        <f t="shared" si="51"/>
        <v>11.898912724610522</v>
      </c>
      <c r="AW73" s="2">
        <f t="shared" si="52"/>
        <v>6.0099873229258582</v>
      </c>
      <c r="AX73" s="2">
        <f t="shared" si="53"/>
        <v>10.9262952738449</v>
      </c>
      <c r="AY73" s="2">
        <f t="shared" si="54"/>
        <v>5.5467462446939564</v>
      </c>
      <c r="AZ73" s="2">
        <f t="shared" si="55"/>
        <v>4.0274137819359401</v>
      </c>
      <c r="BA73" s="2">
        <f t="shared" si="56"/>
        <v>4.8750843727224602</v>
      </c>
      <c r="BB73" s="2">
        <f t="shared" si="57"/>
        <v>5.3618217231000909</v>
      </c>
      <c r="BC73" s="2">
        <f t="shared" si="58"/>
        <v>4.4613117623923504</v>
      </c>
      <c r="BD73" s="2">
        <f t="shared" si="59"/>
        <v>5.0031726601855953</v>
      </c>
    </row>
    <row r="74" spans="1:56" x14ac:dyDescent="0.35">
      <c r="A74" s="4" t="s">
        <v>103</v>
      </c>
      <c r="B74" s="3">
        <v>50461641.700886995</v>
      </c>
      <c r="C74" s="3">
        <v>62984160.997273669</v>
      </c>
      <c r="D74" s="2">
        <f t="shared" si="65"/>
        <v>113445802.69816066</v>
      </c>
      <c r="E74" s="3">
        <v>122624867.06618598</v>
      </c>
      <c r="F74" s="3">
        <v>23911164.815378662</v>
      </c>
      <c r="G74" s="2">
        <f t="shared" si="66"/>
        <v>146536031.88156465</v>
      </c>
      <c r="H74" s="3">
        <v>69169048.547615439</v>
      </c>
      <c r="I74" s="3">
        <v>54616551.646170825</v>
      </c>
      <c r="J74" s="2">
        <f t="shared" si="67"/>
        <v>123785600.19378626</v>
      </c>
      <c r="K74" s="3">
        <v>501714796.53049493</v>
      </c>
      <c r="L74" s="3">
        <v>330686845.99065053</v>
      </c>
      <c r="M74" s="2">
        <f t="shared" si="68"/>
        <v>832401642.52114546</v>
      </c>
      <c r="N74" s="2">
        <f t="shared" si="15"/>
        <v>448634207.74763393</v>
      </c>
      <c r="O74" s="2"/>
      <c r="P74">
        <v>2017</v>
      </c>
      <c r="Q74" s="2">
        <f t="shared" si="61"/>
        <v>97.416885067532391</v>
      </c>
      <c r="R74" s="2">
        <f t="shared" si="62"/>
        <v>101.00604116803235</v>
      </c>
      <c r="S74" s="2">
        <f t="shared" si="63"/>
        <v>106.57836416876098</v>
      </c>
      <c r="T74" s="2">
        <f t="shared" si="64"/>
        <v>101.87518559813249</v>
      </c>
      <c r="W74" s="6" t="s">
        <v>321</v>
      </c>
      <c r="X74" s="2">
        <f t="shared" si="20"/>
        <v>13.628733642879471</v>
      </c>
      <c r="Y74" s="2">
        <f t="shared" si="4"/>
        <v>17.604005614133829</v>
      </c>
      <c r="Z74" s="2">
        <f t="shared" si="5"/>
        <v>14.870898118229233</v>
      </c>
      <c r="AD74" s="3">
        <f t="shared" si="36"/>
        <v>-10.042193418038414</v>
      </c>
      <c r="AE74" s="3">
        <f t="shared" si="37"/>
        <v>6.6679457982715684</v>
      </c>
      <c r="AF74" s="3">
        <f t="shared" si="38"/>
        <v>-1.2060055110055479</v>
      </c>
      <c r="AG74" s="3">
        <f t="shared" si="39"/>
        <v>-6.4628331591834343</v>
      </c>
      <c r="AH74" s="3">
        <f t="shared" si="40"/>
        <v>9.5916249476066362</v>
      </c>
      <c r="AI74" s="3">
        <f t="shared" si="41"/>
        <v>-4.0543573744645789</v>
      </c>
      <c r="AJ74" s="3">
        <f t="shared" si="42"/>
        <v>-7.1936004976980161E-2</v>
      </c>
      <c r="AK74" s="3">
        <f t="shared" si="43"/>
        <v>4.4314348698537342</v>
      </c>
      <c r="AL74" s="3">
        <f t="shared" si="44"/>
        <v>1.8844894145110702</v>
      </c>
      <c r="AM74" s="3">
        <f t="shared" si="45"/>
        <v>0.74820511214048757</v>
      </c>
      <c r="AN74" s="3">
        <f t="shared" si="46"/>
        <v>2.5323687345530477</v>
      </c>
      <c r="AO74" s="3">
        <f t="shared" si="47"/>
        <v>1.4523140726294903</v>
      </c>
      <c r="AS74" s="2">
        <f t="shared" si="48"/>
        <v>-0.18038935912942922</v>
      </c>
      <c r="AT74" s="2">
        <f t="shared" si="49"/>
        <v>5.3588801340477055</v>
      </c>
      <c r="AU74" s="2">
        <f t="shared" si="50"/>
        <v>2.8208843218571422</v>
      </c>
      <c r="AV74" s="2">
        <f t="shared" si="51"/>
        <v>7.896504604660004</v>
      </c>
      <c r="AW74" s="2">
        <f t="shared" si="52"/>
        <v>11.184275632597828</v>
      </c>
      <c r="AX74" s="2">
        <f t="shared" si="53"/>
        <v>8.4196501126947219</v>
      </c>
      <c r="AY74" s="2">
        <f t="shared" si="54"/>
        <v>4.8715837309399879</v>
      </c>
      <c r="AZ74" s="2">
        <f t="shared" si="55"/>
        <v>4.7662853139068151</v>
      </c>
      <c r="BA74" s="2">
        <f t="shared" si="56"/>
        <v>4.8250979936319327</v>
      </c>
      <c r="BB74" s="2">
        <f t="shared" si="57"/>
        <v>4.5679046129517786</v>
      </c>
      <c r="BC74" s="2">
        <f t="shared" si="58"/>
        <v>4.2113785726744624</v>
      </c>
      <c r="BD74" s="2">
        <f t="shared" si="59"/>
        <v>4.4259764273085755</v>
      </c>
    </row>
    <row r="75" spans="1:56" x14ac:dyDescent="0.35">
      <c r="A75" s="4" t="s">
        <v>104</v>
      </c>
      <c r="B75" s="3">
        <v>53033382.138306096</v>
      </c>
      <c r="C75" s="3">
        <v>64083199.211583547</v>
      </c>
      <c r="D75" s="2">
        <f t="shared" si="65"/>
        <v>117116581.34988964</v>
      </c>
      <c r="E75" s="3">
        <v>128156213.9523291</v>
      </c>
      <c r="F75" s="3">
        <v>25180465.329839576</v>
      </c>
      <c r="G75" s="2">
        <f t="shared" si="66"/>
        <v>153336679.28216869</v>
      </c>
      <c r="H75" s="3">
        <v>70904097.67815268</v>
      </c>
      <c r="I75" s="3">
        <v>56652207.635378957</v>
      </c>
      <c r="J75" s="2">
        <f t="shared" si="67"/>
        <v>127556305.31353164</v>
      </c>
      <c r="K75" s="3">
        <v>522023776.95744383</v>
      </c>
      <c r="L75" s="3">
        <v>338188864.35238767</v>
      </c>
      <c r="M75" s="2">
        <f t="shared" si="68"/>
        <v>860212641.3098315</v>
      </c>
      <c r="N75" s="2">
        <f t="shared" si="15"/>
        <v>462203075.3642416</v>
      </c>
      <c r="O75" s="2"/>
      <c r="Q75" s="2">
        <f t="shared" si="61"/>
        <v>100.56901422100375</v>
      </c>
      <c r="R75" s="2">
        <f t="shared" si="62"/>
        <v>105.56220880893086</v>
      </c>
      <c r="S75" s="2">
        <f t="shared" si="63"/>
        <v>112.23597112828496</v>
      </c>
      <c r="T75" s="2">
        <f t="shared" si="64"/>
        <v>106.60315050361015</v>
      </c>
      <c r="X75" s="2">
        <f t="shared" si="20"/>
        <v>13.614840764436822</v>
      </c>
      <c r="Y75" s="2">
        <f t="shared" si="4"/>
        <v>17.825438957591402</v>
      </c>
      <c r="Z75" s="2">
        <f t="shared" si="5"/>
        <v>14.828462078783655</v>
      </c>
      <c r="AD75" s="3">
        <f t="shared" si="36"/>
        <v>21.997742960605326</v>
      </c>
      <c r="AE75" s="3">
        <f t="shared" si="37"/>
        <v>7.1645994384103018</v>
      </c>
      <c r="AF75" s="3">
        <f t="shared" si="38"/>
        <v>13.584695388584</v>
      </c>
      <c r="AG75" s="3">
        <f t="shared" si="39"/>
        <v>19.301107928563098</v>
      </c>
      <c r="AH75" s="3">
        <f t="shared" si="40"/>
        <v>22.98497980822496</v>
      </c>
      <c r="AI75" s="3">
        <f t="shared" si="41"/>
        <v>19.896500575340561</v>
      </c>
      <c r="AJ75" s="3">
        <f t="shared" si="42"/>
        <v>10.417556249943448</v>
      </c>
      <c r="AK75" s="3">
        <f t="shared" si="43"/>
        <v>15.763126418451723</v>
      </c>
      <c r="AL75" s="3">
        <f t="shared" si="44"/>
        <v>12.752769584396418</v>
      </c>
      <c r="AM75" s="3">
        <f t="shared" si="45"/>
        <v>17.201589215892476</v>
      </c>
      <c r="AN75" s="3">
        <f t="shared" si="46"/>
        <v>9.3879626216160297</v>
      </c>
      <c r="AO75" s="3">
        <f t="shared" si="47"/>
        <v>14.049022633553454</v>
      </c>
      <c r="AS75" s="2">
        <f t="shared" si="48"/>
        <v>5.7126518269198234</v>
      </c>
      <c r="AT75" s="2">
        <f t="shared" si="49"/>
        <v>9.6725826440660523</v>
      </c>
      <c r="AU75" s="2">
        <f t="shared" si="50"/>
        <v>7.8432837477116379</v>
      </c>
      <c r="AV75" s="2">
        <f t="shared" si="51"/>
        <v>11.358920946516582</v>
      </c>
      <c r="AW75" s="2">
        <f t="shared" si="52"/>
        <v>14.551441764021034</v>
      </c>
      <c r="AX75" s="2">
        <f t="shared" si="53"/>
        <v>11.870918729740954</v>
      </c>
      <c r="AY75" s="2">
        <f t="shared" si="54"/>
        <v>6.0213381848208014</v>
      </c>
      <c r="AZ75" s="2">
        <f t="shared" si="55"/>
        <v>7.732071255552353</v>
      </c>
      <c r="BA75" s="2">
        <f t="shared" si="56"/>
        <v>6.7743801989404773</v>
      </c>
      <c r="BB75" s="2">
        <f t="shared" si="57"/>
        <v>8.1843546027523537</v>
      </c>
      <c r="BC75" s="2">
        <f t="shared" si="58"/>
        <v>6.105162750969817</v>
      </c>
      <c r="BD75" s="2">
        <f t="shared" si="59"/>
        <v>7.3572831253434945</v>
      </c>
    </row>
    <row r="76" spans="1:56" x14ac:dyDescent="0.35">
      <c r="A76" s="4" t="s">
        <v>105</v>
      </c>
      <c r="B76" s="3">
        <v>53691383.17251116</v>
      </c>
      <c r="C76" s="3">
        <v>66503619.03066197</v>
      </c>
      <c r="D76" s="2">
        <f t="shared" si="65"/>
        <v>120195002.20317313</v>
      </c>
      <c r="E76" s="3">
        <v>135506862.59312773</v>
      </c>
      <c r="F76" s="3">
        <v>24954508.502191812</v>
      </c>
      <c r="G76" s="2">
        <f t="shared" si="66"/>
        <v>160461371.09531954</v>
      </c>
      <c r="H76" s="3">
        <v>74362992.635429591</v>
      </c>
      <c r="I76" s="3">
        <v>59272125.258108832</v>
      </c>
      <c r="J76" s="2">
        <f t="shared" si="67"/>
        <v>133635117.89353842</v>
      </c>
      <c r="K76" s="3">
        <v>540632635.05924094</v>
      </c>
      <c r="L76" s="3">
        <v>347271367.54970253</v>
      </c>
      <c r="M76" s="2">
        <f t="shared" si="68"/>
        <v>887904002.60894346</v>
      </c>
      <c r="N76" s="2">
        <f t="shared" si="15"/>
        <v>473612511.41691238</v>
      </c>
      <c r="O76" s="2"/>
      <c r="Q76" s="2">
        <f t="shared" si="61"/>
        <v>103.21248064568687</v>
      </c>
      <c r="R76" s="2">
        <f t="shared" si="62"/>
        <v>111.61693438774442</v>
      </c>
      <c r="S76" s="2">
        <f t="shared" si="63"/>
        <v>111.22882198898527</v>
      </c>
      <c r="T76" s="2">
        <f t="shared" si="64"/>
        <v>111.55639846231615</v>
      </c>
      <c r="X76" s="2">
        <f t="shared" si="20"/>
        <v>13.536936633915616</v>
      </c>
      <c r="Y76" s="2">
        <f t="shared" ref="Y76:Y94" si="69">(G76/$M76)*100</f>
        <v>18.071927891284773</v>
      </c>
      <c r="Z76" s="2">
        <f t="shared" ref="Z76:Z95" si="70">(J76/$M76)*100</f>
        <v>15.050626813357759</v>
      </c>
      <c r="AD76" s="3">
        <f t="shared" ref="AD76:AD96" si="71">(((B76/B75)^4)-1)*100</f>
        <v>5.056050647414656</v>
      </c>
      <c r="AE76" s="3">
        <f t="shared" ref="AE76:AE96" si="72">(((C76/C75)^4)-1)*100</f>
        <v>15.985681670627706</v>
      </c>
      <c r="AF76" s="3">
        <f t="shared" ref="AF76:AF96" si="73">(((D76/D75)^4)-1)*100</f>
        <v>10.935895107512184</v>
      </c>
      <c r="AG76" s="3">
        <f t="shared" ref="AG76:AG96" si="74">(((E76/E75)^4)-1)*100</f>
        <v>24.993228353047449</v>
      </c>
      <c r="AH76" s="3">
        <f t="shared" ref="AH76:AH96" si="75">(((F76/F75)^4)-1)*100</f>
        <v>-3.5413729561835749</v>
      </c>
      <c r="AI76" s="3">
        <f t="shared" ref="AI76:AI96" si="76">(((G76/G75)^4)-1)*100</f>
        <v>19.921701021885664</v>
      </c>
      <c r="AJ76" s="3">
        <f t="shared" ref="AJ76:AJ96" si="77">(((H76/H75)^4)-1)*100</f>
        <v>20.987944318644701</v>
      </c>
      <c r="AK76" s="3">
        <f t="shared" ref="AK76:AK96" si="78">(((I76/I75)^4)-1)*100</f>
        <v>19.821470571213684</v>
      </c>
      <c r="AL76" s="3">
        <f t="shared" ref="AL76:AL96" si="79">(((J76/J75)^4)-1)*100</f>
        <v>20.468826292360465</v>
      </c>
      <c r="AM76" s="3">
        <f t="shared" si="45"/>
        <v>15.039740778821486</v>
      </c>
      <c r="AN76" s="3">
        <f t="shared" si="46"/>
        <v>11.183078739172592</v>
      </c>
      <c r="AO76" s="3">
        <f t="shared" si="47"/>
        <v>13.511737970353499</v>
      </c>
      <c r="AS76" s="2">
        <f t="shared" si="48"/>
        <v>3.1183039879281171</v>
      </c>
      <c r="AT76" s="2">
        <f t="shared" si="49"/>
        <v>8.0882497405811336</v>
      </c>
      <c r="AU76" s="2">
        <f t="shared" si="50"/>
        <v>5.8102082048442583</v>
      </c>
      <c r="AV76" s="2">
        <f t="shared" si="51"/>
        <v>14.154546422479243</v>
      </c>
      <c r="AW76" s="2">
        <f t="shared" si="52"/>
        <v>9.6898395189783493</v>
      </c>
      <c r="AX76" s="2">
        <f t="shared" si="53"/>
        <v>13.436491177343179</v>
      </c>
      <c r="AY76" s="2">
        <f t="shared" si="54"/>
        <v>7.417629528734615</v>
      </c>
      <c r="AZ76" s="2">
        <f t="shared" si="55"/>
        <v>8.4851129112526458</v>
      </c>
      <c r="BA76" s="2">
        <f t="shared" si="56"/>
        <v>7.8884940923148683</v>
      </c>
      <c r="BB76" s="2">
        <f t="shared" si="57"/>
        <v>9.5702911219705875</v>
      </c>
      <c r="BC76" s="2">
        <f t="shared" si="58"/>
        <v>6.5048793530478877</v>
      </c>
      <c r="BD76" s="2">
        <f t="shared" si="59"/>
        <v>8.3505896210864794</v>
      </c>
    </row>
    <row r="77" spans="1:56" x14ac:dyDescent="0.35">
      <c r="A77" s="4" t="s">
        <v>106</v>
      </c>
      <c r="B77" s="3">
        <v>54838861.121533215</v>
      </c>
      <c r="C77" s="3">
        <v>67600442.991183668</v>
      </c>
      <c r="D77" s="2">
        <f t="shared" si="65"/>
        <v>122439304.11271688</v>
      </c>
      <c r="E77" s="3">
        <v>130683238.8518275</v>
      </c>
      <c r="F77" s="3">
        <v>24826750.482946906</v>
      </c>
      <c r="G77" s="2">
        <f t="shared" si="66"/>
        <v>155509989.3347744</v>
      </c>
      <c r="H77" s="3">
        <v>76261945.519901782</v>
      </c>
      <c r="I77" s="3">
        <v>61135216.624935031</v>
      </c>
      <c r="J77" s="2">
        <f t="shared" si="67"/>
        <v>137397162.14483681</v>
      </c>
      <c r="K77" s="3">
        <v>540801661.21987748</v>
      </c>
      <c r="L77" s="3">
        <v>357717204.57466614</v>
      </c>
      <c r="M77" s="2">
        <f t="shared" si="68"/>
        <v>898518865.79454362</v>
      </c>
      <c r="N77" s="2">
        <f t="shared" ref="N77:N96" si="80">M77-D77-G77-J77</f>
        <v>483172410.20221555</v>
      </c>
      <c r="O77" s="2"/>
      <c r="Q77" s="2">
        <f t="shared" si="61"/>
        <v>105.13968196983434</v>
      </c>
      <c r="R77" s="2">
        <f t="shared" si="62"/>
        <v>107.64371794437899</v>
      </c>
      <c r="S77" s="2">
        <f t="shared" si="63"/>
        <v>110.65937082231498</v>
      </c>
      <c r="T77" s="2">
        <f t="shared" si="64"/>
        <v>108.11408513264693</v>
      </c>
      <c r="X77" s="2">
        <f t="shared" ref="X77:X95" si="81">(D77/$M77)*100</f>
        <v>13.626792800220846</v>
      </c>
      <c r="Y77" s="2">
        <f t="shared" si="69"/>
        <v>17.307370524408501</v>
      </c>
      <c r="Z77" s="2">
        <f t="shared" si="70"/>
        <v>15.291516669863025</v>
      </c>
      <c r="AD77" s="3">
        <f t="shared" si="71"/>
        <v>8.8266696138923564</v>
      </c>
      <c r="AE77" s="3">
        <f t="shared" si="72"/>
        <v>6.7620856067283963</v>
      </c>
      <c r="AF77" s="3">
        <f t="shared" si="73"/>
        <v>7.6806755259561044</v>
      </c>
      <c r="AG77" s="3">
        <f t="shared" si="74"/>
        <v>-13.496357041676422</v>
      </c>
      <c r="AH77" s="3">
        <f t="shared" si="75"/>
        <v>-2.032181905621655</v>
      </c>
      <c r="AI77" s="3">
        <f t="shared" si="76"/>
        <v>-11.783226178058403</v>
      </c>
      <c r="AJ77" s="3">
        <f t="shared" si="77"/>
        <v>10.612468739512938</v>
      </c>
      <c r="AK77" s="3">
        <f t="shared" si="78"/>
        <v>13.178471245722335</v>
      </c>
      <c r="AL77" s="3">
        <f t="shared" si="79"/>
        <v>11.745140627838623</v>
      </c>
      <c r="AM77" s="3">
        <f t="shared" ref="AM77:AM96" si="82">(((K77/K76)^4)-1)*100</f>
        <v>0.12511671253447876</v>
      </c>
      <c r="AN77" s="3">
        <f t="shared" ref="AN77:AN96" si="83">(((L77/L76)^4)-1)*100</f>
        <v>12.585744433472312</v>
      </c>
      <c r="AO77" s="3">
        <f t="shared" ref="AO77:AO96" si="84">(((M77/M76)^4)-1)*100</f>
        <v>4.868425094832407</v>
      </c>
      <c r="AS77" s="2">
        <f t="shared" si="48"/>
        <v>5.8368159199684744</v>
      </c>
      <c r="AT77" s="2">
        <f t="shared" si="49"/>
        <v>9.0753653277602311</v>
      </c>
      <c r="AU77" s="2">
        <f t="shared" si="50"/>
        <v>7.6006900747333406</v>
      </c>
      <c r="AV77" s="2">
        <f t="shared" si="51"/>
        <v>4.8063008410926145</v>
      </c>
      <c r="AW77" s="2">
        <f t="shared" si="52"/>
        <v>6.2339887275494998</v>
      </c>
      <c r="AX77" s="2">
        <f t="shared" si="53"/>
        <v>5.031647722986432</v>
      </c>
      <c r="AY77" s="2">
        <f t="shared" si="54"/>
        <v>10.23460416241473</v>
      </c>
      <c r="AZ77" s="2">
        <f t="shared" si="55"/>
        <v>13.15532343401582</v>
      </c>
      <c r="BA77" s="2">
        <f t="shared" si="56"/>
        <v>11.515350648315348</v>
      </c>
      <c r="BB77" s="2">
        <f t="shared" si="57"/>
        <v>7.9917147072268158</v>
      </c>
      <c r="BC77" s="2">
        <f t="shared" si="58"/>
        <v>8.8524368602702417</v>
      </c>
      <c r="BD77" s="2">
        <f t="shared" si="59"/>
        <v>8.3327483421623771</v>
      </c>
    </row>
    <row r="78" spans="1:56" x14ac:dyDescent="0.35">
      <c r="A78" s="4" t="s">
        <v>107</v>
      </c>
      <c r="B78" s="3">
        <v>53959097.281365648</v>
      </c>
      <c r="C78" s="3">
        <v>65120074.434257694</v>
      </c>
      <c r="D78" s="2">
        <f t="shared" si="65"/>
        <v>119079171.71562335</v>
      </c>
      <c r="E78" s="3">
        <v>131672426.6148355</v>
      </c>
      <c r="F78" s="3">
        <v>25186105.309667606</v>
      </c>
      <c r="G78" s="2">
        <f t="shared" si="66"/>
        <v>156858531.92450312</v>
      </c>
      <c r="H78" s="3">
        <v>77529292.051175028</v>
      </c>
      <c r="I78" s="3">
        <v>59969725.999593794</v>
      </c>
      <c r="J78" s="2">
        <f t="shared" si="67"/>
        <v>137499018.05076882</v>
      </c>
      <c r="K78" s="3">
        <v>546318544.82021415</v>
      </c>
      <c r="L78" s="3">
        <v>349326895.08904994</v>
      </c>
      <c r="M78" s="2">
        <f t="shared" si="68"/>
        <v>895645439.90926409</v>
      </c>
      <c r="N78" s="2">
        <f t="shared" si="80"/>
        <v>482208718.21836877</v>
      </c>
      <c r="O78" s="2"/>
      <c r="P78">
        <v>2018</v>
      </c>
      <c r="Q78" s="2">
        <f t="shared" si="61"/>
        <v>102.25430742309794</v>
      </c>
      <c r="R78" s="2">
        <f t="shared" si="62"/>
        <v>108.45851140596434</v>
      </c>
      <c r="S78" s="2">
        <f t="shared" si="63"/>
        <v>112.26111000498366</v>
      </c>
      <c r="T78" s="2">
        <f t="shared" si="64"/>
        <v>109.05162264373934</v>
      </c>
      <c r="W78" s="6" t="s">
        <v>322</v>
      </c>
      <c r="X78" s="2">
        <f t="shared" si="81"/>
        <v>13.29534728917807</v>
      </c>
      <c r="Y78" s="2">
        <f t="shared" si="69"/>
        <v>17.513462910099125</v>
      </c>
      <c r="Z78" s="2">
        <f t="shared" si="70"/>
        <v>15.351947536817534</v>
      </c>
      <c r="AD78" s="3">
        <f t="shared" si="71"/>
        <v>-6.2643070718947254</v>
      </c>
      <c r="AE78" s="3">
        <f t="shared" si="72"/>
        <v>-13.888454175783703</v>
      </c>
      <c r="AF78" s="3">
        <f t="shared" si="73"/>
        <v>-10.533631345785889</v>
      </c>
      <c r="AG78" s="3">
        <f t="shared" si="74"/>
        <v>3.0622926825666141</v>
      </c>
      <c r="AH78" s="3">
        <f t="shared" si="75"/>
        <v>5.916724559044817</v>
      </c>
      <c r="AI78" s="3">
        <f t="shared" si="76"/>
        <v>3.514077895180634</v>
      </c>
      <c r="AJ78" s="3">
        <f t="shared" si="77"/>
        <v>6.8148787003061928</v>
      </c>
      <c r="AK78" s="3">
        <f t="shared" si="78"/>
        <v>-7.4103512422019957</v>
      </c>
      <c r="AL78" s="3">
        <f t="shared" si="79"/>
        <v>0.29685976848599083</v>
      </c>
      <c r="AM78" s="3">
        <f t="shared" si="82"/>
        <v>4.1433883970309893</v>
      </c>
      <c r="AN78" s="3">
        <f t="shared" si="83"/>
        <v>-9.0571035267305149</v>
      </c>
      <c r="AO78" s="3">
        <f t="shared" si="84"/>
        <v>-1.273060238424828</v>
      </c>
      <c r="AS78" s="2">
        <f t="shared" si="48"/>
        <v>6.9309191349935295</v>
      </c>
      <c r="AT78" s="2">
        <f t="shared" si="49"/>
        <v>3.3911913775853675</v>
      </c>
      <c r="AU78" s="2">
        <f t="shared" si="50"/>
        <v>4.9656918841247011</v>
      </c>
      <c r="AV78" s="2">
        <f t="shared" si="51"/>
        <v>7.3782420850790009</v>
      </c>
      <c r="AW78" s="2">
        <f t="shared" si="52"/>
        <v>5.3319882328315416</v>
      </c>
      <c r="AX78" s="2">
        <f t="shared" si="53"/>
        <v>7.0443425486514277</v>
      </c>
      <c r="AY78" s="2">
        <f t="shared" si="54"/>
        <v>12.086682814213434</v>
      </c>
      <c r="AZ78" s="2">
        <f t="shared" si="55"/>
        <v>9.8013774068035353</v>
      </c>
      <c r="BA78" s="2">
        <f t="shared" si="56"/>
        <v>11.078362778476825</v>
      </c>
      <c r="BB78" s="2">
        <f t="shared" si="57"/>
        <v>8.8902596850177105</v>
      </c>
      <c r="BC78" s="2">
        <f t="shared" si="58"/>
        <v>5.6367676320957738</v>
      </c>
      <c r="BD78" s="2">
        <f t="shared" si="59"/>
        <v>7.5977501914302303</v>
      </c>
    </row>
    <row r="79" spans="1:56" x14ac:dyDescent="0.35">
      <c r="A79" s="4" t="s">
        <v>108</v>
      </c>
      <c r="B79" s="3">
        <v>52209047.555416703</v>
      </c>
      <c r="C79" s="3">
        <v>63589401.392006136</v>
      </c>
      <c r="D79" s="2">
        <f t="shared" si="65"/>
        <v>115798448.94742283</v>
      </c>
      <c r="E79" s="3">
        <v>131053087.28300019</v>
      </c>
      <c r="F79" s="3">
        <v>23373612.700336646</v>
      </c>
      <c r="G79" s="2">
        <f t="shared" si="66"/>
        <v>154426699.98333684</v>
      </c>
      <c r="H79" s="3">
        <v>76487519.412921682</v>
      </c>
      <c r="I79" s="3">
        <v>59459805.24107495</v>
      </c>
      <c r="J79" s="2">
        <f t="shared" si="67"/>
        <v>135947324.65399665</v>
      </c>
      <c r="K79" s="3">
        <v>551038742.84196687</v>
      </c>
      <c r="L79" s="3">
        <v>344927985.37636328</v>
      </c>
      <c r="M79" s="2">
        <f t="shared" si="68"/>
        <v>895966728.21833014</v>
      </c>
      <c r="N79" s="2">
        <f t="shared" si="80"/>
        <v>489794254.63357383</v>
      </c>
      <c r="O79" s="2"/>
      <c r="Q79" s="2">
        <f t="shared" si="61"/>
        <v>99.437122606674507</v>
      </c>
      <c r="R79" s="2">
        <f t="shared" si="62"/>
        <v>107.94836191063746</v>
      </c>
      <c r="S79" s="2">
        <f t="shared" si="63"/>
        <v>104.18235270219336</v>
      </c>
      <c r="T79" s="2">
        <f t="shared" si="64"/>
        <v>107.36095771192231</v>
      </c>
      <c r="X79" s="2">
        <f t="shared" si="81"/>
        <v>12.924413965426284</v>
      </c>
      <c r="Y79" s="2">
        <f t="shared" si="69"/>
        <v>17.235762793381983</v>
      </c>
      <c r="Z79" s="2">
        <f t="shared" si="70"/>
        <v>15.173255922609311</v>
      </c>
      <c r="AD79" s="3">
        <f t="shared" si="71"/>
        <v>-12.355558044921766</v>
      </c>
      <c r="AE79" s="3">
        <f t="shared" si="72"/>
        <v>-9.0758198734187996</v>
      </c>
      <c r="AF79" s="3">
        <f t="shared" si="73"/>
        <v>-10.573188017611413</v>
      </c>
      <c r="AG79" s="3">
        <f t="shared" si="74"/>
        <v>-1.8682219583448623</v>
      </c>
      <c r="AH79" s="3">
        <f t="shared" si="75"/>
        <v>-25.824699503067173</v>
      </c>
      <c r="AI79" s="3">
        <f t="shared" si="76"/>
        <v>-6.0586105249324955</v>
      </c>
      <c r="AJ79" s="3">
        <f t="shared" si="77"/>
        <v>-5.2674925703359632</v>
      </c>
      <c r="AK79" s="3">
        <f t="shared" si="78"/>
        <v>-3.3580529388647196</v>
      </c>
      <c r="AL79" s="3">
        <f t="shared" si="79"/>
        <v>-4.4382102443503051</v>
      </c>
      <c r="AM79" s="3">
        <f t="shared" si="82"/>
        <v>3.501052659778825</v>
      </c>
      <c r="AN79" s="3">
        <f t="shared" si="83"/>
        <v>-4.9426654643728529</v>
      </c>
      <c r="AO79" s="3">
        <f t="shared" si="84"/>
        <v>0.14356628915064285</v>
      </c>
      <c r="AS79" s="2">
        <f t="shared" si="48"/>
        <v>-1.5543692475422421</v>
      </c>
      <c r="AT79" s="2">
        <f t="shared" si="49"/>
        <v>-0.77055737799082147</v>
      </c>
      <c r="AU79" s="2">
        <f t="shared" si="50"/>
        <v>-1.1254874307924378</v>
      </c>
      <c r="AV79" s="2">
        <f t="shared" si="51"/>
        <v>2.2604236199960326</v>
      </c>
      <c r="AW79" s="2">
        <f t="shared" si="52"/>
        <v>-7.1756125466107097</v>
      </c>
      <c r="AX79" s="2">
        <f t="shared" si="53"/>
        <v>0.71086755385012523</v>
      </c>
      <c r="AY79" s="2">
        <f t="shared" si="54"/>
        <v>7.8746108019217997</v>
      </c>
      <c r="AZ79" s="2">
        <f t="shared" si="55"/>
        <v>4.9558485412714459</v>
      </c>
      <c r="BA79" s="2">
        <f t="shared" si="56"/>
        <v>6.5782866004467699</v>
      </c>
      <c r="BB79" s="2">
        <f t="shared" si="57"/>
        <v>5.5581694101432433</v>
      </c>
      <c r="BC79" s="2">
        <f t="shared" si="58"/>
        <v>1.9927093214262559</v>
      </c>
      <c r="BD79" s="2">
        <f t="shared" si="59"/>
        <v>4.156424259710545</v>
      </c>
    </row>
    <row r="80" spans="1:56" x14ac:dyDescent="0.35">
      <c r="A80" s="4" t="s">
        <v>109</v>
      </c>
      <c r="B80" s="3">
        <v>52336823.313086398</v>
      </c>
      <c r="C80" s="3">
        <v>64808107.686110012</v>
      </c>
      <c r="D80" s="2">
        <f t="shared" si="65"/>
        <v>117144930.99919641</v>
      </c>
      <c r="E80" s="3">
        <v>115708912.60178134</v>
      </c>
      <c r="F80" s="3">
        <v>23579030.14348099</v>
      </c>
      <c r="G80" s="2">
        <f t="shared" si="66"/>
        <v>139287942.74526232</v>
      </c>
      <c r="H80" s="3">
        <v>79179262.979888812</v>
      </c>
      <c r="I80" s="3">
        <v>59436938.597583532</v>
      </c>
      <c r="J80" s="2">
        <f t="shared" si="67"/>
        <v>138616201.57747233</v>
      </c>
      <c r="K80" s="3">
        <v>544002409.56661344</v>
      </c>
      <c r="L80" s="3">
        <v>348285993.5461607</v>
      </c>
      <c r="M80" s="2">
        <f t="shared" si="68"/>
        <v>892288403.11277413</v>
      </c>
      <c r="N80" s="2">
        <f t="shared" si="80"/>
        <v>497239327.79084313</v>
      </c>
      <c r="O80" s="2"/>
      <c r="Q80" s="2">
        <f t="shared" si="61"/>
        <v>100.59335830833479</v>
      </c>
      <c r="R80" s="2">
        <f t="shared" si="62"/>
        <v>95.30937296311717</v>
      </c>
      <c r="S80" s="2">
        <f t="shared" si="63"/>
        <v>105.09795239092006</v>
      </c>
      <c r="T80" s="2">
        <f t="shared" si="64"/>
        <v>96.836149010944112</v>
      </c>
      <c r="X80" s="2">
        <f t="shared" si="81"/>
        <v>13.128595036148951</v>
      </c>
      <c r="Y80" s="2">
        <f t="shared" si="69"/>
        <v>15.610193101171355</v>
      </c>
      <c r="Z80" s="2">
        <f t="shared" si="70"/>
        <v>15.534910135994782</v>
      </c>
      <c r="AD80" s="3">
        <f t="shared" si="71"/>
        <v>0.98255459253422384</v>
      </c>
      <c r="AE80" s="3">
        <f t="shared" si="72"/>
        <v>7.8893101842088642</v>
      </c>
      <c r="AF80" s="3">
        <f t="shared" si="73"/>
        <v>4.7328771552440418</v>
      </c>
      <c r="AG80" s="3">
        <f t="shared" si="74"/>
        <v>-39.231540951709562</v>
      </c>
      <c r="AH80" s="3">
        <f t="shared" si="75"/>
        <v>3.5619874898670467</v>
      </c>
      <c r="AI80" s="3">
        <f t="shared" si="76"/>
        <v>-33.814244236262383</v>
      </c>
      <c r="AJ80" s="3">
        <f t="shared" si="77"/>
        <v>14.837443030728759</v>
      </c>
      <c r="AK80" s="3">
        <f t="shared" si="78"/>
        <v>-0.15374053739525273</v>
      </c>
      <c r="AL80" s="3">
        <f t="shared" si="79"/>
        <v>8.0869629619956029</v>
      </c>
      <c r="AM80" s="3">
        <f t="shared" si="82"/>
        <v>-5.0106852176880263</v>
      </c>
      <c r="AN80" s="3">
        <f t="shared" si="83"/>
        <v>3.9513923230365622</v>
      </c>
      <c r="AO80" s="3">
        <f t="shared" si="84"/>
        <v>-1.6320853379432343</v>
      </c>
      <c r="AS80" s="2">
        <f t="shared" ref="AS80:AS96" si="85">((B80/B76)-1)*100</f>
        <v>-2.522862663218306</v>
      </c>
      <c r="AT80" s="2">
        <f t="shared" ref="AT80:AT96" si="86">((C80/C76)-1)*100</f>
        <v>-2.5495023718487109</v>
      </c>
      <c r="AU80" s="2">
        <f t="shared" ref="AU80:AU96" si="87">((D80/D76)-1)*100</f>
        <v>-2.5376023529006586</v>
      </c>
      <c r="AV80" s="2">
        <f t="shared" ref="AV80:AV96" si="88">((E80/E76)-1)*100</f>
        <v>-14.610293244550732</v>
      </c>
      <c r="AW80" s="2">
        <f t="shared" ref="AW80:AW96" si="89">((F80/F76)-1)*100</f>
        <v>-5.5119432971000411</v>
      </c>
      <c r="AX80" s="2">
        <f t="shared" ref="AX80:AX96" si="90">((G80/G76)-1)*100</f>
        <v>-13.19534303211174</v>
      </c>
      <c r="AY80" s="2">
        <f t="shared" ref="AY80:AY96" si="91">((H80/H76)-1)*100</f>
        <v>6.4767032280039771</v>
      </c>
      <c r="AZ80" s="2">
        <f t="shared" ref="AZ80:AZ96" si="92">((I80/I76)-1)*100</f>
        <v>0.2780621392551641</v>
      </c>
      <c r="BA80" s="2">
        <f t="shared" ref="BA80:BA96" si="93">((J80/J76)-1)*100</f>
        <v>3.727376278368788</v>
      </c>
      <c r="BB80" s="2">
        <f t="shared" ref="BB80:BB96" si="94">((K80/K76)-1)*100</f>
        <v>0.6233020888580354</v>
      </c>
      <c r="BC80" s="2">
        <f t="shared" ref="BC80:BC96" si="95">((L80/L76)-1)*100</f>
        <v>0.29217093353166579</v>
      </c>
      <c r="BD80" s="2">
        <f t="shared" ref="BD80:BD96" si="96">((M80/M76)-1)*100</f>
        <v>0.49379217696372546</v>
      </c>
    </row>
    <row r="81" spans="1:56" x14ac:dyDescent="0.35">
      <c r="A81" s="4" t="s">
        <v>110</v>
      </c>
      <c r="B81" s="3">
        <v>53642335.908884063</v>
      </c>
      <c r="C81" s="3">
        <v>64454151.151444927</v>
      </c>
      <c r="D81" s="2">
        <f t="shared" si="65"/>
        <v>118096487.06032899</v>
      </c>
      <c r="E81" s="3">
        <v>116180054.46031155</v>
      </c>
      <c r="F81" s="3">
        <v>20934941.908853807</v>
      </c>
      <c r="G81" s="2">
        <f t="shared" si="66"/>
        <v>137114996.36916536</v>
      </c>
      <c r="H81" s="3">
        <v>82236019.695929691</v>
      </c>
      <c r="I81" s="3">
        <v>58978407.758947805</v>
      </c>
      <c r="J81" s="2">
        <f t="shared" si="67"/>
        <v>141214427.4548775</v>
      </c>
      <c r="K81" s="3">
        <v>546504071.88355875</v>
      </c>
      <c r="L81" s="3">
        <v>342119379.45764881</v>
      </c>
      <c r="M81" s="2">
        <f t="shared" si="68"/>
        <v>888623451.3412075</v>
      </c>
      <c r="N81" s="2">
        <f t="shared" si="80"/>
        <v>492197540.45683563</v>
      </c>
      <c r="O81" s="2"/>
      <c r="Q81" s="2">
        <f t="shared" si="61"/>
        <v>101.41046767014434</v>
      </c>
      <c r="R81" s="2">
        <f t="shared" si="62"/>
        <v>95.697452274412157</v>
      </c>
      <c r="S81" s="2">
        <f t="shared" si="63"/>
        <v>93.312554191364825</v>
      </c>
      <c r="T81" s="2">
        <f t="shared" si="64"/>
        <v>95.325467218096151</v>
      </c>
      <c r="X81" s="2">
        <f t="shared" si="81"/>
        <v>13.28982336467543</v>
      </c>
      <c r="Y81" s="2">
        <f t="shared" si="69"/>
        <v>15.430044768930692</v>
      </c>
      <c r="Z81" s="2">
        <f t="shared" si="70"/>
        <v>15.89136852530071</v>
      </c>
      <c r="AD81" s="3">
        <f t="shared" si="71"/>
        <v>10.35735693099824</v>
      </c>
      <c r="AE81" s="3">
        <f t="shared" si="72"/>
        <v>-2.1668111154517944</v>
      </c>
      <c r="AF81" s="3">
        <f t="shared" si="73"/>
        <v>3.2889619771521605</v>
      </c>
      <c r="AG81" s="3">
        <f t="shared" si="74"/>
        <v>1.6386888438776781</v>
      </c>
      <c r="AH81" s="3">
        <f t="shared" si="75"/>
        <v>-37.858277120400054</v>
      </c>
      <c r="AI81" s="3">
        <f t="shared" si="76"/>
        <v>-6.0956458590261438</v>
      </c>
      <c r="AJ81" s="3">
        <f t="shared" si="77"/>
        <v>16.359677223511792</v>
      </c>
      <c r="AK81" s="3">
        <f t="shared" si="78"/>
        <v>-3.0503052737266501</v>
      </c>
      <c r="AL81" s="3">
        <f t="shared" si="79"/>
        <v>7.7110606323476549</v>
      </c>
      <c r="AM81" s="3">
        <f t="shared" si="82"/>
        <v>1.8521767859918326</v>
      </c>
      <c r="AN81" s="3">
        <f t="shared" si="83"/>
        <v>-6.8963591518372951</v>
      </c>
      <c r="AO81" s="3">
        <f t="shared" si="84"/>
        <v>-1.6328503642598413</v>
      </c>
      <c r="AS81" s="2">
        <f t="shared" si="85"/>
        <v>-2.1818928916073399</v>
      </c>
      <c r="AT81" s="2">
        <f t="shared" si="86"/>
        <v>-4.6542473695757813</v>
      </c>
      <c r="AU81" s="2">
        <f t="shared" si="87"/>
        <v>-3.5469141905526747</v>
      </c>
      <c r="AV81" s="2">
        <f t="shared" si="88"/>
        <v>-11.097968277293834</v>
      </c>
      <c r="AW81" s="2">
        <f t="shared" si="89"/>
        <v>-15.675867757104655</v>
      </c>
      <c r="AX81" s="2">
        <f t="shared" si="90"/>
        <v>-11.828817585479467</v>
      </c>
      <c r="AY81" s="2">
        <f t="shared" si="91"/>
        <v>7.8336241428156095</v>
      </c>
      <c r="AZ81" s="2">
        <f t="shared" si="92"/>
        <v>-3.5279319924868546</v>
      </c>
      <c r="BA81" s="2">
        <f t="shared" si="93"/>
        <v>2.7782708539618284</v>
      </c>
      <c r="BB81" s="2">
        <f t="shared" si="94"/>
        <v>1.0544366026573382</v>
      </c>
      <c r="BC81" s="2">
        <f t="shared" si="95"/>
        <v>-4.3603787901572932</v>
      </c>
      <c r="BD81" s="2">
        <f t="shared" si="96"/>
        <v>-1.1013029141670572</v>
      </c>
    </row>
    <row r="82" spans="1:56" x14ac:dyDescent="0.35">
      <c r="A82" s="4" t="s">
        <v>111</v>
      </c>
      <c r="B82" s="3">
        <v>54109827.910375983</v>
      </c>
      <c r="C82" s="3">
        <v>64698226.458862908</v>
      </c>
      <c r="D82" s="2">
        <f t="shared" si="65"/>
        <v>118808054.36923888</v>
      </c>
      <c r="E82" s="3">
        <v>111141377.09494586</v>
      </c>
      <c r="F82" s="3">
        <v>21397700.40763877</v>
      </c>
      <c r="G82" s="2">
        <f t="shared" si="66"/>
        <v>132539077.50258464</v>
      </c>
      <c r="H82" s="3">
        <v>81029940.883046672</v>
      </c>
      <c r="I82" s="3">
        <v>57484594.164590247</v>
      </c>
      <c r="J82" s="2">
        <f t="shared" si="67"/>
        <v>138514535.04763693</v>
      </c>
      <c r="K82" s="3">
        <v>546810339.12054908</v>
      </c>
      <c r="L82" s="3">
        <v>340659213.01322836</v>
      </c>
      <c r="M82" s="2">
        <f t="shared" si="68"/>
        <v>887469552.13377738</v>
      </c>
      <c r="N82" s="2">
        <f t="shared" si="80"/>
        <v>497607885.2143169</v>
      </c>
      <c r="O82" s="2"/>
      <c r="P82">
        <v>2019</v>
      </c>
      <c r="Q82" s="2">
        <f t="shared" si="61"/>
        <v>102.02149662935864</v>
      </c>
      <c r="R82" s="2">
        <f t="shared" si="62"/>
        <v>91.547096269346213</v>
      </c>
      <c r="S82" s="2">
        <f t="shared" si="63"/>
        <v>95.375190795917547</v>
      </c>
      <c r="T82" s="2">
        <f t="shared" si="64"/>
        <v>92.144184240598264</v>
      </c>
      <c r="W82" s="6" t="s">
        <v>323</v>
      </c>
      <c r="X82" s="2">
        <f t="shared" si="81"/>
        <v>13.387282311103979</v>
      </c>
      <c r="Y82" s="2">
        <f t="shared" si="69"/>
        <v>14.934492928114073</v>
      </c>
      <c r="Z82" s="2">
        <f t="shared" si="70"/>
        <v>15.607807018798681</v>
      </c>
      <c r="AD82" s="3">
        <f t="shared" si="71"/>
        <v>3.5318287614748201</v>
      </c>
      <c r="AE82" s="3">
        <f t="shared" si="72"/>
        <v>1.5233477117202909</v>
      </c>
      <c r="AF82" s="3">
        <f t="shared" si="73"/>
        <v>2.4319920544124463</v>
      </c>
      <c r="AG82" s="3">
        <f t="shared" si="74"/>
        <v>-16.25154738207728</v>
      </c>
      <c r="AH82" s="3">
        <f t="shared" si="75"/>
        <v>9.1393517500194079</v>
      </c>
      <c r="AI82" s="3">
        <f t="shared" si="76"/>
        <v>-12.6956369916442</v>
      </c>
      <c r="AJ82" s="3">
        <f t="shared" si="77"/>
        <v>-5.7386271382872671</v>
      </c>
      <c r="AK82" s="3">
        <f t="shared" si="78"/>
        <v>-9.7528068068847062</v>
      </c>
      <c r="AL82" s="3">
        <f t="shared" si="79"/>
        <v>-7.4310972225094085</v>
      </c>
      <c r="AM82" s="3">
        <f t="shared" si="82"/>
        <v>0.22435315858897464</v>
      </c>
      <c r="AN82" s="3">
        <f t="shared" si="83"/>
        <v>-1.6963026472917475</v>
      </c>
      <c r="AO82" s="3">
        <f t="shared" si="84"/>
        <v>-0.51839892425217249</v>
      </c>
      <c r="AS82" s="2">
        <f t="shared" si="85"/>
        <v>0.27934238451834403</v>
      </c>
      <c r="AT82" s="2">
        <f t="shared" si="86"/>
        <v>-0.64780020456005616</v>
      </c>
      <c r="AU82" s="2">
        <f t="shared" si="87"/>
        <v>-0.22767822657678849</v>
      </c>
      <c r="AV82" s="2">
        <f t="shared" si="88"/>
        <v>-15.592520049734093</v>
      </c>
      <c r="AW82" s="2">
        <f t="shared" si="89"/>
        <v>-15.041646397685271</v>
      </c>
      <c r="AX82" s="2">
        <f t="shared" si="90"/>
        <v>-15.504068617461986</v>
      </c>
      <c r="AY82" s="2">
        <f t="shared" si="91"/>
        <v>4.5152596383325028</v>
      </c>
      <c r="AZ82" s="2">
        <f t="shared" si="92"/>
        <v>-4.1439773045159107</v>
      </c>
      <c r="BA82" s="2">
        <f t="shared" si="93"/>
        <v>0.73856309031468115</v>
      </c>
      <c r="BB82" s="2">
        <f t="shared" si="94"/>
        <v>9.0019697298893142E-2</v>
      </c>
      <c r="BC82" s="2">
        <f t="shared" si="95"/>
        <v>-2.4812524307960993</v>
      </c>
      <c r="BD82" s="2">
        <f t="shared" si="96"/>
        <v>-0.91284870230735615</v>
      </c>
    </row>
    <row r="83" spans="1:56" x14ac:dyDescent="0.35">
      <c r="A83" s="4" t="s">
        <v>112</v>
      </c>
      <c r="B83" s="3">
        <v>53355071.081121549</v>
      </c>
      <c r="C83" s="3">
        <v>61456392.428369887</v>
      </c>
      <c r="D83" s="2">
        <f t="shared" si="65"/>
        <v>114811463.50949144</v>
      </c>
      <c r="E83" s="3">
        <v>99416868.079535991</v>
      </c>
      <c r="F83" s="3">
        <v>21584781.487155877</v>
      </c>
      <c r="G83" s="2">
        <f t="shared" si="66"/>
        <v>121001649.56669188</v>
      </c>
      <c r="H83" s="3">
        <v>76615732.173230559</v>
      </c>
      <c r="I83" s="3">
        <v>54813645.791240782</v>
      </c>
      <c r="J83" s="2">
        <f t="shared" si="67"/>
        <v>131429377.96447134</v>
      </c>
      <c r="K83" s="3">
        <v>522405372.88174617</v>
      </c>
      <c r="L83" s="3">
        <v>334425337.80890161</v>
      </c>
      <c r="M83" s="2">
        <f t="shared" si="68"/>
        <v>856830710.69064784</v>
      </c>
      <c r="N83" s="2">
        <f t="shared" si="80"/>
        <v>489588219.64999318</v>
      </c>
      <c r="O83" s="2"/>
      <c r="Q83" s="2">
        <f t="shared" si="61"/>
        <v>98.589589734734687</v>
      </c>
      <c r="R83" s="2">
        <f t="shared" si="62"/>
        <v>81.889624105512866</v>
      </c>
      <c r="S83" s="2">
        <f t="shared" si="63"/>
        <v>96.209060478796204</v>
      </c>
      <c r="T83" s="2">
        <f t="shared" si="64"/>
        <v>84.123101663146386</v>
      </c>
      <c r="X83" s="2">
        <f t="shared" si="81"/>
        <v>13.399550468603971</v>
      </c>
      <c r="Y83" s="2">
        <f t="shared" si="69"/>
        <v>14.122001937717496</v>
      </c>
      <c r="Z83" s="2">
        <f t="shared" si="70"/>
        <v>15.339013450922268</v>
      </c>
      <c r="AD83" s="3">
        <f t="shared" si="71"/>
        <v>-5.463787132264752</v>
      </c>
      <c r="AE83" s="3">
        <f t="shared" si="72"/>
        <v>-18.586064436624294</v>
      </c>
      <c r="AF83" s="3">
        <f t="shared" si="73"/>
        <v>-12.791769092491345</v>
      </c>
      <c r="AG83" s="3">
        <f t="shared" si="74"/>
        <v>-35.976823835695448</v>
      </c>
      <c r="AH83" s="3">
        <f t="shared" si="75"/>
        <v>3.5433508374184797</v>
      </c>
      <c r="AI83" s="3">
        <f t="shared" si="76"/>
        <v>-30.531265144211307</v>
      </c>
      <c r="AJ83" s="3">
        <f t="shared" si="77"/>
        <v>-20.073694856531542</v>
      </c>
      <c r="AK83" s="3">
        <f t="shared" si="78"/>
        <v>-17.329821070870743</v>
      </c>
      <c r="AL83" s="3">
        <f t="shared" si="79"/>
        <v>-18.943393898545512</v>
      </c>
      <c r="AM83" s="3">
        <f t="shared" si="82"/>
        <v>-16.692582962942403</v>
      </c>
      <c r="AN83" s="3">
        <f t="shared" si="83"/>
        <v>-7.1212968921959057</v>
      </c>
      <c r="AO83" s="3">
        <f t="shared" si="84"/>
        <v>-13.110709907257556</v>
      </c>
      <c r="AS83" s="2">
        <f t="shared" si="85"/>
        <v>2.1950669076818752</v>
      </c>
      <c r="AT83" s="2">
        <f t="shared" si="86"/>
        <v>-3.3543466630343022</v>
      </c>
      <c r="AU83" s="2">
        <f t="shared" si="87"/>
        <v>-0.85233044734435159</v>
      </c>
      <c r="AV83" s="2">
        <f t="shared" si="88"/>
        <v>-24.140003001339405</v>
      </c>
      <c r="AW83" s="2">
        <f t="shared" si="89"/>
        <v>-7.6532080689221242</v>
      </c>
      <c r="AX83" s="2">
        <f t="shared" si="90"/>
        <v>-21.644605771056192</v>
      </c>
      <c r="AY83" s="2">
        <f t="shared" si="91"/>
        <v>0.16762572677604393</v>
      </c>
      <c r="AZ83" s="2">
        <f t="shared" si="92"/>
        <v>-7.813949996971381</v>
      </c>
      <c r="BA83" s="2">
        <f t="shared" si="93"/>
        <v>-3.3233068035903313</v>
      </c>
      <c r="BB83" s="2">
        <f t="shared" si="94"/>
        <v>-5.1962534998074572</v>
      </c>
      <c r="BC83" s="2">
        <f t="shared" si="95"/>
        <v>-3.0448812542716253</v>
      </c>
      <c r="BD83" s="2">
        <f t="shared" si="96"/>
        <v>-4.3680212997982633</v>
      </c>
    </row>
    <row r="84" spans="1:56" x14ac:dyDescent="0.35">
      <c r="A84" s="4" t="s">
        <v>113</v>
      </c>
      <c r="B84" s="3">
        <v>51214613.390583411</v>
      </c>
      <c r="C84" s="3">
        <v>61131409.274293564</v>
      </c>
      <c r="D84" s="2">
        <f t="shared" si="65"/>
        <v>112346022.66487697</v>
      </c>
      <c r="E84" s="3">
        <v>81575692.949843526</v>
      </c>
      <c r="F84" s="3">
        <v>20422094.64385042</v>
      </c>
      <c r="G84" s="2">
        <f t="shared" si="66"/>
        <v>101997787.59369394</v>
      </c>
      <c r="H84" s="3">
        <v>79595682.335527629</v>
      </c>
      <c r="I84" s="3">
        <v>55667747.702372901</v>
      </c>
      <c r="J84" s="2">
        <f t="shared" si="67"/>
        <v>135263430.03790054</v>
      </c>
      <c r="K84" s="3">
        <v>513921836.39117336</v>
      </c>
      <c r="L84" s="3">
        <v>332386939.86374223</v>
      </c>
      <c r="M84" s="2">
        <f t="shared" si="68"/>
        <v>846308776.2549156</v>
      </c>
      <c r="N84" s="2">
        <f t="shared" si="80"/>
        <v>496701535.95844412</v>
      </c>
      <c r="O84" s="2"/>
      <c r="Q84" s="2">
        <f t="shared" si="61"/>
        <v>96.472494507865591</v>
      </c>
      <c r="R84" s="2">
        <f t="shared" si="62"/>
        <v>67.193857147713516</v>
      </c>
      <c r="S84" s="2">
        <f t="shared" si="63"/>
        <v>91.026658753208253</v>
      </c>
      <c r="T84" s="2">
        <f t="shared" si="64"/>
        <v>70.911184152337754</v>
      </c>
      <c r="X84" s="2">
        <f t="shared" si="81"/>
        <v>13.274826613760338</v>
      </c>
      <c r="Y84" s="2">
        <f t="shared" si="69"/>
        <v>12.052077262515747</v>
      </c>
      <c r="Z84" s="2">
        <f t="shared" si="70"/>
        <v>15.982751666178871</v>
      </c>
      <c r="AD84" s="3">
        <f t="shared" si="71"/>
        <v>-15.106823656102309</v>
      </c>
      <c r="AE84" s="3">
        <f t="shared" si="72"/>
        <v>-2.098492518938222</v>
      </c>
      <c r="AF84" s="3">
        <f t="shared" si="73"/>
        <v>-8.3167930824680205</v>
      </c>
      <c r="AG84" s="3">
        <f t="shared" si="74"/>
        <v>-54.668219569000875</v>
      </c>
      <c r="AH84" s="3">
        <f t="shared" si="75"/>
        <v>-19.867164152975882</v>
      </c>
      <c r="AI84" s="3">
        <f t="shared" si="76"/>
        <v>-49.51087512870793</v>
      </c>
      <c r="AJ84" s="3">
        <f t="shared" si="77"/>
        <v>16.489348238848933</v>
      </c>
      <c r="AK84" s="3">
        <f t="shared" si="78"/>
        <v>6.3799654421116125</v>
      </c>
      <c r="AL84" s="3">
        <f t="shared" si="79"/>
        <v>12.189386940235725</v>
      </c>
      <c r="AM84" s="3">
        <f t="shared" si="82"/>
        <v>-6.3392255159847259</v>
      </c>
      <c r="AN84" s="3">
        <f t="shared" si="83"/>
        <v>-2.4158896924514006</v>
      </c>
      <c r="AO84" s="3">
        <f t="shared" si="84"/>
        <v>-4.822283388462445</v>
      </c>
      <c r="AS84" s="2">
        <f t="shared" si="85"/>
        <v>-2.1442071785476302</v>
      </c>
      <c r="AT84" s="2">
        <f t="shared" si="86"/>
        <v>-5.6732074783360069</v>
      </c>
      <c r="AU84" s="2">
        <f t="shared" si="87"/>
        <v>-4.0965565418723653</v>
      </c>
      <c r="AV84" s="2">
        <f t="shared" si="88"/>
        <v>-29.499213919163846</v>
      </c>
      <c r="AW84" s="2">
        <f t="shared" si="89"/>
        <v>-13.388741947485839</v>
      </c>
      <c r="AX84" s="2">
        <f t="shared" si="90"/>
        <v>-26.771990752829723</v>
      </c>
      <c r="AY84" s="2">
        <f t="shared" si="91"/>
        <v>0.52591971681346106</v>
      </c>
      <c r="AZ84" s="2">
        <f t="shared" si="92"/>
        <v>-6.3414956828948599</v>
      </c>
      <c r="BA84" s="2">
        <f t="shared" si="93"/>
        <v>-2.4187443469210423</v>
      </c>
      <c r="BB84" s="2">
        <f t="shared" si="94"/>
        <v>-5.5294926357778778</v>
      </c>
      <c r="BC84" s="2">
        <f t="shared" si="95"/>
        <v>-4.5649420238058624</v>
      </c>
      <c r="BD84" s="2">
        <f t="shared" si="96"/>
        <v>-5.1530006102799568</v>
      </c>
    </row>
    <row r="85" spans="1:56" x14ac:dyDescent="0.35">
      <c r="A85" s="4" t="s">
        <v>114</v>
      </c>
      <c r="B85" s="3">
        <v>35979657.82132002</v>
      </c>
      <c r="C85" s="3">
        <v>41753521.129833356</v>
      </c>
      <c r="D85" s="2">
        <f t="shared" si="65"/>
        <v>77733178.951153368</v>
      </c>
      <c r="E85" s="3">
        <v>108390386.87844694</v>
      </c>
      <c r="F85" s="3">
        <v>21794599.803471085</v>
      </c>
      <c r="G85" s="2">
        <f t="shared" si="66"/>
        <v>130184986.68191803</v>
      </c>
      <c r="H85" s="3">
        <v>48788527.047419891</v>
      </c>
      <c r="I85" s="3">
        <v>33807106.656709991</v>
      </c>
      <c r="J85" s="2">
        <f t="shared" si="67"/>
        <v>82595633.704129875</v>
      </c>
      <c r="K85" s="3">
        <v>454240041.75236994</v>
      </c>
      <c r="L85" s="3">
        <v>239559968.87328261</v>
      </c>
      <c r="M85" s="2">
        <f t="shared" si="68"/>
        <v>693800010.62565255</v>
      </c>
      <c r="N85" s="2">
        <f t="shared" si="80"/>
        <v>403286211.28845125</v>
      </c>
      <c r="O85" s="2"/>
      <c r="Q85" s="2">
        <f t="shared" si="61"/>
        <v>66.750148350276618</v>
      </c>
      <c r="R85" s="2">
        <f t="shared" si="62"/>
        <v>89.281107015220712</v>
      </c>
      <c r="S85" s="2">
        <f t="shared" si="63"/>
        <v>97.144276019242653</v>
      </c>
      <c r="T85" s="2">
        <f t="shared" si="64"/>
        <v>90.507566705710303</v>
      </c>
      <c r="X85" s="2">
        <f t="shared" si="81"/>
        <v>11.203974886229162</v>
      </c>
      <c r="Y85" s="2">
        <f t="shared" si="69"/>
        <v>18.764050834262783</v>
      </c>
      <c r="Z85" s="2">
        <f t="shared" si="70"/>
        <v>11.904818743033324</v>
      </c>
      <c r="AD85" s="3">
        <f t="shared" si="71"/>
        <v>-75.641388976313451</v>
      </c>
      <c r="AE85" s="3">
        <f t="shared" si="72"/>
        <v>-78.237198900509597</v>
      </c>
      <c r="AF85" s="3">
        <f t="shared" si="73"/>
        <v>-77.081039941150308</v>
      </c>
      <c r="AG85" s="3">
        <f t="shared" si="74"/>
        <v>211.68792605483389</v>
      </c>
      <c r="AH85" s="3">
        <f t="shared" si="75"/>
        <v>29.716271526927418</v>
      </c>
      <c r="AI85" s="3">
        <f t="shared" si="76"/>
        <v>165.38758667716274</v>
      </c>
      <c r="AJ85" s="3">
        <f t="shared" si="77"/>
        <v>-85.883963049250383</v>
      </c>
      <c r="AK85" s="3">
        <f t="shared" si="78"/>
        <v>-86.397541362784665</v>
      </c>
      <c r="AL85" s="3">
        <f t="shared" si="79"/>
        <v>-86.097055991107979</v>
      </c>
      <c r="AM85" s="3">
        <f t="shared" si="82"/>
        <v>-38.968593880438029</v>
      </c>
      <c r="AN85" s="3">
        <f t="shared" si="83"/>
        <v>-73.017562033384849</v>
      </c>
      <c r="AO85" s="3">
        <f t="shared" si="84"/>
        <v>-54.832939177253067</v>
      </c>
      <c r="AS85" s="2">
        <f t="shared" si="85"/>
        <v>-32.926750463599419</v>
      </c>
      <c r="AT85" s="2">
        <f t="shared" si="86"/>
        <v>-35.219810696556934</v>
      </c>
      <c r="AU85" s="2">
        <f t="shared" si="87"/>
        <v>-34.1782462068971</v>
      </c>
      <c r="AV85" s="2">
        <f t="shared" si="88"/>
        <v>-6.7048234897545633</v>
      </c>
      <c r="AW85" s="2">
        <f t="shared" si="89"/>
        <v>4.1063304515486232</v>
      </c>
      <c r="AX85" s="2">
        <f t="shared" si="90"/>
        <v>-5.0541588234368824</v>
      </c>
      <c r="AY85" s="2">
        <f t="shared" si="91"/>
        <v>-40.672557806400377</v>
      </c>
      <c r="AZ85" s="2">
        <f t="shared" si="92"/>
        <v>-42.678841390761335</v>
      </c>
      <c r="BA85" s="2">
        <f t="shared" si="93"/>
        <v>-41.510485017175881</v>
      </c>
      <c r="BB85" s="2">
        <f t="shared" si="94"/>
        <v>-16.88258786676472</v>
      </c>
      <c r="BC85" s="2">
        <f t="shared" si="95"/>
        <v>-29.977667662951578</v>
      </c>
      <c r="BD85" s="2">
        <f t="shared" si="96"/>
        <v>-21.924184019846216</v>
      </c>
    </row>
    <row r="86" spans="1:56" x14ac:dyDescent="0.35">
      <c r="A86" s="4" t="s">
        <v>115</v>
      </c>
      <c r="B86" s="3">
        <v>50837740.189616159</v>
      </c>
      <c r="C86" s="3">
        <v>59585042.324596889</v>
      </c>
      <c r="D86" s="2">
        <f t="shared" si="65"/>
        <v>110422782.51421306</v>
      </c>
      <c r="E86" s="3">
        <v>110935076.54671346</v>
      </c>
      <c r="F86" s="3">
        <v>22243319.21467163</v>
      </c>
      <c r="G86" s="2">
        <f t="shared" si="66"/>
        <v>133178395.76138508</v>
      </c>
      <c r="H86" s="3">
        <v>80053202.782326773</v>
      </c>
      <c r="I86" s="3">
        <v>47707024.721227296</v>
      </c>
      <c r="J86" s="2">
        <f t="shared" si="67"/>
        <v>127760227.50355408</v>
      </c>
      <c r="K86" s="3">
        <v>535196601.17941743</v>
      </c>
      <c r="L86" s="3">
        <v>291868843.37850434</v>
      </c>
      <c r="M86" s="2">
        <f t="shared" si="68"/>
        <v>827065444.55792177</v>
      </c>
      <c r="N86" s="2">
        <f t="shared" si="80"/>
        <v>455704038.77876949</v>
      </c>
      <c r="O86" s="2"/>
      <c r="P86">
        <v>2020</v>
      </c>
      <c r="Q86" s="2">
        <f t="shared" si="61"/>
        <v>94.820991673397771</v>
      </c>
      <c r="R86" s="2">
        <f t="shared" si="62"/>
        <v>91.377166611795573</v>
      </c>
      <c r="S86" s="2">
        <f t="shared" si="63"/>
        <v>99.144336709960882</v>
      </c>
      <c r="T86" s="2">
        <f t="shared" si="64"/>
        <v>92.588652849685573</v>
      </c>
      <c r="W86" s="6" t="s">
        <v>326</v>
      </c>
      <c r="X86" s="2">
        <f t="shared" si="81"/>
        <v>13.351154160870015</v>
      </c>
      <c r="Y86" s="2">
        <f t="shared" si="69"/>
        <v>16.102522072188716</v>
      </c>
      <c r="Z86" s="2">
        <f t="shared" si="70"/>
        <v>15.447414511658595</v>
      </c>
      <c r="AD86" s="3">
        <f t="shared" si="71"/>
        <v>298.58122191567281</v>
      </c>
      <c r="AE86" s="3">
        <f t="shared" si="72"/>
        <v>314.74063159215342</v>
      </c>
      <c r="AF86" s="3">
        <f t="shared" si="73"/>
        <v>307.20118305893982</v>
      </c>
      <c r="AG86" s="3">
        <f t="shared" si="74"/>
        <v>9.7267418683226747</v>
      </c>
      <c r="AH86" s="3">
        <f t="shared" si="75"/>
        <v>8.4932658704476758</v>
      </c>
      <c r="AI86" s="3">
        <f t="shared" si="76"/>
        <v>9.5195131876128833</v>
      </c>
      <c r="AJ86" s="3">
        <f t="shared" si="77"/>
        <v>624.84311963180846</v>
      </c>
      <c r="AK86" s="3">
        <f t="shared" si="78"/>
        <v>296.54941580439908</v>
      </c>
      <c r="AL86" s="3">
        <f t="shared" si="79"/>
        <v>472.47212874612086</v>
      </c>
      <c r="AM86" s="3">
        <f t="shared" si="82"/>
        <v>92.713316980163967</v>
      </c>
      <c r="AN86" s="3">
        <f t="shared" si="83"/>
        <v>120.34031015650623</v>
      </c>
      <c r="AO86" s="3">
        <f t="shared" si="84"/>
        <v>101.93997377976825</v>
      </c>
      <c r="AS86" s="2">
        <f t="shared" si="85"/>
        <v>-6.0471227633166702</v>
      </c>
      <c r="AT86" s="2">
        <f t="shared" si="86"/>
        <v>-7.9031287473036667</v>
      </c>
      <c r="AU86" s="2">
        <f t="shared" si="87"/>
        <v>-7.0578311374122631</v>
      </c>
      <c r="AV86" s="2">
        <f t="shared" si="88"/>
        <v>-0.18561993168050295</v>
      </c>
      <c r="AW86" s="2">
        <f t="shared" si="89"/>
        <v>3.9519144156770381</v>
      </c>
      <c r="AX86" s="2">
        <f t="shared" si="90"/>
        <v>0.48236208584444551</v>
      </c>
      <c r="AY86" s="2">
        <f t="shared" si="91"/>
        <v>-1.2054039409082895</v>
      </c>
      <c r="AZ86" s="2">
        <f t="shared" si="92"/>
        <v>-17.009025784139233</v>
      </c>
      <c r="BA86" s="2">
        <f t="shared" si="93"/>
        <v>-7.7640281869222676</v>
      </c>
      <c r="BB86" s="2">
        <f t="shared" si="94"/>
        <v>-2.12390606216597</v>
      </c>
      <c r="BC86" s="2">
        <f t="shared" si="95"/>
        <v>-14.322339678753792</v>
      </c>
      <c r="BD86" s="2">
        <f t="shared" si="96"/>
        <v>-6.8063301361295903</v>
      </c>
    </row>
    <row r="87" spans="1:56" x14ac:dyDescent="0.35">
      <c r="A87" s="4" t="s">
        <v>116</v>
      </c>
      <c r="B87" s="3">
        <v>50955525.688062415</v>
      </c>
      <c r="C87" s="3">
        <v>59235187.775935926</v>
      </c>
      <c r="D87" s="2">
        <f t="shared" si="65"/>
        <v>110190713.46399835</v>
      </c>
      <c r="E87" s="3">
        <v>119569804.18028253</v>
      </c>
      <c r="F87" s="3">
        <v>24421591.255789686</v>
      </c>
      <c r="G87" s="2">
        <f t="shared" si="66"/>
        <v>143991395.43607223</v>
      </c>
      <c r="H87" s="3">
        <v>81360026.428020716</v>
      </c>
      <c r="I87" s="3">
        <v>51825610.817481801</v>
      </c>
      <c r="J87" s="2">
        <f t="shared" si="67"/>
        <v>133185637.24550252</v>
      </c>
      <c r="K87" s="3">
        <v>563895874.80536079</v>
      </c>
      <c r="L87" s="3">
        <v>307741244.14494354</v>
      </c>
      <c r="M87" s="2">
        <f t="shared" si="68"/>
        <v>871637118.95030427</v>
      </c>
      <c r="N87" s="2">
        <f t="shared" si="80"/>
        <v>484269372.80473119</v>
      </c>
      <c r="O87" s="2"/>
      <c r="Q87" s="2">
        <f t="shared" si="61"/>
        <v>94.621711986932439</v>
      </c>
      <c r="R87" s="2">
        <f t="shared" si="62"/>
        <v>98.489587409448959</v>
      </c>
      <c r="S87" s="2">
        <f t="shared" si="63"/>
        <v>108.85346935362017</v>
      </c>
      <c r="T87" s="2">
        <f t="shared" si="64"/>
        <v>100.10609640665066</v>
      </c>
      <c r="X87" s="2">
        <f t="shared" si="81"/>
        <v>12.641810573269172</v>
      </c>
      <c r="Y87" s="2">
        <f t="shared" si="69"/>
        <v>16.519649324879403</v>
      </c>
      <c r="Z87" s="2">
        <f t="shared" si="70"/>
        <v>15.279940969688784</v>
      </c>
      <c r="AD87" s="3">
        <f t="shared" si="71"/>
        <v>0.92998213429129617</v>
      </c>
      <c r="AE87" s="3">
        <f t="shared" si="72"/>
        <v>-2.3280025558052087</v>
      </c>
      <c r="AF87" s="3">
        <f t="shared" si="73"/>
        <v>-0.83800998553873463</v>
      </c>
      <c r="AG87" s="3">
        <f t="shared" si="74"/>
        <v>34.961694541373433</v>
      </c>
      <c r="AH87" s="3">
        <f t="shared" si="75"/>
        <v>45.310653142484703</v>
      </c>
      <c r="AI87" s="3">
        <f t="shared" si="76"/>
        <v>36.650443462861794</v>
      </c>
      <c r="AJ87" s="3">
        <f t="shared" si="77"/>
        <v>6.6914152946065064</v>
      </c>
      <c r="AK87" s="3">
        <f t="shared" si="78"/>
        <v>39.267053801050288</v>
      </c>
      <c r="AL87" s="3">
        <f t="shared" si="79"/>
        <v>18.099175610945807</v>
      </c>
      <c r="AM87" s="3">
        <f t="shared" si="82"/>
        <v>23.237330723019809</v>
      </c>
      <c r="AN87" s="3">
        <f t="shared" si="83"/>
        <v>23.592430402105769</v>
      </c>
      <c r="AO87" s="3">
        <f t="shared" si="84"/>
        <v>23.362556814710111</v>
      </c>
      <c r="AS87" s="2">
        <f t="shared" si="85"/>
        <v>-4.4973145840455198</v>
      </c>
      <c r="AT87" s="2">
        <f t="shared" si="86"/>
        <v>-3.6142776441407176</v>
      </c>
      <c r="AU87" s="2">
        <f t="shared" si="87"/>
        <v>-4.0246417075861967</v>
      </c>
      <c r="AV87" s="2">
        <f t="shared" si="88"/>
        <v>20.271143609778264</v>
      </c>
      <c r="AW87" s="2">
        <f t="shared" si="89"/>
        <v>13.142638346011815</v>
      </c>
      <c r="AX87" s="2">
        <f t="shared" si="90"/>
        <v>18.999530958219889</v>
      </c>
      <c r="AY87" s="2">
        <f t="shared" si="91"/>
        <v>6.1923238481401688</v>
      </c>
      <c r="AZ87" s="2">
        <f t="shared" si="92"/>
        <v>-5.4512611424151425</v>
      </c>
      <c r="BA87" s="2">
        <f t="shared" si="93"/>
        <v>1.3362760352604974</v>
      </c>
      <c r="BB87" s="2">
        <f t="shared" si="94"/>
        <v>7.9422042875900045</v>
      </c>
      <c r="BC87" s="2">
        <f t="shared" si="95"/>
        <v>-7.9790884981346677</v>
      </c>
      <c r="BD87" s="2">
        <f t="shared" si="96"/>
        <v>1.7280436000854493</v>
      </c>
    </row>
    <row r="88" spans="1:56" x14ac:dyDescent="0.35">
      <c r="A88" s="4" t="s">
        <v>117</v>
      </c>
      <c r="B88" s="3">
        <v>54807889.55437693</v>
      </c>
      <c r="C88" s="3">
        <v>63193677.787634492</v>
      </c>
      <c r="D88" s="2">
        <f t="shared" si="65"/>
        <v>118001567.34201142</v>
      </c>
      <c r="E88" s="3">
        <v>121285510.27680923</v>
      </c>
      <c r="F88" s="3">
        <v>26087833.768463489</v>
      </c>
      <c r="G88" s="2">
        <f t="shared" si="66"/>
        <v>147373344.04527271</v>
      </c>
      <c r="H88" s="3">
        <v>82223972.140978962</v>
      </c>
      <c r="I88" s="3">
        <v>54582365.011428274</v>
      </c>
      <c r="J88" s="2">
        <f t="shared" si="67"/>
        <v>136806337.15240723</v>
      </c>
      <c r="K88" s="3">
        <v>583106937.01291525</v>
      </c>
      <c r="L88" s="3">
        <v>329141970.42123491</v>
      </c>
      <c r="M88" s="2">
        <f t="shared" si="68"/>
        <v>912248907.43415022</v>
      </c>
      <c r="N88" s="2">
        <f t="shared" si="80"/>
        <v>510067658.89445883</v>
      </c>
      <c r="O88" s="2"/>
      <c r="Q88" s="2">
        <f t="shared" si="61"/>
        <v>101.32895929283939</v>
      </c>
      <c r="R88" s="2">
        <f t="shared" si="62"/>
        <v>99.902813656002081</v>
      </c>
      <c r="S88" s="2">
        <f t="shared" si="63"/>
        <v>116.28035142650874</v>
      </c>
      <c r="T88" s="2">
        <f t="shared" si="64"/>
        <v>102.45730407770395</v>
      </c>
      <c r="X88" s="2">
        <f t="shared" si="81"/>
        <v>12.935238001425532</v>
      </c>
      <c r="Y88" s="2">
        <f t="shared" si="69"/>
        <v>16.154948813233926</v>
      </c>
      <c r="Z88" s="2">
        <f t="shared" si="70"/>
        <v>14.996601918351155</v>
      </c>
      <c r="AD88" s="3">
        <f t="shared" si="71"/>
        <v>33.846547050563736</v>
      </c>
      <c r="AE88" s="3">
        <f t="shared" si="72"/>
        <v>29.531515813660114</v>
      </c>
      <c r="AF88" s="3">
        <f t="shared" si="73"/>
        <v>31.513738363857403</v>
      </c>
      <c r="AG88" s="3">
        <f t="shared" si="74"/>
        <v>5.8643186938839298</v>
      </c>
      <c r="AH88" s="3">
        <f t="shared" si="75"/>
        <v>30.213568597286212</v>
      </c>
      <c r="AI88" s="3">
        <f t="shared" si="76"/>
        <v>9.7310640930601267</v>
      </c>
      <c r="AJ88" s="3">
        <f t="shared" si="77"/>
        <v>4.3156548767471659</v>
      </c>
      <c r="AK88" s="3">
        <f t="shared" si="78"/>
        <v>23.035851698359842</v>
      </c>
      <c r="AL88" s="3">
        <f t="shared" si="79"/>
        <v>11.325662705866568</v>
      </c>
      <c r="AM88" s="3">
        <f t="shared" si="82"/>
        <v>14.339730003261121</v>
      </c>
      <c r="AN88" s="3">
        <f t="shared" si="83"/>
        <v>30.854974755952803</v>
      </c>
      <c r="AO88" s="3">
        <f t="shared" si="84"/>
        <v>19.980465184218431</v>
      </c>
      <c r="AS88" s="2">
        <f t="shared" si="85"/>
        <v>7.0161149834125247</v>
      </c>
      <c r="AT88" s="2">
        <f t="shared" si="86"/>
        <v>3.3735006894534791</v>
      </c>
      <c r="AU88" s="2">
        <f t="shared" si="87"/>
        <v>5.0340408525228142</v>
      </c>
      <c r="AV88" s="2">
        <f t="shared" si="88"/>
        <v>48.678492196665893</v>
      </c>
      <c r="AW88" s="2">
        <f t="shared" si="89"/>
        <v>27.743183172051154</v>
      </c>
      <c r="AX88" s="2">
        <f t="shared" si="90"/>
        <v>44.486804588675334</v>
      </c>
      <c r="AY88" s="2">
        <f t="shared" si="91"/>
        <v>3.3020507247768061</v>
      </c>
      <c r="AZ88" s="2">
        <f t="shared" si="92"/>
        <v>-1.9497514013816719</v>
      </c>
      <c r="BA88" s="2">
        <f t="shared" si="93"/>
        <v>1.1406683344303614</v>
      </c>
      <c r="BB88" s="2">
        <f t="shared" si="94"/>
        <v>13.462183492254143</v>
      </c>
      <c r="BC88" s="2">
        <f t="shared" si="95"/>
        <v>-0.9762626184523282</v>
      </c>
      <c r="BD88" s="2">
        <f t="shared" si="96"/>
        <v>7.7914979767825132</v>
      </c>
    </row>
    <row r="89" spans="1:56" ht="17.149999999999999" customHeight="1" x14ac:dyDescent="0.35">
      <c r="A89" s="4" t="s">
        <v>118</v>
      </c>
      <c r="B89" s="3">
        <v>56422666.033879362</v>
      </c>
      <c r="C89" s="3">
        <v>64943315.827729702</v>
      </c>
      <c r="D89" s="2">
        <f t="shared" si="65"/>
        <v>121365981.86160907</v>
      </c>
      <c r="E89" s="3">
        <v>120458631.64752141</v>
      </c>
      <c r="F89" s="3">
        <v>26697895.557861425</v>
      </c>
      <c r="G89" s="2">
        <f t="shared" si="66"/>
        <v>147156527.20538282</v>
      </c>
      <c r="H89" s="3">
        <v>85363307.762930185</v>
      </c>
      <c r="I89" s="3">
        <v>60708488.022061944</v>
      </c>
      <c r="J89" s="2">
        <f t="shared" si="67"/>
        <v>146071795.78499213</v>
      </c>
      <c r="K89" s="3">
        <v>610371082.25654626</v>
      </c>
      <c r="L89" s="3">
        <v>350899894.01936102</v>
      </c>
      <c r="M89" s="2">
        <f t="shared" si="68"/>
        <v>961270976.27590728</v>
      </c>
      <c r="N89" s="2">
        <f t="shared" si="80"/>
        <v>546676671.42392325</v>
      </c>
      <c r="O89" s="2"/>
      <c r="Q89" s="2">
        <f t="shared" si="61"/>
        <v>104.21801093494562</v>
      </c>
      <c r="R89" s="2">
        <f t="shared" si="62"/>
        <v>99.221714146016609</v>
      </c>
      <c r="S89" s="2">
        <f t="shared" si="63"/>
        <v>118.99955762402871</v>
      </c>
      <c r="T89" s="2">
        <f t="shared" si="64"/>
        <v>102.30656807427214</v>
      </c>
      <c r="X89" s="2">
        <f t="shared" si="81"/>
        <v>12.625574354881405</v>
      </c>
      <c r="Y89" s="2">
        <f t="shared" si="69"/>
        <v>15.308537429839705</v>
      </c>
      <c r="Z89" s="2">
        <f t="shared" si="70"/>
        <v>15.195693970798313</v>
      </c>
      <c r="AD89" s="3">
        <f t="shared" si="71"/>
        <v>12.316120835727574</v>
      </c>
      <c r="AE89" s="3">
        <f t="shared" si="72"/>
        <v>11.543253825930112</v>
      </c>
      <c r="AF89" s="3">
        <f t="shared" si="73"/>
        <v>11.901727651060146</v>
      </c>
      <c r="AG89" s="3">
        <f t="shared" si="74"/>
        <v>-2.6992869227742688</v>
      </c>
      <c r="AH89" s="3">
        <f t="shared" si="75"/>
        <v>9.6872239439167238</v>
      </c>
      <c r="AI89" s="3">
        <f t="shared" si="76"/>
        <v>-0.58718579376987323</v>
      </c>
      <c r="AJ89" s="3">
        <f t="shared" si="77"/>
        <v>16.169234750956861</v>
      </c>
      <c r="AK89" s="3">
        <f t="shared" si="78"/>
        <v>53.034119508711484</v>
      </c>
      <c r="AL89" s="3">
        <f t="shared" si="79"/>
        <v>29.969249976278256</v>
      </c>
      <c r="AM89" s="3">
        <f t="shared" si="82"/>
        <v>20.055750373690827</v>
      </c>
      <c r="AN89" s="3">
        <f t="shared" si="83"/>
        <v>29.181370961411581</v>
      </c>
      <c r="AO89" s="3">
        <f t="shared" si="84"/>
        <v>23.290584557198656</v>
      </c>
      <c r="AS89" s="2">
        <f t="shared" si="85"/>
        <v>56.818239667764935</v>
      </c>
      <c r="AT89" s="2">
        <f t="shared" si="86"/>
        <v>55.539734303574662</v>
      </c>
      <c r="AU89" s="2">
        <f t="shared" si="87"/>
        <v>56.131504589403256</v>
      </c>
      <c r="AV89" s="2">
        <f t="shared" si="88"/>
        <v>11.134054519621062</v>
      </c>
      <c r="AW89" s="2">
        <f t="shared" si="89"/>
        <v>22.497755400901752</v>
      </c>
      <c r="AX89" s="2">
        <f t="shared" si="90"/>
        <v>13.03648059275182</v>
      </c>
      <c r="AY89" s="2">
        <f t="shared" si="91"/>
        <v>74.965945743681758</v>
      </c>
      <c r="AZ89" s="2">
        <f t="shared" si="92"/>
        <v>79.573154953834546</v>
      </c>
      <c r="BA89" s="2">
        <f t="shared" si="93"/>
        <v>76.851716288349479</v>
      </c>
      <c r="BB89" s="2">
        <f t="shared" si="94"/>
        <v>34.371923686395654</v>
      </c>
      <c r="BC89" s="2">
        <f t="shared" si="95"/>
        <v>46.476849061945181</v>
      </c>
      <c r="BD89" s="2">
        <f t="shared" si="96"/>
        <v>38.551594343311656</v>
      </c>
    </row>
    <row r="90" spans="1:56" x14ac:dyDescent="0.35">
      <c r="A90" s="4" t="s">
        <v>119</v>
      </c>
      <c r="B90" s="3">
        <v>58397297.334328279</v>
      </c>
      <c r="C90" s="3">
        <v>66301356.431470849</v>
      </c>
      <c r="D90" s="2">
        <f t="shared" si="65"/>
        <v>124698653.76579913</v>
      </c>
      <c r="E90" s="3">
        <v>118403232.98795843</v>
      </c>
      <c r="F90" s="3">
        <v>25428374.499957457</v>
      </c>
      <c r="G90" s="2">
        <f t="shared" si="66"/>
        <v>143831607.48791587</v>
      </c>
      <c r="H90" s="3">
        <v>84718427.424013838</v>
      </c>
      <c r="I90" s="3">
        <v>60091028.713529587</v>
      </c>
      <c r="J90" s="2">
        <f t="shared" si="67"/>
        <v>144809456.13754344</v>
      </c>
      <c r="K90" s="3">
        <v>618825671.88515747</v>
      </c>
      <c r="L90" s="3">
        <v>350970057.11554736</v>
      </c>
      <c r="M90" s="2">
        <f t="shared" si="68"/>
        <v>969795729.00070477</v>
      </c>
      <c r="N90" s="2">
        <f t="shared" si="80"/>
        <v>556456011.60944629</v>
      </c>
      <c r="O90" s="2"/>
      <c r="P90">
        <v>2021</v>
      </c>
      <c r="Q90" s="2">
        <f t="shared" si="61"/>
        <v>107.07980492059073</v>
      </c>
      <c r="R90" s="2">
        <f t="shared" si="62"/>
        <v>97.528683306582693</v>
      </c>
      <c r="S90" s="2">
        <f t="shared" si="63"/>
        <v>113.34096764424748</v>
      </c>
      <c r="T90" s="2">
        <f t="shared" si="64"/>
        <v>99.995008187147548</v>
      </c>
      <c r="W90" s="6" t="s">
        <v>324</v>
      </c>
      <c r="X90" s="2">
        <f t="shared" si="81"/>
        <v>12.858239115395042</v>
      </c>
      <c r="Y90" s="2">
        <f t="shared" si="69"/>
        <v>14.831124038473812</v>
      </c>
      <c r="Z90" s="2">
        <f t="shared" si="70"/>
        <v>14.931954411343689</v>
      </c>
      <c r="AD90" s="3">
        <f t="shared" si="71"/>
        <v>14.751026649065025</v>
      </c>
      <c r="AE90" s="3">
        <f t="shared" si="72"/>
        <v>8.6305101828660469</v>
      </c>
      <c r="AF90" s="3">
        <f t="shared" si="73"/>
        <v>11.444634629038974</v>
      </c>
      <c r="AG90" s="3">
        <f t="shared" si="74"/>
        <v>-6.652532155102719</v>
      </c>
      <c r="AH90" s="3">
        <f t="shared" si="75"/>
        <v>-17.706359188193776</v>
      </c>
      <c r="AI90" s="3">
        <f t="shared" si="76"/>
        <v>-8.7360595674368611</v>
      </c>
      <c r="AJ90" s="3">
        <f t="shared" si="77"/>
        <v>-2.9877446444962708</v>
      </c>
      <c r="AK90" s="3">
        <f t="shared" si="78"/>
        <v>-4.0067072982112206</v>
      </c>
      <c r="AL90" s="3">
        <f t="shared" si="79"/>
        <v>-3.4122129304098414</v>
      </c>
      <c r="AM90" s="3">
        <f t="shared" si="82"/>
        <v>5.6568087727895344</v>
      </c>
      <c r="AN90" s="3">
        <f t="shared" si="83"/>
        <v>8.0004746713369101E-2</v>
      </c>
      <c r="AO90" s="3">
        <f t="shared" si="84"/>
        <v>3.5947506160988407</v>
      </c>
      <c r="AS90" s="2">
        <f t="shared" si="85"/>
        <v>14.86997084551016</v>
      </c>
      <c r="AT90" s="2">
        <f t="shared" si="86"/>
        <v>11.271812261684744</v>
      </c>
      <c r="AU90" s="2">
        <f t="shared" si="87"/>
        <v>12.928374857560353</v>
      </c>
      <c r="AV90" s="2">
        <f t="shared" si="88"/>
        <v>6.7320063894310556</v>
      </c>
      <c r="AW90" s="2">
        <f t="shared" si="89"/>
        <v>14.319154684364621</v>
      </c>
      <c r="AX90" s="2">
        <f t="shared" si="90"/>
        <v>7.9992041243822198</v>
      </c>
      <c r="AY90" s="2">
        <f t="shared" si="91"/>
        <v>5.8276552087145328</v>
      </c>
      <c r="AZ90" s="2">
        <f t="shared" si="92"/>
        <v>25.958449651109806</v>
      </c>
      <c r="BA90" s="2">
        <f t="shared" si="93"/>
        <v>13.34470747832308</v>
      </c>
      <c r="BB90" s="2">
        <f t="shared" si="94"/>
        <v>15.625859828228705</v>
      </c>
      <c r="BC90" s="2">
        <f t="shared" si="95"/>
        <v>20.249236969908011</v>
      </c>
      <c r="BD90" s="2">
        <f t="shared" si="96"/>
        <v>17.25743535556299</v>
      </c>
    </row>
    <row r="91" spans="1:56" x14ac:dyDescent="0.35">
      <c r="A91" s="4" t="s">
        <v>120</v>
      </c>
      <c r="B91" s="3">
        <v>60288964.994558431</v>
      </c>
      <c r="C91" s="3">
        <v>69862440.811045259</v>
      </c>
      <c r="D91" s="2">
        <f t="shared" si="65"/>
        <v>130151405.80560368</v>
      </c>
      <c r="E91" s="3">
        <v>134137067.25431995</v>
      </c>
      <c r="F91" s="3">
        <v>26003115.515515026</v>
      </c>
      <c r="G91" s="2">
        <f t="shared" si="66"/>
        <v>160140182.76983497</v>
      </c>
      <c r="H91" s="3">
        <v>88614764.555721268</v>
      </c>
      <c r="I91" s="3">
        <v>61944586.992261641</v>
      </c>
      <c r="J91" s="2">
        <f t="shared" si="67"/>
        <v>150559351.5479829</v>
      </c>
      <c r="K91" s="3">
        <v>648106073.70052063</v>
      </c>
      <c r="L91" s="3">
        <v>367004842.0633738</v>
      </c>
      <c r="M91" s="2">
        <f t="shared" si="68"/>
        <v>1015110915.7638944</v>
      </c>
      <c r="N91" s="2">
        <f t="shared" si="80"/>
        <v>574259975.64047289</v>
      </c>
      <c r="O91" s="2"/>
      <c r="Q91" s="2">
        <f t="shared" si="61"/>
        <v>111.76212992627386</v>
      </c>
      <c r="R91" s="2">
        <f t="shared" si="62"/>
        <v>110.48863465789664</v>
      </c>
      <c r="S91" s="2">
        <f t="shared" si="63"/>
        <v>115.90273984279054</v>
      </c>
      <c r="T91" s="2">
        <f t="shared" si="64"/>
        <v>111.33310102583896</v>
      </c>
      <c r="X91" s="2">
        <f t="shared" si="81"/>
        <v>12.821397522620643</v>
      </c>
      <c r="Y91" s="2">
        <f t="shared" si="69"/>
        <v>15.77563400048021</v>
      </c>
      <c r="Z91" s="2">
        <f t="shared" si="70"/>
        <v>14.831812879746595</v>
      </c>
      <c r="AD91" s="3">
        <f t="shared" si="71"/>
        <v>13.600520253474912</v>
      </c>
      <c r="AE91" s="3">
        <f t="shared" si="72"/>
        <v>23.277938844547986</v>
      </c>
      <c r="AF91" s="3">
        <f t="shared" si="73"/>
        <v>18.672036177192354</v>
      </c>
      <c r="AG91" s="3">
        <f t="shared" si="74"/>
        <v>64.717970801487468</v>
      </c>
      <c r="AH91" s="3">
        <f t="shared" si="75"/>
        <v>9.3521044635314077</v>
      </c>
      <c r="AI91" s="3">
        <f t="shared" si="76"/>
        <v>53.668178147685587</v>
      </c>
      <c r="AJ91" s="3">
        <f t="shared" si="77"/>
        <v>19.705142826305622</v>
      </c>
      <c r="AK91" s="3">
        <f t="shared" si="78"/>
        <v>12.921045698695966</v>
      </c>
      <c r="AL91" s="3">
        <f t="shared" si="79"/>
        <v>16.85391103856686</v>
      </c>
      <c r="AM91" s="3">
        <f t="shared" si="82"/>
        <v>20.31259043332636</v>
      </c>
      <c r="AN91" s="3">
        <f t="shared" si="83"/>
        <v>19.565782673548537</v>
      </c>
      <c r="AO91" s="3">
        <f t="shared" si="84"/>
        <v>20.041917204319848</v>
      </c>
      <c r="AS91" s="2">
        <f t="shared" si="85"/>
        <v>18.316834495306967</v>
      </c>
      <c r="AT91" s="2">
        <f t="shared" si="86"/>
        <v>17.940777153114084</v>
      </c>
      <c r="AU91" s="2">
        <f t="shared" si="87"/>
        <v>18.114677466106912</v>
      </c>
      <c r="AV91" s="2">
        <f t="shared" si="88"/>
        <v>12.183061746988798</v>
      </c>
      <c r="AW91" s="2">
        <f t="shared" si="89"/>
        <v>6.4759263356780838</v>
      </c>
      <c r="AX91" s="2">
        <f t="shared" si="90"/>
        <v>11.215105794937807</v>
      </c>
      <c r="AY91" s="2">
        <f t="shared" si="91"/>
        <v>8.916833543704449</v>
      </c>
      <c r="AZ91" s="2">
        <f t="shared" si="92"/>
        <v>19.525049517345018</v>
      </c>
      <c r="BA91" s="2">
        <f t="shared" si="93"/>
        <v>13.044735650027505</v>
      </c>
      <c r="BB91" s="2">
        <f t="shared" si="94"/>
        <v>14.93364336531573</v>
      </c>
      <c r="BC91" s="2">
        <f t="shared" si="95"/>
        <v>19.257606526903359</v>
      </c>
      <c r="BD91" s="2">
        <f t="shared" si="96"/>
        <v>16.460266972839911</v>
      </c>
    </row>
    <row r="92" spans="1:56" x14ac:dyDescent="0.35">
      <c r="A92" s="4" t="s">
        <v>121</v>
      </c>
      <c r="B92" s="3">
        <v>63240877.55381728</v>
      </c>
      <c r="C92" s="3">
        <v>71885455.400939092</v>
      </c>
      <c r="D92" s="2">
        <f t="shared" si="65"/>
        <v>135126332.95475638</v>
      </c>
      <c r="E92" s="3">
        <v>146107059.93812114</v>
      </c>
      <c r="F92" s="3">
        <v>26283552.837251447</v>
      </c>
      <c r="G92" s="2">
        <f t="shared" si="66"/>
        <v>172390612.77537259</v>
      </c>
      <c r="H92" s="3">
        <v>96042007.195458904</v>
      </c>
      <c r="I92" s="3">
        <v>67495764.200363457</v>
      </c>
      <c r="J92" s="2">
        <f t="shared" si="67"/>
        <v>163537771.39582235</v>
      </c>
      <c r="K92" s="3">
        <v>699203190.48183179</v>
      </c>
      <c r="L92" s="3">
        <v>379943091.55711538</v>
      </c>
      <c r="M92" s="2">
        <f t="shared" si="68"/>
        <v>1079146282.0389471</v>
      </c>
      <c r="N92" s="2">
        <f t="shared" si="80"/>
        <v>608091564.91299582</v>
      </c>
      <c r="O92" s="2"/>
      <c r="Q92" s="2">
        <f t="shared" si="61"/>
        <v>116.03414259471798</v>
      </c>
      <c r="R92" s="2">
        <f t="shared" si="62"/>
        <v>120.34831159559718</v>
      </c>
      <c r="S92" s="2">
        <f t="shared" si="63"/>
        <v>117.15272290439836</v>
      </c>
      <c r="T92" s="2">
        <f t="shared" si="64"/>
        <v>119.84987887526076</v>
      </c>
      <c r="X92" s="2">
        <f t="shared" si="81"/>
        <v>12.521595561581112</v>
      </c>
      <c r="Y92" s="2">
        <f t="shared" si="69"/>
        <v>15.974721466829916</v>
      </c>
      <c r="Z92" s="2">
        <f t="shared" si="70"/>
        <v>15.154365457001145</v>
      </c>
      <c r="AD92" s="3">
        <f t="shared" si="71"/>
        <v>21.071030255368917</v>
      </c>
      <c r="AE92" s="3">
        <f t="shared" si="72"/>
        <v>12.095736509523958</v>
      </c>
      <c r="AF92" s="3">
        <f t="shared" si="73"/>
        <v>16.188865366398431</v>
      </c>
      <c r="AG92" s="3">
        <f t="shared" si="74"/>
        <v>40.763345343385723</v>
      </c>
      <c r="AH92" s="3">
        <f t="shared" si="75"/>
        <v>4.384193127243341</v>
      </c>
      <c r="AI92" s="3">
        <f t="shared" si="76"/>
        <v>34.292937695905621</v>
      </c>
      <c r="AJ92" s="3">
        <f t="shared" si="77"/>
        <v>37.981404015075839</v>
      </c>
      <c r="AK92" s="3">
        <f t="shared" si="78"/>
        <v>40.958941144331718</v>
      </c>
      <c r="AL92" s="3">
        <f t="shared" si="79"/>
        <v>39.200680409398657</v>
      </c>
      <c r="AM92" s="3">
        <f t="shared" si="82"/>
        <v>35.465666946314499</v>
      </c>
      <c r="AN92" s="3">
        <f t="shared" si="83"/>
        <v>14.864818929476421</v>
      </c>
      <c r="AO92" s="3">
        <f t="shared" si="84"/>
        <v>27.722462642121414</v>
      </c>
      <c r="AS92" s="2">
        <f t="shared" si="85"/>
        <v>15.386449045941951</v>
      </c>
      <c r="AT92" s="2">
        <f t="shared" si="86"/>
        <v>13.754188579613547</v>
      </c>
      <c r="AU92" s="2">
        <f t="shared" si="87"/>
        <v>14.512320470380846</v>
      </c>
      <c r="AV92" s="2">
        <f t="shared" si="88"/>
        <v>20.465387501492827</v>
      </c>
      <c r="AW92" s="2">
        <f t="shared" si="89"/>
        <v>0.75023120173571822</v>
      </c>
      <c r="AX92" s="2">
        <f t="shared" si="90"/>
        <v>16.975436699335965</v>
      </c>
      <c r="AY92" s="2">
        <f t="shared" si="91"/>
        <v>16.805360644445532</v>
      </c>
      <c r="AZ92" s="2">
        <f t="shared" si="92"/>
        <v>23.658555627319224</v>
      </c>
      <c r="BA92" s="2">
        <f t="shared" si="93"/>
        <v>19.539616950372206</v>
      </c>
      <c r="BB92" s="2">
        <f t="shared" si="94"/>
        <v>19.909942087748679</v>
      </c>
      <c r="BC92" s="2">
        <f t="shared" si="95"/>
        <v>15.434409981463414</v>
      </c>
      <c r="BD92" s="2">
        <f t="shared" si="96"/>
        <v>18.295157521670614</v>
      </c>
    </row>
    <row r="93" spans="1:56" x14ac:dyDescent="0.35">
      <c r="A93" s="4" t="s">
        <v>122</v>
      </c>
      <c r="B93" s="3">
        <v>70064609.32096006</v>
      </c>
      <c r="C93" s="3">
        <v>78312214.568458572</v>
      </c>
      <c r="D93" s="2">
        <f t="shared" si="65"/>
        <v>148376823.88941863</v>
      </c>
      <c r="E93" s="3">
        <v>140433719.83272201</v>
      </c>
      <c r="F93" s="3">
        <v>25471968.206493657</v>
      </c>
      <c r="G93" s="2">
        <f t="shared" si="66"/>
        <v>165905688.03921565</v>
      </c>
      <c r="H93" s="3">
        <v>103230790.35025179</v>
      </c>
      <c r="I93" s="3">
        <v>72310495.149174243</v>
      </c>
      <c r="J93" s="2">
        <f t="shared" si="67"/>
        <v>175541285.49942604</v>
      </c>
      <c r="K93" s="3">
        <v>722464384.51698649</v>
      </c>
      <c r="L93" s="3">
        <v>408976787.93926507</v>
      </c>
      <c r="M93" s="2">
        <f t="shared" si="68"/>
        <v>1131441172.4562516</v>
      </c>
      <c r="N93" s="2">
        <f t="shared" si="80"/>
        <v>641617375.02819133</v>
      </c>
      <c r="O93" s="2"/>
      <c r="Q93" s="2">
        <f t="shared" si="61"/>
        <v>127.41245295763899</v>
      </c>
      <c r="R93" s="2">
        <f t="shared" si="62"/>
        <v>115.67518421159848</v>
      </c>
      <c r="S93" s="2">
        <f t="shared" si="63"/>
        <v>113.5352762848576</v>
      </c>
      <c r="T93" s="2">
        <f t="shared" si="64"/>
        <v>115.34141155426853</v>
      </c>
      <c r="X93" s="2">
        <f t="shared" si="81"/>
        <v>13.113967168731062</v>
      </c>
      <c r="Y93" s="2">
        <f t="shared" si="69"/>
        <v>14.663218210368829</v>
      </c>
      <c r="Z93" s="2">
        <f t="shared" si="70"/>
        <v>15.514839814282395</v>
      </c>
      <c r="AD93" s="3">
        <f t="shared" si="71"/>
        <v>50.661840320265128</v>
      </c>
      <c r="AE93" s="3">
        <f t="shared" si="72"/>
        <v>40.849045493016334</v>
      </c>
      <c r="AF93" s="3">
        <f t="shared" si="73"/>
        <v>45.379883842712943</v>
      </c>
      <c r="AG93" s="3">
        <f t="shared" si="74"/>
        <v>-14.650537205135549</v>
      </c>
      <c r="AH93" s="3">
        <f t="shared" si="75"/>
        <v>-11.790829871980046</v>
      </c>
      <c r="AI93" s="3">
        <f t="shared" si="76"/>
        <v>-14.219089767844439</v>
      </c>
      <c r="AJ93" s="3">
        <f t="shared" si="77"/>
        <v>33.472593116758631</v>
      </c>
      <c r="AK93" s="3">
        <f t="shared" si="78"/>
        <v>31.73442073113597</v>
      </c>
      <c r="AL93" s="3">
        <f t="shared" si="79"/>
        <v>32.753138432608367</v>
      </c>
      <c r="AM93" s="3">
        <f t="shared" si="82"/>
        <v>13.986170817953214</v>
      </c>
      <c r="AN93" s="3">
        <f t="shared" si="83"/>
        <v>34.251896660948901</v>
      </c>
      <c r="AO93" s="3">
        <f t="shared" si="84"/>
        <v>20.83886526916141</v>
      </c>
      <c r="AS93" s="2">
        <f t="shared" si="85"/>
        <v>24.178126001506751</v>
      </c>
      <c r="AT93" s="2">
        <f t="shared" si="86"/>
        <v>20.585488391432861</v>
      </c>
      <c r="AU93" s="2">
        <f t="shared" si="87"/>
        <v>22.255694399283499</v>
      </c>
      <c r="AV93" s="2">
        <f t="shared" si="88"/>
        <v>16.582529547280988</v>
      </c>
      <c r="AW93" s="2">
        <f t="shared" si="89"/>
        <v>-4.5918501280779118</v>
      </c>
      <c r="AX93" s="2">
        <f t="shared" si="90"/>
        <v>12.740964461375937</v>
      </c>
      <c r="AY93" s="2">
        <f t="shared" si="91"/>
        <v>20.931103837895936</v>
      </c>
      <c r="AZ93" s="2">
        <f t="shared" si="92"/>
        <v>19.111013146787712</v>
      </c>
      <c r="BA93" s="2">
        <f t="shared" si="93"/>
        <v>20.17466106722685</v>
      </c>
      <c r="BB93" s="2">
        <f t="shared" si="94"/>
        <v>18.3647793152373</v>
      </c>
      <c r="BC93" s="2">
        <f t="shared" si="95"/>
        <v>16.550843961411864</v>
      </c>
      <c r="BD93" s="2">
        <f t="shared" si="96"/>
        <v>17.702625001704142</v>
      </c>
    </row>
    <row r="94" spans="1:56" x14ac:dyDescent="0.35">
      <c r="A94" s="4" t="s">
        <v>123</v>
      </c>
      <c r="B94" s="3">
        <v>66509357.633432642</v>
      </c>
      <c r="C94" s="3">
        <v>77909794.263085231</v>
      </c>
      <c r="D94" s="2">
        <f t="shared" si="65"/>
        <v>144419151.89651787</v>
      </c>
      <c r="E94" s="3">
        <v>132900742.45799813</v>
      </c>
      <c r="F94" s="3">
        <v>27388098.675264765</v>
      </c>
      <c r="G94" s="2">
        <f t="shared" si="66"/>
        <v>160288841.1332629</v>
      </c>
      <c r="H94" s="3">
        <v>103983029.74508458</v>
      </c>
      <c r="I94" s="3">
        <v>71812429.452380419</v>
      </c>
      <c r="J94" s="2">
        <f t="shared" si="67"/>
        <v>175795459.197465</v>
      </c>
      <c r="K94" s="3">
        <v>704182806.58302629</v>
      </c>
      <c r="L94" s="3">
        <v>414476488.55951697</v>
      </c>
      <c r="M94" s="2">
        <f t="shared" si="68"/>
        <v>1118659295.1425433</v>
      </c>
      <c r="N94" s="2">
        <f t="shared" si="80"/>
        <v>638155842.91529751</v>
      </c>
      <c r="O94" s="2"/>
      <c r="P94">
        <v>2022</v>
      </c>
      <c r="Q94" s="2">
        <f t="shared" si="61"/>
        <v>124.01396602821768</v>
      </c>
      <c r="R94" s="2">
        <f t="shared" si="62"/>
        <v>109.47027454659116</v>
      </c>
      <c r="S94" s="2">
        <f t="shared" si="63"/>
        <v>122.07597484439417</v>
      </c>
      <c r="T94" s="2">
        <f t="shared" si="64"/>
        <v>111.43645170464795</v>
      </c>
      <c r="W94" s="6" t="s">
        <v>325</v>
      </c>
      <c r="X94" s="2">
        <f t="shared" si="81"/>
        <v>12.910021176565248</v>
      </c>
      <c r="Y94" s="2">
        <f t="shared" si="69"/>
        <v>14.328655903479385</v>
      </c>
      <c r="Z94" s="2">
        <f t="shared" si="70"/>
        <v>15.714834709800051</v>
      </c>
      <c r="AD94" s="3">
        <f t="shared" si="71"/>
        <v>-18.803708447813971</v>
      </c>
      <c r="AE94" s="3">
        <f t="shared" si="72"/>
        <v>-2.0396770283965027</v>
      </c>
      <c r="AF94" s="3">
        <f t="shared" si="73"/>
        <v>-10.249912800223026</v>
      </c>
      <c r="AG94" s="3">
        <f t="shared" si="74"/>
        <v>-19.790828583304499</v>
      </c>
      <c r="AH94" s="3">
        <f t="shared" si="75"/>
        <v>33.658788301177232</v>
      </c>
      <c r="AI94" s="3">
        <f t="shared" si="76"/>
        <v>-12.869932151671215</v>
      </c>
      <c r="AJ94" s="3">
        <f t="shared" si="77"/>
        <v>2.9468019170321824</v>
      </c>
      <c r="AK94" s="3">
        <f t="shared" si="78"/>
        <v>-2.7268150377163569</v>
      </c>
      <c r="AL94" s="3">
        <f t="shared" si="79"/>
        <v>0.58043616067600112</v>
      </c>
      <c r="AM94" s="3">
        <f t="shared" si="82"/>
        <v>-9.7440382129155516</v>
      </c>
      <c r="AN94" s="3">
        <f t="shared" si="83"/>
        <v>5.4884621353334051</v>
      </c>
      <c r="AO94" s="3">
        <f t="shared" si="84"/>
        <v>-4.4427970942431898</v>
      </c>
      <c r="AS94" s="2">
        <f t="shared" si="85"/>
        <v>13.891157073010231</v>
      </c>
      <c r="AT94" s="2">
        <f t="shared" si="86"/>
        <v>17.508597797109736</v>
      </c>
      <c r="AU94" s="2">
        <f t="shared" si="87"/>
        <v>15.814523681832604</v>
      </c>
      <c r="AV94" s="2">
        <f t="shared" si="88"/>
        <v>12.244183798185727</v>
      </c>
      <c r="AW94" s="2">
        <f t="shared" si="89"/>
        <v>7.7068401494188477</v>
      </c>
      <c r="AX94" s="2">
        <f t="shared" si="90"/>
        <v>11.442014681459845</v>
      </c>
      <c r="AY94" s="2">
        <f t="shared" si="91"/>
        <v>22.739565531182304</v>
      </c>
      <c r="AZ94" s="2">
        <f t="shared" si="92"/>
        <v>19.506074350515725</v>
      </c>
      <c r="BA94" s="2">
        <f t="shared" si="93"/>
        <v>21.397776006071268</v>
      </c>
      <c r="BB94" s="2">
        <f t="shared" si="94"/>
        <v>13.79340557056099</v>
      </c>
      <c r="BC94" s="2">
        <f t="shared" si="95"/>
        <v>18.094544009223501</v>
      </c>
      <c r="BD94" s="2">
        <f t="shared" si="96"/>
        <v>15.349991930283124</v>
      </c>
    </row>
    <row r="95" spans="1:56" x14ac:dyDescent="0.35">
      <c r="A95" s="4" t="s">
        <v>124</v>
      </c>
      <c r="B95" s="3">
        <v>62609855.143660165</v>
      </c>
      <c r="C95" s="3">
        <v>73604580.040449888</v>
      </c>
      <c r="D95" s="2">
        <f t="shared" si="65"/>
        <v>136214435.18411005</v>
      </c>
      <c r="E95" s="3">
        <v>108750534.84031114</v>
      </c>
      <c r="F95" s="3">
        <v>24767614.261520877</v>
      </c>
      <c r="G95" s="2">
        <f t="shared" si="66"/>
        <v>133518149.10183202</v>
      </c>
      <c r="H95" s="3">
        <v>98135559.493078887</v>
      </c>
      <c r="I95" s="3">
        <v>68482547.9986424</v>
      </c>
      <c r="J95" s="2">
        <f t="shared" si="67"/>
        <v>166618107.49172127</v>
      </c>
      <c r="K95" s="3">
        <v>671102909.63839829</v>
      </c>
      <c r="L95" s="3">
        <v>393028441.16123056</v>
      </c>
      <c r="M95" s="2">
        <f t="shared" si="68"/>
        <v>1064131350.7996289</v>
      </c>
      <c r="N95" s="2">
        <f t="shared" si="80"/>
        <v>627780659.0219655</v>
      </c>
      <c r="O95" s="2"/>
      <c r="Q95" s="2">
        <f t="shared" si="61"/>
        <v>116.9685053238592</v>
      </c>
      <c r="R95" s="2">
        <f t="shared" si="62"/>
        <v>89.577760709801311</v>
      </c>
      <c r="S95" s="2">
        <f t="shared" si="63"/>
        <v>110.39578509609163</v>
      </c>
      <c r="T95" s="2">
        <f t="shared" si="64"/>
        <v>92.824857107240405</v>
      </c>
      <c r="X95" s="2">
        <f t="shared" si="81"/>
        <v>12.800528344715465</v>
      </c>
      <c r="Y95" s="2">
        <f>(G95/$M95)*100</f>
        <v>12.547149278282365</v>
      </c>
      <c r="Z95" s="2">
        <f t="shared" si="70"/>
        <v>15.65766363020111</v>
      </c>
      <c r="AD95" s="3">
        <f t="shared" si="71"/>
        <v>-21.469243211852852</v>
      </c>
      <c r="AE95" s="3">
        <f t="shared" si="72"/>
        <v>-20.338014520418024</v>
      </c>
      <c r="AF95" s="3">
        <f t="shared" si="73"/>
        <v>-20.860486779214547</v>
      </c>
      <c r="AG95" s="3">
        <f t="shared" si="74"/>
        <v>-55.165123541857412</v>
      </c>
      <c r="AH95" s="3">
        <f t="shared" si="75"/>
        <v>-33.121093236908216</v>
      </c>
      <c r="AI95" s="3">
        <f t="shared" si="76"/>
        <v>-51.855347421949304</v>
      </c>
      <c r="AJ95" s="3">
        <f t="shared" si="77"/>
        <v>-20.666659390694942</v>
      </c>
      <c r="AK95" s="3">
        <f t="shared" si="78"/>
        <v>-17.297018831959832</v>
      </c>
      <c r="AL95" s="3">
        <f t="shared" si="79"/>
        <v>-19.302853702068933</v>
      </c>
      <c r="AM95" s="3">
        <f t="shared" si="82"/>
        <v>-17.507432898472342</v>
      </c>
      <c r="AN95" s="3">
        <f t="shared" si="83"/>
        <v>-19.146967079770029</v>
      </c>
      <c r="AO95" s="3">
        <f t="shared" si="84"/>
        <v>-18.117779631220397</v>
      </c>
      <c r="AS95" s="2">
        <f t="shared" si="85"/>
        <v>3.8496102053024339</v>
      </c>
      <c r="AT95" s="2">
        <f t="shared" si="86"/>
        <v>5.356439291214965</v>
      </c>
      <c r="AU95" s="2">
        <f t="shared" si="87"/>
        <v>4.6584432499808814</v>
      </c>
      <c r="AV95" s="2">
        <f t="shared" si="88"/>
        <v>-18.925814417782583</v>
      </c>
      <c r="AW95" s="2">
        <f t="shared" si="89"/>
        <v>-4.7513585564659451</v>
      </c>
      <c r="AX95" s="2">
        <f t="shared" si="90"/>
        <v>-16.624205872342522</v>
      </c>
      <c r="AY95" s="2">
        <f t="shared" si="91"/>
        <v>10.744027798404755</v>
      </c>
      <c r="AZ95" s="2">
        <f t="shared" si="92"/>
        <v>10.554531596437155</v>
      </c>
      <c r="BA95" s="2">
        <f t="shared" si="93"/>
        <v>10.666063435203155</v>
      </c>
      <c r="BB95" s="2">
        <f t="shared" si="94"/>
        <v>3.5483135972745217</v>
      </c>
      <c r="BC95" s="2">
        <f t="shared" si="95"/>
        <v>7.09080538326059</v>
      </c>
      <c r="BD95" s="2">
        <f t="shared" si="96"/>
        <v>4.8290718062907745</v>
      </c>
    </row>
    <row r="96" spans="1:56" x14ac:dyDescent="0.35">
      <c r="A96" s="4" t="s">
        <v>125</v>
      </c>
      <c r="B96" s="3">
        <v>67240234.602988392</v>
      </c>
      <c r="C96" s="3">
        <v>75427172.415278345</v>
      </c>
      <c r="D96" s="2">
        <f t="shared" si="65"/>
        <v>142667407.01826674</v>
      </c>
      <c r="E96" s="3">
        <v>104378209.05772439</v>
      </c>
      <c r="F96" s="3">
        <v>25449895.069878086</v>
      </c>
      <c r="G96" s="2">
        <f t="shared" si="66"/>
        <v>129828104.12760247</v>
      </c>
      <c r="H96" s="3">
        <v>104889269.54344676</v>
      </c>
      <c r="I96" s="3">
        <v>73074380.460707322</v>
      </c>
      <c r="J96" s="2">
        <f t="shared" si="67"/>
        <v>177963650.00415409</v>
      </c>
      <c r="K96" s="3">
        <v>670023655.50044882</v>
      </c>
      <c r="L96" s="3">
        <v>404632664.40963155</v>
      </c>
      <c r="M96" s="2">
        <f t="shared" si="68"/>
        <v>1074656319.9100804</v>
      </c>
      <c r="N96" s="2">
        <f t="shared" si="80"/>
        <v>624197158.76005721</v>
      </c>
      <c r="O96" s="2"/>
      <c r="Q96" s="2">
        <f t="shared" si="61"/>
        <v>122.50972765699943</v>
      </c>
      <c r="R96" s="2">
        <f t="shared" si="62"/>
        <v>85.976278167458247</v>
      </c>
      <c r="S96" s="2">
        <f t="shared" si="63"/>
        <v>113.43689049684914</v>
      </c>
      <c r="T96" s="2">
        <f t="shared" si="64"/>
        <v>90.259453828687555</v>
      </c>
      <c r="X96" s="2">
        <f>'Monthly Mfg SA'!V143</f>
        <v>13.474783843628407</v>
      </c>
      <c r="Y96" s="2">
        <f>'Monthly Mfg SA'!W143</f>
        <v>12.535490453874001</v>
      </c>
      <c r="Z96" s="2">
        <f>'Monthly Mfg SA'!X143</f>
        <v>16.469840373947388</v>
      </c>
      <c r="AD96" s="3">
        <f t="shared" si="71"/>
        <v>33.028925798471278</v>
      </c>
      <c r="AE96" s="3">
        <f t="shared" si="72"/>
        <v>10.278780002570031</v>
      </c>
      <c r="AF96" s="3">
        <f t="shared" si="73"/>
        <v>20.339038261554855</v>
      </c>
      <c r="AG96" s="3">
        <f t="shared" si="74"/>
        <v>-15.13790335961126</v>
      </c>
      <c r="AH96" s="3">
        <f t="shared" si="75"/>
        <v>11.482649965070735</v>
      </c>
      <c r="AI96" s="3">
        <f t="shared" si="76"/>
        <v>-10.604913804077842</v>
      </c>
      <c r="AJ96" s="3">
        <f t="shared" si="77"/>
        <v>30.502440242216554</v>
      </c>
      <c r="AK96" s="3">
        <f t="shared" si="78"/>
        <v>29.640568185076567</v>
      </c>
      <c r="AL96" s="3">
        <f t="shared" si="79"/>
        <v>30.147679374589309</v>
      </c>
      <c r="AM96" s="2">
        <f t="shared" si="82"/>
        <v>-0.64172183462989363</v>
      </c>
      <c r="AN96" s="3">
        <f t="shared" si="83"/>
        <v>12.343471439333008</v>
      </c>
      <c r="AO96" s="3">
        <f t="shared" si="84"/>
        <v>4.015350062799139</v>
      </c>
      <c r="AS96" s="2">
        <f t="shared" si="85"/>
        <v>6.32400625017846</v>
      </c>
      <c r="AT96" s="2">
        <f t="shared" si="86"/>
        <v>4.9268895836931614</v>
      </c>
      <c r="AU96" s="2">
        <f t="shared" si="87"/>
        <v>5.5807583160236485</v>
      </c>
      <c r="AV96" s="2">
        <f t="shared" si="88"/>
        <v>-28.56046169026305</v>
      </c>
      <c r="AW96" s="2">
        <f t="shared" si="89"/>
        <v>-3.1717849277660193</v>
      </c>
      <c r="AX96" s="2">
        <f t="shared" si="90"/>
        <v>-24.689574427831328</v>
      </c>
      <c r="AY96" s="2">
        <f t="shared" si="91"/>
        <v>9.2118673967136466</v>
      </c>
      <c r="AZ96" s="2">
        <f t="shared" si="92"/>
        <v>8.265135340617169</v>
      </c>
      <c r="BA96" s="2">
        <f t="shared" si="93"/>
        <v>8.8211295073941987</v>
      </c>
      <c r="BB96" s="2">
        <f t="shared" si="94"/>
        <v>-4.1732554111022946</v>
      </c>
      <c r="BC96" s="2">
        <f t="shared" si="95"/>
        <v>6.4982291825155247</v>
      </c>
      <c r="BD96" s="2">
        <f t="shared" si="96"/>
        <v>-0.41606612593645398</v>
      </c>
    </row>
    <row r="97" spans="1:56" x14ac:dyDescent="0.35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56" x14ac:dyDescent="0.3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56" x14ac:dyDescent="0.3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56" x14ac:dyDescent="0.35">
      <c r="A100" s="1" t="s">
        <v>126</v>
      </c>
      <c r="AD100" s="2">
        <f>AVERAGE(AD5:AD96)</f>
        <v>6.8411354810688225</v>
      </c>
      <c r="AE100" s="2">
        <f t="shared" ref="AE100:AO100" si="97">AVERAGE(AE5:AE96)</f>
        <v>7.8231146069786268</v>
      </c>
      <c r="AF100" s="2">
        <f t="shared" si="97"/>
        <v>7.2192140775322438</v>
      </c>
      <c r="AG100" s="2">
        <f t="shared" si="97"/>
        <v>10.452661100033751</v>
      </c>
      <c r="AH100" s="2">
        <f t="shared" si="97"/>
        <v>11.859116428393335</v>
      </c>
      <c r="AI100" s="2">
        <f t="shared" si="97"/>
        <v>10.03635450589055</v>
      </c>
      <c r="AJ100" s="2">
        <f t="shared" si="97"/>
        <v>14.084510500455671</v>
      </c>
      <c r="AK100" s="2">
        <f t="shared" si="97"/>
        <v>10.466536426989364</v>
      </c>
      <c r="AL100" s="2">
        <f t="shared" si="97"/>
        <v>12.22265681088289</v>
      </c>
      <c r="AM100" s="2">
        <f t="shared" si="97"/>
        <v>6.606509294503649</v>
      </c>
      <c r="AN100" s="2">
        <f t="shared" si="97"/>
        <v>6.9924871839481133</v>
      </c>
      <c r="AO100" s="2">
        <f t="shared" si="97"/>
        <v>6.6248889329500003</v>
      </c>
      <c r="AS100" s="2">
        <f>AVERAGE(AS5:AS96)</f>
        <v>3.3616300842082429</v>
      </c>
      <c r="AT100" s="2">
        <f t="shared" ref="AT100:BD100" si="98">AVERAGE(AT5:AT96)</f>
        <v>4.431047844037395</v>
      </c>
      <c r="AU100" s="2">
        <f t="shared" si="98"/>
        <v>3.8749227206113113</v>
      </c>
      <c r="AV100" s="2">
        <f t="shared" si="98"/>
        <v>8.0883099048268701</v>
      </c>
      <c r="AW100" s="2">
        <f t="shared" si="98"/>
        <v>9.6338786020021896</v>
      </c>
      <c r="AX100" s="2">
        <f t="shared" si="98"/>
        <v>8.2358216519532004</v>
      </c>
      <c r="AY100" s="2">
        <f t="shared" si="98"/>
        <v>7.3655971067936727</v>
      </c>
      <c r="AZ100" s="2">
        <f t="shared" si="98"/>
        <v>6.9059497033915731</v>
      </c>
      <c r="BA100" s="2">
        <f t="shared" si="98"/>
        <v>7.1206760260844684</v>
      </c>
      <c r="BB100" s="2">
        <f t="shared" si="98"/>
        <v>5.7900888511073223</v>
      </c>
      <c r="BC100" s="2">
        <f t="shared" si="98"/>
        <v>5.4916149136601708</v>
      </c>
      <c r="BD100" s="2">
        <f t="shared" si="98"/>
        <v>5.639675214508479</v>
      </c>
    </row>
    <row r="101" spans="1:56" x14ac:dyDescent="0.35">
      <c r="A101" s="1" t="s">
        <v>126</v>
      </c>
    </row>
    <row r="102" spans="1:56" x14ac:dyDescent="0.35">
      <c r="A102" s="1" t="s">
        <v>126</v>
      </c>
    </row>
    <row r="103" spans="1:56" x14ac:dyDescent="0.35">
      <c r="A103" s="1" t="s">
        <v>126</v>
      </c>
      <c r="X103" s="3">
        <f>SUM(D92:D95)</f>
        <v>564136743.9248029</v>
      </c>
      <c r="Y103" s="3">
        <f>SUM(G92:G95)</f>
        <v>632103291.04968321</v>
      </c>
      <c r="Z103" s="3">
        <f>SUM(J92:J95)</f>
        <v>681492623.58443475</v>
      </c>
      <c r="AA103" s="3">
        <f>SUM(M92:M95)</f>
        <v>4393378100.4373713</v>
      </c>
    </row>
    <row r="104" spans="1:56" x14ac:dyDescent="0.35">
      <c r="A104" s="1" t="s">
        <v>126</v>
      </c>
    </row>
    <row r="105" spans="1:56" x14ac:dyDescent="0.35">
      <c r="A105" s="1" t="s">
        <v>126</v>
      </c>
    </row>
    <row r="106" spans="1:56" x14ac:dyDescent="0.35">
      <c r="A106" s="1" t="s">
        <v>126</v>
      </c>
    </row>
    <row r="107" spans="1:56" x14ac:dyDescent="0.35">
      <c r="A107" s="1" t="s">
        <v>126</v>
      </c>
    </row>
    <row r="108" spans="1:56" x14ac:dyDescent="0.35">
      <c r="A108" s="1" t="s">
        <v>126</v>
      </c>
    </row>
    <row r="109" spans="1:56" x14ac:dyDescent="0.35">
      <c r="A109" s="1" t="s">
        <v>126</v>
      </c>
    </row>
    <row r="110" spans="1:56" x14ac:dyDescent="0.35">
      <c r="A110" s="1" t="s">
        <v>126</v>
      </c>
      <c r="AA110" s="2">
        <f>(X103/$AA103)*100</f>
        <v>12.840614466317883</v>
      </c>
      <c r="AB110" s="2">
        <f>(Y103/$AA103)*100</f>
        <v>14.387636952684673</v>
      </c>
      <c r="AC110" s="2">
        <f>(Z103/$AA103)*100</f>
        <v>15.511813643278064</v>
      </c>
      <c r="AD110" s="2">
        <f>(AA103/$AA103)*100</f>
        <v>100</v>
      </c>
      <c r="AG110" s="3">
        <f>X103/1000</f>
        <v>564136.74392480287</v>
      </c>
      <c r="AH110" s="3">
        <f>Y103/1000</f>
        <v>632103.29104968323</v>
      </c>
      <c r="AI110" s="3">
        <f>Z103/1000</f>
        <v>681492.62358443474</v>
      </c>
    </row>
    <row r="111" spans="1:56" x14ac:dyDescent="0.35">
      <c r="A111" s="1" t="s">
        <v>126</v>
      </c>
      <c r="S111" s="3"/>
      <c r="T111" s="3"/>
      <c r="U111" s="3"/>
      <c r="V111" s="3"/>
      <c r="W111" s="3"/>
      <c r="X111" s="2"/>
      <c r="AA111" s="2">
        <f>(D96/$M96)*100</f>
        <v>13.275630950572564</v>
      </c>
      <c r="AB111" s="2">
        <f>(G96/$M96)*100</f>
        <v>12.080895233414303</v>
      </c>
      <c r="AC111" s="2">
        <f>(J96/$M96)*100</f>
        <v>16.56005242857966</v>
      </c>
      <c r="AD111" s="2">
        <f>(M96/$M96)*100</f>
        <v>100</v>
      </c>
      <c r="AG111" s="3">
        <f>D96/1000</f>
        <v>142667.40701826673</v>
      </c>
      <c r="AH111" s="3">
        <f>G96/1000</f>
        <v>129828.10412760248</v>
      </c>
      <c r="AI111" s="3">
        <f>J96/1000</f>
        <v>177963.6500041541</v>
      </c>
    </row>
    <row r="112" spans="1:56" x14ac:dyDescent="0.35">
      <c r="A112" s="1" t="s">
        <v>126</v>
      </c>
    </row>
    <row r="113" spans="1:1" x14ac:dyDescent="0.35">
      <c r="A113" s="1" t="s">
        <v>126</v>
      </c>
    </row>
    <row r="114" spans="1:1" x14ac:dyDescent="0.35">
      <c r="A114" s="1" t="s">
        <v>126</v>
      </c>
    </row>
    <row r="115" spans="1:1" x14ac:dyDescent="0.35">
      <c r="A115" s="1" t="s">
        <v>126</v>
      </c>
    </row>
    <row r="116" spans="1:1" x14ac:dyDescent="0.35">
      <c r="A116" s="1" t="s">
        <v>126</v>
      </c>
    </row>
    <row r="117" spans="1:1" x14ac:dyDescent="0.35">
      <c r="A117" s="1" t="s">
        <v>126</v>
      </c>
    </row>
    <row r="118" spans="1:1" x14ac:dyDescent="0.35">
      <c r="A118" s="1" t="s">
        <v>126</v>
      </c>
    </row>
    <row r="119" spans="1:1" x14ac:dyDescent="0.35">
      <c r="A119" s="1" t="s">
        <v>126</v>
      </c>
    </row>
    <row r="120" spans="1:1" x14ac:dyDescent="0.35">
      <c r="A120" s="1" t="s">
        <v>126</v>
      </c>
    </row>
    <row r="121" spans="1:1" x14ac:dyDescent="0.35">
      <c r="A121" s="1" t="s">
        <v>126</v>
      </c>
    </row>
    <row r="122" spans="1:1" x14ac:dyDescent="0.35">
      <c r="A122" s="1" t="s">
        <v>126</v>
      </c>
    </row>
    <row r="123" spans="1:1" x14ac:dyDescent="0.35">
      <c r="A123" s="1" t="s">
        <v>126</v>
      </c>
    </row>
    <row r="124" spans="1:1" x14ac:dyDescent="0.35">
      <c r="A124" s="1" t="s">
        <v>126</v>
      </c>
    </row>
    <row r="125" spans="1:1" x14ac:dyDescent="0.35">
      <c r="A125" s="1" t="s">
        <v>126</v>
      </c>
    </row>
    <row r="126" spans="1:1" x14ac:dyDescent="0.35">
      <c r="A126" s="1" t="s">
        <v>126</v>
      </c>
    </row>
    <row r="127" spans="1:1" x14ac:dyDescent="0.35">
      <c r="A127" s="1" t="s">
        <v>126</v>
      </c>
    </row>
    <row r="128" spans="1:1" x14ac:dyDescent="0.35">
      <c r="A128" s="1" t="s">
        <v>126</v>
      </c>
    </row>
    <row r="129" spans="1:1" x14ac:dyDescent="0.35">
      <c r="A129" s="1" t="s">
        <v>126</v>
      </c>
    </row>
    <row r="130" spans="1:1" x14ac:dyDescent="0.35">
      <c r="A130" s="1" t="s">
        <v>126</v>
      </c>
    </row>
    <row r="131" spans="1:1" x14ac:dyDescent="0.35">
      <c r="A131" s="1" t="s">
        <v>126</v>
      </c>
    </row>
    <row r="132" spans="1:1" x14ac:dyDescent="0.35">
      <c r="A132" s="1" t="s">
        <v>126</v>
      </c>
    </row>
    <row r="133" spans="1:1" x14ac:dyDescent="0.35">
      <c r="A133" s="1" t="s">
        <v>126</v>
      </c>
    </row>
    <row r="134" spans="1:1" x14ac:dyDescent="0.35">
      <c r="A134" s="1" t="s">
        <v>126</v>
      </c>
    </row>
    <row r="135" spans="1:1" x14ac:dyDescent="0.35">
      <c r="A135" s="1" t="s">
        <v>126</v>
      </c>
    </row>
    <row r="136" spans="1:1" x14ac:dyDescent="0.35">
      <c r="A136" s="1" t="s">
        <v>126</v>
      </c>
    </row>
    <row r="137" spans="1:1" x14ac:dyDescent="0.35">
      <c r="A137" s="1" t="s">
        <v>126</v>
      </c>
    </row>
    <row r="138" spans="1:1" x14ac:dyDescent="0.35">
      <c r="A138" s="1" t="s">
        <v>126</v>
      </c>
    </row>
    <row r="139" spans="1:1" x14ac:dyDescent="0.35">
      <c r="A139" s="1" t="s">
        <v>126</v>
      </c>
    </row>
    <row r="140" spans="1:1" x14ac:dyDescent="0.35">
      <c r="A140" s="1" t="s">
        <v>126</v>
      </c>
    </row>
    <row r="141" spans="1:1" x14ac:dyDescent="0.35">
      <c r="A141" s="1" t="s">
        <v>126</v>
      </c>
    </row>
    <row r="142" spans="1:1" x14ac:dyDescent="0.35">
      <c r="A142" s="1" t="s">
        <v>126</v>
      </c>
    </row>
    <row r="143" spans="1:1" x14ac:dyDescent="0.35">
      <c r="A143" s="1" t="s">
        <v>126</v>
      </c>
    </row>
    <row r="144" spans="1:1" x14ac:dyDescent="0.35">
      <c r="A144" s="1" t="s">
        <v>126</v>
      </c>
    </row>
    <row r="145" spans="1:1" x14ac:dyDescent="0.35">
      <c r="A145" s="1" t="s">
        <v>126</v>
      </c>
    </row>
    <row r="146" spans="1:1" x14ac:dyDescent="0.35">
      <c r="A146" s="1" t="s">
        <v>126</v>
      </c>
    </row>
    <row r="147" spans="1:1" x14ac:dyDescent="0.35">
      <c r="A147" s="1" t="s">
        <v>126</v>
      </c>
    </row>
    <row r="148" spans="1:1" x14ac:dyDescent="0.35">
      <c r="A148" s="1" t="s">
        <v>126</v>
      </c>
    </row>
    <row r="149" spans="1:1" x14ac:dyDescent="0.35">
      <c r="A149" s="1" t="s">
        <v>126</v>
      </c>
    </row>
    <row r="150" spans="1:1" x14ac:dyDescent="0.35">
      <c r="A150" s="1" t="s">
        <v>126</v>
      </c>
    </row>
    <row r="151" spans="1:1" x14ac:dyDescent="0.35">
      <c r="A151" s="1" t="s">
        <v>126</v>
      </c>
    </row>
    <row r="152" spans="1:1" x14ac:dyDescent="0.35">
      <c r="A152" s="1" t="s">
        <v>126</v>
      </c>
    </row>
    <row r="153" spans="1:1" x14ac:dyDescent="0.35">
      <c r="A153" s="1" t="s">
        <v>126</v>
      </c>
    </row>
    <row r="154" spans="1:1" x14ac:dyDescent="0.35">
      <c r="A154" s="1" t="s">
        <v>126</v>
      </c>
    </row>
    <row r="155" spans="1:1" x14ac:dyDescent="0.35">
      <c r="A155" s="1" t="s">
        <v>126</v>
      </c>
    </row>
    <row r="156" spans="1:1" x14ac:dyDescent="0.35">
      <c r="A156" s="1" t="s">
        <v>126</v>
      </c>
    </row>
    <row r="157" spans="1:1" x14ac:dyDescent="0.35">
      <c r="A157" s="1" t="s">
        <v>126</v>
      </c>
    </row>
    <row r="158" spans="1:1" x14ac:dyDescent="0.35">
      <c r="A158" s="1" t="s">
        <v>126</v>
      </c>
    </row>
    <row r="159" spans="1:1" x14ac:dyDescent="0.35">
      <c r="A159" s="1" t="s">
        <v>126</v>
      </c>
    </row>
    <row r="160" spans="1:1" x14ac:dyDescent="0.35">
      <c r="A160" s="1" t="s">
        <v>126</v>
      </c>
    </row>
    <row r="161" spans="1:1" x14ac:dyDescent="0.35">
      <c r="A161" s="1" t="s">
        <v>126</v>
      </c>
    </row>
    <row r="162" spans="1:1" x14ac:dyDescent="0.35">
      <c r="A162" s="1" t="s">
        <v>126</v>
      </c>
    </row>
    <row r="163" spans="1:1" x14ac:dyDescent="0.35">
      <c r="A163" s="1" t="s">
        <v>126</v>
      </c>
    </row>
    <row r="164" spans="1:1" x14ac:dyDescent="0.35">
      <c r="A164" s="1" t="s">
        <v>126</v>
      </c>
    </row>
    <row r="165" spans="1:1" x14ac:dyDescent="0.35">
      <c r="A165" s="1" t="s">
        <v>126</v>
      </c>
    </row>
    <row r="166" spans="1:1" x14ac:dyDescent="0.35">
      <c r="A166" s="1" t="s">
        <v>126</v>
      </c>
    </row>
    <row r="167" spans="1:1" x14ac:dyDescent="0.35">
      <c r="A167" s="1" t="s">
        <v>126</v>
      </c>
    </row>
    <row r="168" spans="1:1" x14ac:dyDescent="0.35">
      <c r="A168" s="1" t="s">
        <v>126</v>
      </c>
    </row>
    <row r="169" spans="1:1" x14ac:dyDescent="0.35">
      <c r="A169" s="1" t="s">
        <v>126</v>
      </c>
    </row>
    <row r="170" spans="1:1" x14ac:dyDescent="0.35">
      <c r="A170" s="1" t="s">
        <v>126</v>
      </c>
    </row>
    <row r="171" spans="1:1" x14ac:dyDescent="0.35">
      <c r="A171" s="1" t="s">
        <v>126</v>
      </c>
    </row>
    <row r="172" spans="1:1" x14ac:dyDescent="0.35">
      <c r="A172" s="1" t="s">
        <v>126</v>
      </c>
    </row>
    <row r="173" spans="1:1" x14ac:dyDescent="0.35">
      <c r="A173" s="1" t="s">
        <v>126</v>
      </c>
    </row>
    <row r="174" spans="1:1" x14ac:dyDescent="0.35">
      <c r="A174" s="1" t="s">
        <v>126</v>
      </c>
    </row>
    <row r="175" spans="1:1" x14ac:dyDescent="0.35">
      <c r="A175" s="1" t="s">
        <v>126</v>
      </c>
    </row>
    <row r="176" spans="1:1" x14ac:dyDescent="0.35">
      <c r="A176" s="1" t="s">
        <v>126</v>
      </c>
    </row>
    <row r="177" spans="1:1" x14ac:dyDescent="0.35">
      <c r="A177" s="1" t="s">
        <v>126</v>
      </c>
    </row>
    <row r="178" spans="1:1" x14ac:dyDescent="0.35">
      <c r="A178" s="1" t="s">
        <v>126</v>
      </c>
    </row>
    <row r="179" spans="1:1" x14ac:dyDescent="0.35">
      <c r="A179" s="1" t="s">
        <v>126</v>
      </c>
    </row>
    <row r="180" spans="1:1" x14ac:dyDescent="0.35">
      <c r="A180" s="1" t="s">
        <v>126</v>
      </c>
    </row>
    <row r="181" spans="1:1" x14ac:dyDescent="0.35">
      <c r="A181" s="1" t="s">
        <v>126</v>
      </c>
    </row>
    <row r="182" spans="1:1" x14ac:dyDescent="0.35">
      <c r="A182" s="1" t="s">
        <v>126</v>
      </c>
    </row>
    <row r="183" spans="1:1" x14ac:dyDescent="0.35">
      <c r="A183" s="1" t="s">
        <v>126</v>
      </c>
    </row>
    <row r="184" spans="1:1" x14ac:dyDescent="0.35">
      <c r="A184" s="1" t="s">
        <v>126</v>
      </c>
    </row>
    <row r="185" spans="1:1" x14ac:dyDescent="0.35">
      <c r="A185" s="1" t="s">
        <v>126</v>
      </c>
    </row>
    <row r="186" spans="1:1" x14ac:dyDescent="0.35">
      <c r="A186" s="1" t="s">
        <v>126</v>
      </c>
    </row>
    <row r="187" spans="1:1" x14ac:dyDescent="0.35">
      <c r="A187" s="1" t="s">
        <v>126</v>
      </c>
    </row>
    <row r="188" spans="1:1" x14ac:dyDescent="0.35">
      <c r="A188" s="1" t="s">
        <v>126</v>
      </c>
    </row>
    <row r="189" spans="1:1" x14ac:dyDescent="0.35">
      <c r="A189" s="1" t="s">
        <v>126</v>
      </c>
    </row>
    <row r="190" spans="1:1" x14ac:dyDescent="0.35">
      <c r="A190" s="1" t="s">
        <v>126</v>
      </c>
    </row>
    <row r="191" spans="1:1" x14ac:dyDescent="0.35">
      <c r="A191" s="1" t="s">
        <v>126</v>
      </c>
    </row>
    <row r="192" spans="1:1" x14ac:dyDescent="0.35">
      <c r="A192" s="1" t="s">
        <v>126</v>
      </c>
    </row>
    <row r="193" spans="1:1" x14ac:dyDescent="0.35">
      <c r="A193" s="1" t="s">
        <v>126</v>
      </c>
    </row>
    <row r="194" spans="1:1" x14ac:dyDescent="0.35">
      <c r="A194" s="1" t="s">
        <v>126</v>
      </c>
    </row>
    <row r="195" spans="1:1" x14ac:dyDescent="0.35">
      <c r="A195" s="1" t="s">
        <v>126</v>
      </c>
    </row>
    <row r="196" spans="1:1" x14ac:dyDescent="0.35">
      <c r="A196" s="1" t="s">
        <v>126</v>
      </c>
    </row>
    <row r="197" spans="1:1" x14ac:dyDescent="0.35">
      <c r="A197" s="1" t="s">
        <v>126</v>
      </c>
    </row>
    <row r="198" spans="1:1" x14ac:dyDescent="0.35">
      <c r="A198" s="1" t="s">
        <v>126</v>
      </c>
    </row>
    <row r="199" spans="1:1" x14ac:dyDescent="0.35">
      <c r="A199" s="1" t="s">
        <v>126</v>
      </c>
    </row>
    <row r="200" spans="1:1" x14ac:dyDescent="0.35">
      <c r="A200" s="1" t="s">
        <v>126</v>
      </c>
    </row>
    <row r="201" spans="1:1" x14ac:dyDescent="0.35">
      <c r="A201" s="1" t="s">
        <v>126</v>
      </c>
    </row>
    <row r="202" spans="1:1" x14ac:dyDescent="0.35">
      <c r="A202" s="1" t="s">
        <v>126</v>
      </c>
    </row>
    <row r="203" spans="1:1" x14ac:dyDescent="0.35">
      <c r="A203" s="1" t="s">
        <v>126</v>
      </c>
    </row>
    <row r="204" spans="1:1" x14ac:dyDescent="0.35">
      <c r="A204" s="1" t="s">
        <v>126</v>
      </c>
    </row>
    <row r="205" spans="1:1" x14ac:dyDescent="0.35">
      <c r="A205" s="1" t="s">
        <v>126</v>
      </c>
    </row>
    <row r="206" spans="1:1" x14ac:dyDescent="0.35">
      <c r="A206" s="1" t="s">
        <v>126</v>
      </c>
    </row>
    <row r="207" spans="1:1" x14ac:dyDescent="0.35">
      <c r="A207" s="1" t="s">
        <v>126</v>
      </c>
    </row>
    <row r="208" spans="1:1" x14ac:dyDescent="0.35">
      <c r="A208" s="1" t="s">
        <v>126</v>
      </c>
    </row>
    <row r="209" spans="1:1" x14ac:dyDescent="0.35">
      <c r="A209" s="1" t="s">
        <v>126</v>
      </c>
    </row>
    <row r="210" spans="1:1" x14ac:dyDescent="0.35">
      <c r="A210" s="1" t="s">
        <v>126</v>
      </c>
    </row>
    <row r="211" spans="1:1" x14ac:dyDescent="0.35">
      <c r="A211" s="1" t="s">
        <v>126</v>
      </c>
    </row>
    <row r="212" spans="1:1" x14ac:dyDescent="0.35">
      <c r="A212" s="1" t="s">
        <v>126</v>
      </c>
    </row>
    <row r="213" spans="1:1" x14ac:dyDescent="0.35">
      <c r="A213" s="1" t="s">
        <v>126</v>
      </c>
    </row>
    <row r="214" spans="1:1" x14ac:dyDescent="0.35">
      <c r="A214" s="1" t="s">
        <v>126</v>
      </c>
    </row>
    <row r="215" spans="1:1" x14ac:dyDescent="0.35">
      <c r="A215" s="1" t="s">
        <v>126</v>
      </c>
    </row>
    <row r="216" spans="1:1" x14ac:dyDescent="0.35">
      <c r="A216" s="1" t="s">
        <v>126</v>
      </c>
    </row>
    <row r="217" spans="1:1" x14ac:dyDescent="0.35">
      <c r="A217" s="1" t="s">
        <v>126</v>
      </c>
    </row>
    <row r="218" spans="1:1" x14ac:dyDescent="0.35">
      <c r="A218" s="1" t="s">
        <v>126</v>
      </c>
    </row>
    <row r="219" spans="1:1" x14ac:dyDescent="0.35">
      <c r="A219" s="1" t="s">
        <v>126</v>
      </c>
    </row>
    <row r="220" spans="1:1" x14ac:dyDescent="0.35">
      <c r="A220" s="1" t="s">
        <v>126</v>
      </c>
    </row>
    <row r="221" spans="1:1" x14ac:dyDescent="0.35">
      <c r="A221" s="1" t="s">
        <v>126</v>
      </c>
    </row>
    <row r="222" spans="1:1" x14ac:dyDescent="0.35">
      <c r="A222" s="1" t="s">
        <v>126</v>
      </c>
    </row>
    <row r="223" spans="1:1" x14ac:dyDescent="0.35">
      <c r="A223" s="1" t="s">
        <v>126</v>
      </c>
    </row>
    <row r="224" spans="1:1" x14ac:dyDescent="0.35">
      <c r="A224" s="1" t="s">
        <v>126</v>
      </c>
    </row>
    <row r="225" spans="1:1" x14ac:dyDescent="0.35">
      <c r="A225" s="1" t="s">
        <v>126</v>
      </c>
    </row>
    <row r="226" spans="1:1" x14ac:dyDescent="0.35">
      <c r="A226" s="1" t="s">
        <v>126</v>
      </c>
    </row>
    <row r="227" spans="1:1" x14ac:dyDescent="0.35">
      <c r="A227" s="1" t="s">
        <v>126</v>
      </c>
    </row>
    <row r="228" spans="1:1" x14ac:dyDescent="0.35">
      <c r="A228" s="1" t="s">
        <v>126</v>
      </c>
    </row>
    <row r="229" spans="1:1" x14ac:dyDescent="0.35">
      <c r="A229" s="1" t="s">
        <v>126</v>
      </c>
    </row>
    <row r="230" spans="1:1" x14ac:dyDescent="0.35">
      <c r="A230" s="1" t="s">
        <v>126</v>
      </c>
    </row>
    <row r="231" spans="1:1" x14ac:dyDescent="0.35">
      <c r="A231" s="1" t="s">
        <v>126</v>
      </c>
    </row>
    <row r="232" spans="1:1" x14ac:dyDescent="0.35">
      <c r="A232" s="1" t="s">
        <v>126</v>
      </c>
    </row>
    <row r="233" spans="1:1" x14ac:dyDescent="0.35">
      <c r="A233" s="1" t="s">
        <v>126</v>
      </c>
    </row>
    <row r="234" spans="1:1" x14ac:dyDescent="0.35">
      <c r="A234" s="1" t="s">
        <v>126</v>
      </c>
    </row>
    <row r="235" spans="1:1" x14ac:dyDescent="0.35">
      <c r="A235" s="1" t="s">
        <v>126</v>
      </c>
    </row>
    <row r="236" spans="1:1" x14ac:dyDescent="0.35">
      <c r="A236" s="1" t="s">
        <v>126</v>
      </c>
    </row>
    <row r="237" spans="1:1" x14ac:dyDescent="0.35">
      <c r="A237" s="1" t="s">
        <v>126</v>
      </c>
    </row>
    <row r="238" spans="1:1" x14ac:dyDescent="0.35">
      <c r="A238" s="1" t="s">
        <v>126</v>
      </c>
    </row>
    <row r="239" spans="1:1" x14ac:dyDescent="0.35">
      <c r="A239" s="1" t="s">
        <v>126</v>
      </c>
    </row>
    <row r="240" spans="1:1" x14ac:dyDescent="0.35">
      <c r="A240" s="1" t="s">
        <v>126</v>
      </c>
    </row>
    <row r="241" spans="1:1" x14ac:dyDescent="0.35">
      <c r="A241" s="1" t="s">
        <v>126</v>
      </c>
    </row>
    <row r="242" spans="1:1" x14ac:dyDescent="0.35">
      <c r="A242" s="1" t="s">
        <v>126</v>
      </c>
    </row>
    <row r="243" spans="1:1" x14ac:dyDescent="0.35">
      <c r="A243" s="1" t="s">
        <v>126</v>
      </c>
    </row>
    <row r="244" spans="1:1" x14ac:dyDescent="0.35">
      <c r="A244" s="1" t="s">
        <v>126</v>
      </c>
    </row>
    <row r="245" spans="1:1" x14ac:dyDescent="0.35">
      <c r="A245" s="1" t="s">
        <v>126</v>
      </c>
    </row>
    <row r="246" spans="1:1" x14ac:dyDescent="0.35">
      <c r="A246" s="1" t="s">
        <v>126</v>
      </c>
    </row>
    <row r="247" spans="1:1" x14ac:dyDescent="0.35">
      <c r="A247" s="1" t="s">
        <v>126</v>
      </c>
    </row>
    <row r="248" spans="1:1" x14ac:dyDescent="0.35">
      <c r="A248" s="1" t="s">
        <v>126</v>
      </c>
    </row>
    <row r="249" spans="1:1" x14ac:dyDescent="0.35">
      <c r="A249" s="1" t="s">
        <v>126</v>
      </c>
    </row>
    <row r="250" spans="1:1" x14ac:dyDescent="0.35">
      <c r="A250" s="1" t="s">
        <v>126</v>
      </c>
    </row>
    <row r="251" spans="1:1" x14ac:dyDescent="0.35">
      <c r="A251" s="1" t="s">
        <v>126</v>
      </c>
    </row>
    <row r="252" spans="1:1" x14ac:dyDescent="0.35">
      <c r="A252" s="1" t="s">
        <v>126</v>
      </c>
    </row>
    <row r="253" spans="1:1" x14ac:dyDescent="0.35">
      <c r="A253" s="1" t="s">
        <v>126</v>
      </c>
    </row>
    <row r="254" spans="1:1" x14ac:dyDescent="0.35">
      <c r="A254" s="1" t="s">
        <v>126</v>
      </c>
    </row>
    <row r="255" spans="1:1" x14ac:dyDescent="0.35">
      <c r="A255" s="1" t="s">
        <v>126</v>
      </c>
    </row>
    <row r="256" spans="1:1" x14ac:dyDescent="0.35">
      <c r="A256" s="1" t="s">
        <v>126</v>
      </c>
    </row>
    <row r="257" spans="1:1" x14ac:dyDescent="0.35">
      <c r="A257" s="1" t="s">
        <v>126</v>
      </c>
    </row>
    <row r="258" spans="1:1" x14ac:dyDescent="0.35">
      <c r="A258" s="1" t="s">
        <v>126</v>
      </c>
    </row>
    <row r="259" spans="1:1" x14ac:dyDescent="0.35">
      <c r="A259" s="1" t="s">
        <v>126</v>
      </c>
    </row>
    <row r="260" spans="1:1" x14ac:dyDescent="0.35">
      <c r="A260" s="1" t="s">
        <v>126</v>
      </c>
    </row>
    <row r="261" spans="1:1" x14ac:dyDescent="0.35">
      <c r="A261" s="1" t="s">
        <v>126</v>
      </c>
    </row>
    <row r="262" spans="1:1" x14ac:dyDescent="0.35">
      <c r="A262" s="1" t="s">
        <v>126</v>
      </c>
    </row>
    <row r="263" spans="1:1" x14ac:dyDescent="0.35">
      <c r="A263" s="1" t="s">
        <v>126</v>
      </c>
    </row>
    <row r="264" spans="1:1" x14ac:dyDescent="0.35">
      <c r="A264" s="1" t="s">
        <v>126</v>
      </c>
    </row>
    <row r="265" spans="1:1" x14ac:dyDescent="0.35">
      <c r="A265" s="1" t="s">
        <v>126</v>
      </c>
    </row>
    <row r="266" spans="1:1" x14ac:dyDescent="0.35">
      <c r="A266" s="1" t="s">
        <v>126</v>
      </c>
    </row>
    <row r="267" spans="1:1" x14ac:dyDescent="0.35">
      <c r="A267" s="1" t="s">
        <v>126</v>
      </c>
    </row>
    <row r="268" spans="1:1" x14ac:dyDescent="0.35">
      <c r="A268" s="1" t="s">
        <v>126</v>
      </c>
    </row>
    <row r="269" spans="1:1" x14ac:dyDescent="0.35">
      <c r="A269" s="1" t="s">
        <v>126</v>
      </c>
    </row>
    <row r="270" spans="1:1" x14ac:dyDescent="0.35">
      <c r="A270" s="1" t="s">
        <v>126</v>
      </c>
    </row>
    <row r="271" spans="1:1" x14ac:dyDescent="0.35">
      <c r="A271" s="1" t="s">
        <v>126</v>
      </c>
    </row>
    <row r="272" spans="1:1" x14ac:dyDescent="0.35">
      <c r="A272" s="1" t="s">
        <v>126</v>
      </c>
    </row>
    <row r="273" spans="1:1" x14ac:dyDescent="0.35">
      <c r="A273" s="1" t="s">
        <v>126</v>
      </c>
    </row>
    <row r="274" spans="1:1" x14ac:dyDescent="0.35">
      <c r="A274" s="1" t="s">
        <v>126</v>
      </c>
    </row>
    <row r="275" spans="1:1" x14ac:dyDescent="0.35">
      <c r="A275" s="1" t="s">
        <v>126</v>
      </c>
    </row>
    <row r="276" spans="1:1" x14ac:dyDescent="0.35">
      <c r="A276" s="1" t="s">
        <v>126</v>
      </c>
    </row>
    <row r="277" spans="1:1" x14ac:dyDescent="0.35">
      <c r="A277" s="1" t="s">
        <v>126</v>
      </c>
    </row>
    <row r="278" spans="1:1" x14ac:dyDescent="0.35">
      <c r="A278" s="1" t="s">
        <v>126</v>
      </c>
    </row>
    <row r="279" spans="1:1" x14ac:dyDescent="0.35">
      <c r="A279" s="1" t="s">
        <v>126</v>
      </c>
    </row>
    <row r="280" spans="1:1" x14ac:dyDescent="0.35">
      <c r="A280" s="1" t="s">
        <v>126</v>
      </c>
    </row>
    <row r="281" spans="1:1" x14ac:dyDescent="0.35">
      <c r="A281" s="1" t="s">
        <v>126</v>
      </c>
    </row>
    <row r="282" spans="1:1" x14ac:dyDescent="0.35">
      <c r="A282" s="1" t="s">
        <v>126</v>
      </c>
    </row>
    <row r="283" spans="1:1" x14ac:dyDescent="0.35">
      <c r="A283" s="1" t="s">
        <v>126</v>
      </c>
    </row>
    <row r="284" spans="1:1" x14ac:dyDescent="0.35">
      <c r="A284" s="1" t="s">
        <v>126</v>
      </c>
    </row>
    <row r="285" spans="1:1" x14ac:dyDescent="0.35">
      <c r="A285" s="1" t="s">
        <v>126</v>
      </c>
    </row>
    <row r="286" spans="1:1" x14ac:dyDescent="0.35">
      <c r="A286" s="1" t="s">
        <v>126</v>
      </c>
    </row>
    <row r="287" spans="1:1" x14ac:dyDescent="0.35">
      <c r="A287" s="1" t="s">
        <v>126</v>
      </c>
    </row>
    <row r="288" spans="1:1" x14ac:dyDescent="0.35">
      <c r="A288" s="1" t="s">
        <v>126</v>
      </c>
    </row>
    <row r="289" spans="1:1" x14ac:dyDescent="0.35">
      <c r="A289" s="1" t="s">
        <v>126</v>
      </c>
    </row>
    <row r="290" spans="1:1" x14ac:dyDescent="0.35">
      <c r="A290" s="1" t="s">
        <v>126</v>
      </c>
    </row>
    <row r="291" spans="1:1" x14ac:dyDescent="0.35">
      <c r="A291" s="1" t="s">
        <v>126</v>
      </c>
    </row>
    <row r="292" spans="1:1" x14ac:dyDescent="0.35">
      <c r="A292" s="1" t="s">
        <v>126</v>
      </c>
    </row>
    <row r="293" spans="1:1" x14ac:dyDescent="0.35">
      <c r="A293" s="1" t="s">
        <v>126</v>
      </c>
    </row>
    <row r="294" spans="1:1" x14ac:dyDescent="0.35">
      <c r="A294" s="1" t="s">
        <v>126</v>
      </c>
    </row>
    <row r="295" spans="1:1" x14ac:dyDescent="0.35">
      <c r="A295" s="1" t="s">
        <v>126</v>
      </c>
    </row>
    <row r="296" spans="1:1" x14ac:dyDescent="0.35">
      <c r="A296" s="1" t="s">
        <v>126</v>
      </c>
    </row>
    <row r="297" spans="1:1" x14ac:dyDescent="0.35">
      <c r="A297" s="1" t="s">
        <v>126</v>
      </c>
    </row>
    <row r="298" spans="1:1" x14ac:dyDescent="0.35">
      <c r="A298" s="1" t="s">
        <v>126</v>
      </c>
    </row>
    <row r="299" spans="1:1" x14ac:dyDescent="0.35">
      <c r="A299" s="1" t="s">
        <v>126</v>
      </c>
    </row>
    <row r="300" spans="1:1" x14ac:dyDescent="0.35">
      <c r="A300" s="1" t="s">
        <v>126</v>
      </c>
    </row>
    <row r="301" spans="1:1" x14ac:dyDescent="0.35">
      <c r="A301" s="1" t="s">
        <v>126</v>
      </c>
    </row>
    <row r="302" spans="1:1" x14ac:dyDescent="0.35">
      <c r="A302" s="1" t="s">
        <v>126</v>
      </c>
    </row>
    <row r="303" spans="1:1" x14ac:dyDescent="0.35">
      <c r="A303" s="1" t="s">
        <v>126</v>
      </c>
    </row>
    <row r="304" spans="1:1" x14ac:dyDescent="0.35">
      <c r="A304" s="1" t="s">
        <v>126</v>
      </c>
    </row>
    <row r="305" spans="1:1" x14ac:dyDescent="0.35">
      <c r="A305" s="1" t="s">
        <v>126</v>
      </c>
    </row>
    <row r="306" spans="1:1" x14ac:dyDescent="0.35">
      <c r="A306" s="1" t="s">
        <v>126</v>
      </c>
    </row>
    <row r="307" spans="1:1" x14ac:dyDescent="0.35">
      <c r="A307" s="1" t="s">
        <v>126</v>
      </c>
    </row>
    <row r="308" spans="1:1" x14ac:dyDescent="0.35">
      <c r="A308" s="1" t="s">
        <v>126</v>
      </c>
    </row>
    <row r="309" spans="1:1" x14ac:dyDescent="0.35">
      <c r="A309" s="1" t="s">
        <v>126</v>
      </c>
    </row>
    <row r="310" spans="1:1" x14ac:dyDescent="0.35">
      <c r="A310" s="1" t="s">
        <v>126</v>
      </c>
    </row>
    <row r="311" spans="1:1" x14ac:dyDescent="0.35">
      <c r="A311" s="1" t="s">
        <v>126</v>
      </c>
    </row>
    <row r="312" spans="1:1" x14ac:dyDescent="0.35">
      <c r="A312" s="1" t="s">
        <v>126</v>
      </c>
    </row>
    <row r="313" spans="1:1" x14ac:dyDescent="0.35">
      <c r="A313" s="1" t="s">
        <v>126</v>
      </c>
    </row>
    <row r="314" spans="1:1" x14ac:dyDescent="0.35">
      <c r="A314" s="1" t="s">
        <v>126</v>
      </c>
    </row>
    <row r="315" spans="1:1" x14ac:dyDescent="0.35">
      <c r="A315" s="1" t="s">
        <v>126</v>
      </c>
    </row>
    <row r="316" spans="1:1" x14ac:dyDescent="0.35">
      <c r="A316" s="1" t="s">
        <v>126</v>
      </c>
    </row>
    <row r="317" spans="1:1" x14ac:dyDescent="0.35">
      <c r="A317" s="1" t="s">
        <v>126</v>
      </c>
    </row>
    <row r="318" spans="1:1" x14ac:dyDescent="0.35">
      <c r="A318" s="1" t="s">
        <v>126</v>
      </c>
    </row>
    <row r="319" spans="1:1" x14ac:dyDescent="0.35">
      <c r="A319" s="1" t="s">
        <v>126</v>
      </c>
    </row>
    <row r="320" spans="1:1" x14ac:dyDescent="0.35">
      <c r="A320" s="1" t="s">
        <v>126</v>
      </c>
    </row>
    <row r="321" spans="1:1" x14ac:dyDescent="0.35">
      <c r="A321" s="1" t="s">
        <v>126</v>
      </c>
    </row>
    <row r="322" spans="1:1" x14ac:dyDescent="0.35">
      <c r="A322" s="1" t="s">
        <v>126</v>
      </c>
    </row>
    <row r="323" spans="1:1" x14ac:dyDescent="0.35">
      <c r="A323" s="1" t="s">
        <v>126</v>
      </c>
    </row>
    <row r="324" spans="1:1" x14ac:dyDescent="0.35">
      <c r="A324" s="1" t="s">
        <v>126</v>
      </c>
    </row>
    <row r="325" spans="1:1" x14ac:dyDescent="0.35">
      <c r="A325" s="1" t="s">
        <v>126</v>
      </c>
    </row>
    <row r="326" spans="1:1" x14ac:dyDescent="0.35">
      <c r="A326" s="1" t="s">
        <v>126</v>
      </c>
    </row>
    <row r="327" spans="1:1" x14ac:dyDescent="0.35">
      <c r="A327" s="1" t="s">
        <v>126</v>
      </c>
    </row>
    <row r="328" spans="1:1" x14ac:dyDescent="0.35">
      <c r="A328" s="1" t="s">
        <v>126</v>
      </c>
    </row>
    <row r="329" spans="1:1" x14ac:dyDescent="0.35">
      <c r="A329" s="1" t="s">
        <v>126</v>
      </c>
    </row>
    <row r="330" spans="1:1" x14ac:dyDescent="0.35">
      <c r="A330" s="1" t="s">
        <v>126</v>
      </c>
    </row>
    <row r="331" spans="1:1" x14ac:dyDescent="0.35">
      <c r="A331" s="1" t="s">
        <v>126</v>
      </c>
    </row>
    <row r="332" spans="1:1" x14ac:dyDescent="0.35">
      <c r="A332" s="1" t="s">
        <v>126</v>
      </c>
    </row>
    <row r="333" spans="1:1" x14ac:dyDescent="0.35">
      <c r="A333" s="1" t="s">
        <v>126</v>
      </c>
    </row>
    <row r="334" spans="1:1" x14ac:dyDescent="0.35">
      <c r="A334" s="1" t="s">
        <v>126</v>
      </c>
    </row>
    <row r="335" spans="1:1" x14ac:dyDescent="0.35">
      <c r="A335" s="1" t="s">
        <v>126</v>
      </c>
    </row>
    <row r="336" spans="1:1" x14ac:dyDescent="0.35">
      <c r="A336" s="1" t="s">
        <v>126</v>
      </c>
    </row>
    <row r="337" spans="1:1" x14ac:dyDescent="0.35">
      <c r="A337" s="1" t="s">
        <v>126</v>
      </c>
    </row>
    <row r="338" spans="1:1" x14ac:dyDescent="0.35">
      <c r="A338" s="1" t="s">
        <v>126</v>
      </c>
    </row>
    <row r="339" spans="1:1" x14ac:dyDescent="0.35">
      <c r="A339" s="1" t="s">
        <v>126</v>
      </c>
    </row>
    <row r="340" spans="1:1" x14ac:dyDescent="0.35">
      <c r="A340" s="1" t="s">
        <v>126</v>
      </c>
    </row>
    <row r="341" spans="1:1" x14ac:dyDescent="0.35">
      <c r="A341" s="1" t="s">
        <v>126</v>
      </c>
    </row>
    <row r="342" spans="1:1" x14ac:dyDescent="0.35">
      <c r="A342" s="1" t="s">
        <v>126</v>
      </c>
    </row>
    <row r="343" spans="1:1" x14ac:dyDescent="0.35">
      <c r="A343" s="1" t="s">
        <v>126</v>
      </c>
    </row>
    <row r="344" spans="1:1" x14ac:dyDescent="0.35">
      <c r="A344" s="1" t="s">
        <v>126</v>
      </c>
    </row>
    <row r="345" spans="1:1" x14ac:dyDescent="0.35">
      <c r="A345" s="1" t="s">
        <v>126</v>
      </c>
    </row>
    <row r="346" spans="1:1" x14ac:dyDescent="0.35">
      <c r="A346" s="1" t="s">
        <v>126</v>
      </c>
    </row>
    <row r="347" spans="1:1" x14ac:dyDescent="0.35">
      <c r="A347" s="1" t="s">
        <v>126</v>
      </c>
    </row>
    <row r="348" spans="1:1" x14ac:dyDescent="0.35">
      <c r="A348" s="1" t="s">
        <v>126</v>
      </c>
    </row>
    <row r="349" spans="1:1" x14ac:dyDescent="0.35">
      <c r="A349" s="1" t="s">
        <v>126</v>
      </c>
    </row>
    <row r="350" spans="1:1" x14ac:dyDescent="0.35">
      <c r="A350" s="1" t="s">
        <v>126</v>
      </c>
    </row>
    <row r="351" spans="1:1" x14ac:dyDescent="0.35">
      <c r="A351" s="1" t="s">
        <v>126</v>
      </c>
    </row>
    <row r="352" spans="1:1" x14ac:dyDescent="0.35">
      <c r="A352" s="1" t="s">
        <v>126</v>
      </c>
    </row>
    <row r="353" spans="1:1" x14ac:dyDescent="0.35">
      <c r="A353" s="1" t="s">
        <v>126</v>
      </c>
    </row>
    <row r="354" spans="1:1" x14ac:dyDescent="0.35">
      <c r="A354" s="1" t="s">
        <v>126</v>
      </c>
    </row>
    <row r="355" spans="1:1" x14ac:dyDescent="0.35">
      <c r="A355" s="1" t="s">
        <v>126</v>
      </c>
    </row>
    <row r="356" spans="1:1" x14ac:dyDescent="0.35">
      <c r="A356" s="1" t="s">
        <v>126</v>
      </c>
    </row>
    <row r="357" spans="1:1" x14ac:dyDescent="0.35">
      <c r="A357" s="1" t="s">
        <v>126</v>
      </c>
    </row>
    <row r="358" spans="1:1" x14ac:dyDescent="0.35">
      <c r="A358" s="1" t="s">
        <v>126</v>
      </c>
    </row>
    <row r="359" spans="1:1" x14ac:dyDescent="0.35">
      <c r="A359" s="1" t="s">
        <v>126</v>
      </c>
    </row>
    <row r="360" spans="1:1" x14ac:dyDescent="0.35">
      <c r="A360" s="1" t="s">
        <v>126</v>
      </c>
    </row>
    <row r="361" spans="1:1" x14ac:dyDescent="0.35">
      <c r="A361" s="1" t="s">
        <v>126</v>
      </c>
    </row>
    <row r="362" spans="1:1" x14ac:dyDescent="0.35">
      <c r="A362" s="1" t="s">
        <v>126</v>
      </c>
    </row>
    <row r="363" spans="1:1" x14ac:dyDescent="0.35">
      <c r="A363" s="1" t="s">
        <v>126</v>
      </c>
    </row>
    <row r="364" spans="1:1" x14ac:dyDescent="0.35">
      <c r="A364" s="1" t="s">
        <v>126</v>
      </c>
    </row>
    <row r="365" spans="1:1" x14ac:dyDescent="0.35">
      <c r="A365" s="1" t="s">
        <v>126</v>
      </c>
    </row>
    <row r="366" spans="1:1" x14ac:dyDescent="0.35">
      <c r="A366" s="1" t="s">
        <v>126</v>
      </c>
    </row>
    <row r="367" spans="1:1" x14ac:dyDescent="0.35">
      <c r="A367" s="1" t="s">
        <v>126</v>
      </c>
    </row>
    <row r="368" spans="1:1" x14ac:dyDescent="0.35">
      <c r="A368" s="1" t="s">
        <v>126</v>
      </c>
    </row>
    <row r="369" spans="1:1" x14ac:dyDescent="0.35">
      <c r="A369" s="1" t="s">
        <v>126</v>
      </c>
    </row>
    <row r="370" spans="1:1" x14ac:dyDescent="0.35">
      <c r="A370" s="1" t="s">
        <v>126</v>
      </c>
    </row>
    <row r="371" spans="1:1" x14ac:dyDescent="0.35">
      <c r="A371" s="1" t="s">
        <v>126</v>
      </c>
    </row>
    <row r="372" spans="1:1" x14ac:dyDescent="0.35">
      <c r="A372" s="1" t="s">
        <v>126</v>
      </c>
    </row>
    <row r="373" spans="1:1" x14ac:dyDescent="0.35">
      <c r="A373" s="1" t="s">
        <v>126</v>
      </c>
    </row>
    <row r="374" spans="1:1" x14ac:dyDescent="0.35">
      <c r="A374" s="1" t="s">
        <v>126</v>
      </c>
    </row>
    <row r="375" spans="1:1" x14ac:dyDescent="0.35">
      <c r="A375" s="1" t="s">
        <v>126</v>
      </c>
    </row>
    <row r="376" spans="1:1" x14ac:dyDescent="0.35">
      <c r="A376" s="1" t="s">
        <v>126</v>
      </c>
    </row>
    <row r="377" spans="1:1" x14ac:dyDescent="0.35">
      <c r="A377" s="1" t="s">
        <v>126</v>
      </c>
    </row>
    <row r="378" spans="1:1" x14ac:dyDescent="0.35">
      <c r="A378" s="1" t="s">
        <v>126</v>
      </c>
    </row>
    <row r="379" spans="1:1" x14ac:dyDescent="0.35">
      <c r="A379" s="1" t="s">
        <v>126</v>
      </c>
    </row>
    <row r="380" spans="1:1" x14ac:dyDescent="0.35">
      <c r="A380" s="1" t="s">
        <v>126</v>
      </c>
    </row>
    <row r="381" spans="1:1" x14ac:dyDescent="0.35">
      <c r="A381" s="1" t="s">
        <v>126</v>
      </c>
    </row>
    <row r="382" spans="1:1" x14ac:dyDescent="0.35">
      <c r="A382" s="1" t="s">
        <v>126</v>
      </c>
    </row>
    <row r="383" spans="1:1" x14ac:dyDescent="0.35">
      <c r="A383" s="1" t="s">
        <v>126</v>
      </c>
    </row>
    <row r="384" spans="1:1" x14ac:dyDescent="0.35">
      <c r="A384" s="1" t="s">
        <v>126</v>
      </c>
    </row>
    <row r="385" spans="1:1" x14ac:dyDescent="0.35">
      <c r="A385" s="1" t="s">
        <v>126</v>
      </c>
    </row>
    <row r="386" spans="1:1" x14ac:dyDescent="0.35">
      <c r="A386" s="1" t="s">
        <v>126</v>
      </c>
    </row>
    <row r="387" spans="1:1" x14ac:dyDescent="0.35">
      <c r="A387" s="1" t="s">
        <v>126</v>
      </c>
    </row>
    <row r="388" spans="1:1" x14ac:dyDescent="0.35">
      <c r="A388" s="1" t="s">
        <v>126</v>
      </c>
    </row>
    <row r="389" spans="1:1" x14ac:dyDescent="0.35">
      <c r="A389" s="1" t="s">
        <v>126</v>
      </c>
    </row>
    <row r="390" spans="1:1" x14ac:dyDescent="0.35">
      <c r="A390" s="1" t="s">
        <v>126</v>
      </c>
    </row>
    <row r="391" spans="1:1" x14ac:dyDescent="0.35">
      <c r="A391" s="1" t="s">
        <v>126</v>
      </c>
    </row>
    <row r="392" spans="1:1" x14ac:dyDescent="0.35">
      <c r="A392" s="1" t="s">
        <v>126</v>
      </c>
    </row>
    <row r="393" spans="1:1" x14ac:dyDescent="0.35">
      <c r="A393" s="1" t="s">
        <v>126</v>
      </c>
    </row>
    <row r="394" spans="1:1" x14ac:dyDescent="0.35">
      <c r="A394" s="1" t="s">
        <v>126</v>
      </c>
    </row>
    <row r="395" spans="1:1" x14ac:dyDescent="0.35">
      <c r="A395" s="1" t="s">
        <v>126</v>
      </c>
    </row>
    <row r="396" spans="1:1" x14ac:dyDescent="0.35">
      <c r="A396" s="1" t="s">
        <v>126</v>
      </c>
    </row>
    <row r="397" spans="1:1" x14ac:dyDescent="0.35">
      <c r="A397" s="1" t="s">
        <v>126</v>
      </c>
    </row>
    <row r="398" spans="1:1" x14ac:dyDescent="0.35">
      <c r="A398" s="1" t="s">
        <v>126</v>
      </c>
    </row>
    <row r="399" spans="1:1" x14ac:dyDescent="0.35">
      <c r="A399" s="1" t="s">
        <v>126</v>
      </c>
    </row>
    <row r="400" spans="1:1" x14ac:dyDescent="0.35">
      <c r="A400" s="1" t="s">
        <v>126</v>
      </c>
    </row>
    <row r="401" spans="1:1" x14ac:dyDescent="0.35">
      <c r="A401" s="1" t="s">
        <v>126</v>
      </c>
    </row>
    <row r="402" spans="1:1" x14ac:dyDescent="0.35">
      <c r="A402" s="1" t="s">
        <v>126</v>
      </c>
    </row>
    <row r="403" spans="1:1" x14ac:dyDescent="0.35">
      <c r="A403" s="1" t="s">
        <v>126</v>
      </c>
    </row>
    <row r="404" spans="1:1" x14ac:dyDescent="0.35">
      <c r="A404" s="1" t="s">
        <v>126</v>
      </c>
    </row>
    <row r="405" spans="1:1" x14ac:dyDescent="0.35">
      <c r="A405" s="1" t="s">
        <v>126</v>
      </c>
    </row>
    <row r="406" spans="1:1" x14ac:dyDescent="0.35">
      <c r="A406" s="1" t="s">
        <v>126</v>
      </c>
    </row>
    <row r="407" spans="1:1" x14ac:dyDescent="0.35">
      <c r="A407" s="1" t="s">
        <v>126</v>
      </c>
    </row>
    <row r="408" spans="1:1" x14ac:dyDescent="0.35">
      <c r="A408" s="1" t="s">
        <v>126</v>
      </c>
    </row>
    <row r="409" spans="1:1" x14ac:dyDescent="0.35">
      <c r="A409" s="1" t="s">
        <v>126</v>
      </c>
    </row>
    <row r="410" spans="1:1" x14ac:dyDescent="0.35">
      <c r="A410" s="1" t="s">
        <v>126</v>
      </c>
    </row>
    <row r="411" spans="1:1" x14ac:dyDescent="0.35">
      <c r="A411" s="1" t="s">
        <v>126</v>
      </c>
    </row>
    <row r="412" spans="1:1" x14ac:dyDescent="0.35">
      <c r="A412" s="1" t="s">
        <v>126</v>
      </c>
    </row>
    <row r="413" spans="1:1" x14ac:dyDescent="0.35">
      <c r="A413" s="1" t="s">
        <v>126</v>
      </c>
    </row>
    <row r="414" spans="1:1" x14ac:dyDescent="0.35">
      <c r="A414" s="1" t="s">
        <v>126</v>
      </c>
    </row>
    <row r="415" spans="1:1" x14ac:dyDescent="0.35">
      <c r="A415" s="1" t="s">
        <v>126</v>
      </c>
    </row>
    <row r="416" spans="1:1" x14ac:dyDescent="0.35">
      <c r="A416" s="1" t="s">
        <v>126</v>
      </c>
    </row>
    <row r="417" spans="1:1" x14ac:dyDescent="0.35">
      <c r="A417" s="1" t="s">
        <v>126</v>
      </c>
    </row>
    <row r="418" spans="1:1" x14ac:dyDescent="0.35">
      <c r="A418" s="1" t="s">
        <v>126</v>
      </c>
    </row>
    <row r="419" spans="1:1" x14ac:dyDescent="0.35">
      <c r="A419" s="1" t="s">
        <v>126</v>
      </c>
    </row>
    <row r="420" spans="1:1" x14ac:dyDescent="0.35">
      <c r="A420" s="1" t="s">
        <v>126</v>
      </c>
    </row>
    <row r="421" spans="1:1" x14ac:dyDescent="0.35">
      <c r="A421" s="1" t="s">
        <v>126</v>
      </c>
    </row>
    <row r="422" spans="1:1" x14ac:dyDescent="0.35">
      <c r="A422" s="1" t="s">
        <v>126</v>
      </c>
    </row>
    <row r="423" spans="1:1" x14ac:dyDescent="0.35">
      <c r="A423" s="1" t="s">
        <v>126</v>
      </c>
    </row>
    <row r="424" spans="1:1" x14ac:dyDescent="0.35">
      <c r="A424" s="1" t="s">
        <v>126</v>
      </c>
    </row>
    <row r="425" spans="1:1" x14ac:dyDescent="0.35">
      <c r="A425" s="1" t="s">
        <v>126</v>
      </c>
    </row>
    <row r="426" spans="1:1" x14ac:dyDescent="0.35">
      <c r="A426" s="1" t="s">
        <v>126</v>
      </c>
    </row>
    <row r="427" spans="1:1" x14ac:dyDescent="0.35">
      <c r="A427" s="1" t="s">
        <v>126</v>
      </c>
    </row>
    <row r="428" spans="1:1" x14ac:dyDescent="0.35">
      <c r="A428" s="1" t="s">
        <v>126</v>
      </c>
    </row>
    <row r="429" spans="1:1" x14ac:dyDescent="0.35">
      <c r="A429" s="1" t="s">
        <v>126</v>
      </c>
    </row>
    <row r="430" spans="1:1" x14ac:dyDescent="0.35">
      <c r="A430" s="1" t="s">
        <v>126</v>
      </c>
    </row>
    <row r="431" spans="1:1" x14ac:dyDescent="0.35">
      <c r="A431" s="1" t="s">
        <v>126</v>
      </c>
    </row>
    <row r="432" spans="1:1" x14ac:dyDescent="0.35">
      <c r="A432" s="1" t="s">
        <v>126</v>
      </c>
    </row>
    <row r="433" spans="1:1" x14ac:dyDescent="0.35">
      <c r="A433" s="1" t="s">
        <v>126</v>
      </c>
    </row>
    <row r="434" spans="1:1" x14ac:dyDescent="0.35">
      <c r="A434" s="1" t="s">
        <v>126</v>
      </c>
    </row>
    <row r="435" spans="1:1" x14ac:dyDescent="0.35">
      <c r="A435" s="1" t="s">
        <v>126</v>
      </c>
    </row>
    <row r="436" spans="1:1" x14ac:dyDescent="0.35">
      <c r="A436" s="1" t="s">
        <v>126</v>
      </c>
    </row>
    <row r="437" spans="1:1" x14ac:dyDescent="0.35">
      <c r="A437" s="1" t="s">
        <v>126</v>
      </c>
    </row>
    <row r="438" spans="1:1" x14ac:dyDescent="0.35">
      <c r="A438" s="1" t="s">
        <v>126</v>
      </c>
    </row>
    <row r="439" spans="1:1" x14ac:dyDescent="0.35">
      <c r="A439" s="1" t="s">
        <v>126</v>
      </c>
    </row>
    <row r="440" spans="1:1" x14ac:dyDescent="0.35">
      <c r="A440" s="1" t="s">
        <v>126</v>
      </c>
    </row>
    <row r="441" spans="1:1" x14ac:dyDescent="0.35">
      <c r="A441" s="1" t="s">
        <v>126</v>
      </c>
    </row>
    <row r="442" spans="1:1" x14ac:dyDescent="0.35">
      <c r="A442" s="1" t="s">
        <v>126</v>
      </c>
    </row>
    <row r="443" spans="1:1" x14ac:dyDescent="0.35">
      <c r="A443" s="1" t="s">
        <v>126</v>
      </c>
    </row>
    <row r="444" spans="1:1" x14ac:dyDescent="0.35">
      <c r="A444" s="1" t="s">
        <v>126</v>
      </c>
    </row>
    <row r="445" spans="1:1" x14ac:dyDescent="0.35">
      <c r="A445" s="1" t="s">
        <v>126</v>
      </c>
    </row>
    <row r="446" spans="1:1" x14ac:dyDescent="0.35">
      <c r="A446" s="1" t="s">
        <v>126</v>
      </c>
    </row>
    <row r="447" spans="1:1" x14ac:dyDescent="0.35">
      <c r="A447" s="1" t="s">
        <v>126</v>
      </c>
    </row>
    <row r="448" spans="1:1" x14ac:dyDescent="0.35">
      <c r="A448" s="1" t="s">
        <v>126</v>
      </c>
    </row>
    <row r="449" spans="1:1" x14ac:dyDescent="0.35">
      <c r="A449" s="1" t="s">
        <v>126</v>
      </c>
    </row>
    <row r="450" spans="1:1" x14ac:dyDescent="0.35">
      <c r="A450" s="1" t="s">
        <v>126</v>
      </c>
    </row>
    <row r="451" spans="1:1" x14ac:dyDescent="0.35">
      <c r="A451" s="1" t="s">
        <v>126</v>
      </c>
    </row>
    <row r="452" spans="1:1" x14ac:dyDescent="0.35">
      <c r="A452" s="1" t="s">
        <v>126</v>
      </c>
    </row>
    <row r="453" spans="1:1" x14ac:dyDescent="0.35">
      <c r="A453" s="1" t="s">
        <v>126</v>
      </c>
    </row>
    <row r="454" spans="1:1" x14ac:dyDescent="0.35">
      <c r="A454" s="1" t="s">
        <v>126</v>
      </c>
    </row>
    <row r="455" spans="1:1" x14ac:dyDescent="0.35">
      <c r="A455" s="1" t="s">
        <v>126</v>
      </c>
    </row>
    <row r="456" spans="1:1" x14ac:dyDescent="0.35">
      <c r="A456" s="1" t="s">
        <v>126</v>
      </c>
    </row>
    <row r="457" spans="1:1" x14ac:dyDescent="0.35">
      <c r="A457" s="1" t="s">
        <v>126</v>
      </c>
    </row>
    <row r="458" spans="1:1" x14ac:dyDescent="0.35">
      <c r="A458" s="1" t="s">
        <v>126</v>
      </c>
    </row>
    <row r="459" spans="1:1" x14ac:dyDescent="0.35">
      <c r="A459" s="1" t="s">
        <v>126</v>
      </c>
    </row>
    <row r="460" spans="1:1" x14ac:dyDescent="0.35">
      <c r="A460" s="1" t="s">
        <v>126</v>
      </c>
    </row>
    <row r="461" spans="1:1" x14ac:dyDescent="0.35">
      <c r="A461" s="1" t="s">
        <v>126</v>
      </c>
    </row>
    <row r="462" spans="1:1" x14ac:dyDescent="0.35">
      <c r="A462" s="1" t="s">
        <v>126</v>
      </c>
    </row>
  </sheetData>
  <pageMargins left="0.7" right="0.7" top="0.75" bottom="0.75" header="0.3" footer="0.3"/>
  <pageSetup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B191-5B4B-4594-92E2-57DE354B0B0E}">
  <dimension ref="A1:AB499"/>
  <sheetViews>
    <sheetView topLeftCell="A130" workbookViewId="0">
      <selection activeCell="M154" sqref="M154"/>
    </sheetView>
  </sheetViews>
  <sheetFormatPr defaultRowHeight="14.5" x14ac:dyDescent="0.35"/>
  <cols>
    <col min="17" max="17" width="9.54296875" bestFit="1" customWidth="1"/>
  </cols>
  <sheetData>
    <row r="1" spans="1:19" x14ac:dyDescent="0.35">
      <c r="A1" s="1" t="s">
        <v>143</v>
      </c>
      <c r="B1" t="s">
        <v>1</v>
      </c>
      <c r="C1" t="s">
        <v>2</v>
      </c>
      <c r="E1" t="s">
        <v>3</v>
      </c>
      <c r="F1" t="s">
        <v>4</v>
      </c>
      <c r="H1" t="s">
        <v>5</v>
      </c>
      <c r="I1" t="s">
        <v>6</v>
      </c>
      <c r="K1" t="s">
        <v>7</v>
      </c>
      <c r="L1" t="s">
        <v>8</v>
      </c>
    </row>
    <row r="2" spans="1:19" x14ac:dyDescent="0.35">
      <c r="A2" s="1" t="s">
        <v>9</v>
      </c>
      <c r="B2" t="s">
        <v>10</v>
      </c>
      <c r="C2" t="s">
        <v>11</v>
      </c>
      <c r="E2" t="s">
        <v>12</v>
      </c>
      <c r="F2" t="s">
        <v>13</v>
      </c>
      <c r="H2" t="s">
        <v>14</v>
      </c>
      <c r="I2" t="s">
        <v>15</v>
      </c>
      <c r="K2" t="s">
        <v>16</v>
      </c>
      <c r="L2" t="s">
        <v>17</v>
      </c>
    </row>
    <row r="3" spans="1:19" x14ac:dyDescent="0.35">
      <c r="A3" s="1" t="s">
        <v>18</v>
      </c>
      <c r="B3" t="s">
        <v>144</v>
      </c>
      <c r="C3" t="s">
        <v>144</v>
      </c>
      <c r="D3" t="s">
        <v>20</v>
      </c>
      <c r="E3" t="s">
        <v>144</v>
      </c>
      <c r="F3" t="s">
        <v>144</v>
      </c>
      <c r="G3" t="s">
        <v>21</v>
      </c>
      <c r="H3" t="s">
        <v>144</v>
      </c>
      <c r="I3" t="s">
        <v>144</v>
      </c>
      <c r="J3" t="s">
        <v>22</v>
      </c>
      <c r="K3" t="s">
        <v>144</v>
      </c>
      <c r="L3" t="s">
        <v>144</v>
      </c>
      <c r="M3" t="s">
        <v>23</v>
      </c>
      <c r="Q3" t="s">
        <v>25</v>
      </c>
      <c r="R3" t="s">
        <v>26</v>
      </c>
      <c r="S3" t="s">
        <v>27</v>
      </c>
    </row>
    <row r="4" spans="1:19" x14ac:dyDescent="0.35">
      <c r="A4" s="4" t="s">
        <v>145</v>
      </c>
      <c r="B4" s="2">
        <v>27016.587409077256</v>
      </c>
      <c r="C4" s="2">
        <v>24278.945396159223</v>
      </c>
      <c r="D4" s="2">
        <f>SUM(B4:C4)</f>
        <v>51295.532805236478</v>
      </c>
      <c r="E4" s="2">
        <v>34614.441653085632</v>
      </c>
      <c r="F4" s="2">
        <v>8839.9523794119268</v>
      </c>
      <c r="G4" s="2">
        <f>SUM(E4:F4)</f>
        <v>43454.394032497556</v>
      </c>
      <c r="H4" s="2">
        <v>23287.017496782428</v>
      </c>
      <c r="I4" s="2">
        <v>17764.75629112661</v>
      </c>
      <c r="J4" s="2">
        <f>SUM(H4:I4)</f>
        <v>41051.773787909042</v>
      </c>
      <c r="K4" s="2">
        <v>192646.26311683547</v>
      </c>
      <c r="L4" s="2">
        <v>126135.13099597993</v>
      </c>
      <c r="M4" s="2">
        <f>SUM(K4:L4)</f>
        <v>318781.39411281538</v>
      </c>
      <c r="Q4" s="2">
        <f>(D4/$M4)*100</f>
        <v>16.091131337195673</v>
      </c>
      <c r="R4" s="2">
        <f>(G4/$M4)*100</f>
        <v>13.631408493407626</v>
      </c>
      <c r="S4" s="2">
        <f>(J4/$M4)*100</f>
        <v>12.87771951125259</v>
      </c>
    </row>
    <row r="5" spans="1:19" x14ac:dyDescent="0.35">
      <c r="A5" s="4" t="s">
        <v>146</v>
      </c>
      <c r="B5" s="2">
        <v>28144.533131665215</v>
      </c>
      <c r="C5" s="2">
        <v>25419.990666448251</v>
      </c>
      <c r="D5" s="2">
        <f t="shared" ref="D5:D68" si="0">SUM(B5:C5)</f>
        <v>53564.523798113471</v>
      </c>
      <c r="E5" s="2">
        <v>34163.60654096934</v>
      </c>
      <c r="F5" s="2">
        <v>9159.1849595083604</v>
      </c>
      <c r="G5" s="2">
        <f t="shared" ref="G5:G68" si="1">SUM(E5:F5)</f>
        <v>43322.791500477702</v>
      </c>
      <c r="H5" s="2">
        <v>24535.889020203107</v>
      </c>
      <c r="I5" s="2">
        <v>18219.643426879386</v>
      </c>
      <c r="J5" s="2">
        <f t="shared" ref="J5:J68" si="2">SUM(H5:I5)</f>
        <v>42755.532447082493</v>
      </c>
      <c r="K5" s="2">
        <v>194121.46021070587</v>
      </c>
      <c r="L5" s="2">
        <v>132954.91823466492</v>
      </c>
      <c r="M5" s="2">
        <f t="shared" ref="M5:M68" si="3">SUM(K5:L5)</f>
        <v>327076.37844537082</v>
      </c>
      <c r="Q5" s="2">
        <f t="shared" ref="Q5:Q11" si="4">(D5/$M5)*100</f>
        <v>16.376763144043423</v>
      </c>
      <c r="R5" s="2">
        <f t="shared" ref="R5:R68" si="5">(G5/$M5)*100</f>
        <v>13.245466305575349</v>
      </c>
      <c r="S5" s="2">
        <f t="shared" ref="S5:S68" si="6">(J5/$M5)*100</f>
        <v>13.072033098294696</v>
      </c>
    </row>
    <row r="6" spans="1:19" x14ac:dyDescent="0.35">
      <c r="A6" s="4" t="s">
        <v>147</v>
      </c>
      <c r="B6" s="2">
        <v>27965.493991893989</v>
      </c>
      <c r="C6" s="2">
        <v>24684.239589874396</v>
      </c>
      <c r="D6" s="2">
        <f t="shared" si="0"/>
        <v>52649.733581768385</v>
      </c>
      <c r="E6" s="2">
        <v>37391.579078092909</v>
      </c>
      <c r="F6" s="2">
        <v>9281.0974756270898</v>
      </c>
      <c r="G6" s="2">
        <f t="shared" si="1"/>
        <v>46672.676553719997</v>
      </c>
      <c r="H6" s="2">
        <v>23646.136317466302</v>
      </c>
      <c r="I6" s="2">
        <v>18091.806066156787</v>
      </c>
      <c r="J6" s="2">
        <f t="shared" si="2"/>
        <v>41737.942383623085</v>
      </c>
      <c r="K6" s="2">
        <v>194044.05593885499</v>
      </c>
      <c r="L6" s="2">
        <v>131225.24145629772</v>
      </c>
      <c r="M6" s="2">
        <f t="shared" si="3"/>
        <v>325269.29739515274</v>
      </c>
      <c r="Q6" s="2">
        <f t="shared" si="4"/>
        <v>16.186505767191107</v>
      </c>
      <c r="R6" s="2">
        <f t="shared" si="5"/>
        <v>14.348933922595158</v>
      </c>
      <c r="S6" s="2">
        <f t="shared" si="6"/>
        <v>12.831811276954872</v>
      </c>
    </row>
    <row r="7" spans="1:19" x14ac:dyDescent="0.35">
      <c r="A7" s="4" t="s">
        <v>148</v>
      </c>
      <c r="B7" s="2">
        <v>27399.85641822929</v>
      </c>
      <c r="C7" s="2">
        <v>23862.017989714572</v>
      </c>
      <c r="D7" s="2">
        <f t="shared" si="0"/>
        <v>51261.874407943862</v>
      </c>
      <c r="E7" s="2">
        <v>36158.988666229568</v>
      </c>
      <c r="F7" s="2">
        <v>9111.4356485601947</v>
      </c>
      <c r="G7" s="2">
        <f t="shared" si="1"/>
        <v>45270.424314789765</v>
      </c>
      <c r="H7" s="2">
        <v>22846.05308089979</v>
      </c>
      <c r="I7" s="2">
        <v>17457.943819439901</v>
      </c>
      <c r="J7" s="2">
        <f t="shared" si="2"/>
        <v>40303.996900339691</v>
      </c>
      <c r="K7" s="2">
        <v>190353.17374147801</v>
      </c>
      <c r="L7" s="2">
        <v>128288.22621773226</v>
      </c>
      <c r="M7" s="2">
        <f t="shared" si="3"/>
        <v>318641.39995921025</v>
      </c>
      <c r="Q7" s="2">
        <f t="shared" si="4"/>
        <v>16.087637831903191</v>
      </c>
      <c r="R7" s="2">
        <f t="shared" si="5"/>
        <v>14.207326581098659</v>
      </c>
      <c r="S7" s="2">
        <f t="shared" si="6"/>
        <v>12.648700672762253</v>
      </c>
    </row>
    <row r="8" spans="1:19" x14ac:dyDescent="0.35">
      <c r="A8" s="4" t="s">
        <v>149</v>
      </c>
      <c r="B8" s="2">
        <v>26860.082644564729</v>
      </c>
      <c r="C8" s="2">
        <v>24676.735200873678</v>
      </c>
      <c r="D8" s="2">
        <f t="shared" si="0"/>
        <v>51536.817845438403</v>
      </c>
      <c r="E8" s="2">
        <v>35438.080222770644</v>
      </c>
      <c r="F8" s="2">
        <v>9723.4743782404948</v>
      </c>
      <c r="G8" s="2">
        <f t="shared" si="1"/>
        <v>45161.554601011143</v>
      </c>
      <c r="H8" s="2">
        <v>23831.487402023078</v>
      </c>
      <c r="I8" s="2">
        <v>18125.797973623186</v>
      </c>
      <c r="J8" s="2">
        <f t="shared" si="2"/>
        <v>41957.285375646265</v>
      </c>
      <c r="K8" s="2">
        <v>194104.40954966572</v>
      </c>
      <c r="L8" s="2">
        <v>129496.32276375077</v>
      </c>
      <c r="M8" s="2">
        <f t="shared" si="3"/>
        <v>323600.73231341649</v>
      </c>
      <c r="Q8" s="2">
        <f t="shared" si="4"/>
        <v>15.926051055880656</v>
      </c>
      <c r="R8" s="2">
        <f t="shared" si="5"/>
        <v>13.955949443671498</v>
      </c>
      <c r="S8" s="2">
        <f t="shared" si="6"/>
        <v>12.965757239081105</v>
      </c>
    </row>
    <row r="9" spans="1:19" x14ac:dyDescent="0.35">
      <c r="A9" s="4" t="s">
        <v>150</v>
      </c>
      <c r="B9" s="2">
        <v>26710.42533460334</v>
      </c>
      <c r="C9" s="2">
        <v>24725.546457702942</v>
      </c>
      <c r="D9" s="2">
        <f t="shared" si="0"/>
        <v>51435.971792306285</v>
      </c>
      <c r="E9" s="2">
        <v>35340.173430597024</v>
      </c>
      <c r="F9" s="2">
        <v>9184.8697113540475</v>
      </c>
      <c r="G9" s="2">
        <f t="shared" si="1"/>
        <v>44525.043141951071</v>
      </c>
      <c r="H9" s="2">
        <v>23116.472488458621</v>
      </c>
      <c r="I9" s="2">
        <v>17496.883386328929</v>
      </c>
      <c r="J9" s="2">
        <f t="shared" si="2"/>
        <v>40613.35587478755</v>
      </c>
      <c r="K9" s="2">
        <v>187450.72935939985</v>
      </c>
      <c r="L9" s="2">
        <v>129725.2474771038</v>
      </c>
      <c r="M9" s="2">
        <f t="shared" si="3"/>
        <v>317175.97683650366</v>
      </c>
      <c r="Q9" s="2">
        <f t="shared" si="4"/>
        <v>16.21685611417546</v>
      </c>
      <c r="R9" s="2">
        <f t="shared" si="5"/>
        <v>14.037962012773313</v>
      </c>
      <c r="S9" s="2">
        <f t="shared" si="6"/>
        <v>12.804675902589787</v>
      </c>
    </row>
    <row r="10" spans="1:19" x14ac:dyDescent="0.35">
      <c r="A10" s="4" t="s">
        <v>151</v>
      </c>
      <c r="B10" s="2">
        <v>26166.578731192461</v>
      </c>
      <c r="C10" s="2">
        <v>24069.831256333742</v>
      </c>
      <c r="D10" s="2">
        <f t="shared" si="0"/>
        <v>50236.409987526204</v>
      </c>
      <c r="E10" s="2">
        <v>35915.362492020016</v>
      </c>
      <c r="F10" s="2">
        <v>9213.2562038247015</v>
      </c>
      <c r="G10" s="2">
        <f t="shared" si="1"/>
        <v>45128.618695844722</v>
      </c>
      <c r="H10" s="2">
        <v>22952.293589357687</v>
      </c>
      <c r="I10" s="2">
        <v>17681.405686047721</v>
      </c>
      <c r="J10" s="2">
        <f t="shared" si="2"/>
        <v>40633.699275405408</v>
      </c>
      <c r="K10" s="2">
        <v>188022.80668194417</v>
      </c>
      <c r="L10" s="2">
        <v>124873.83790783524</v>
      </c>
      <c r="M10" s="2">
        <f t="shared" si="3"/>
        <v>312896.64458977943</v>
      </c>
      <c r="P10">
        <v>2012</v>
      </c>
      <c r="Q10" s="2">
        <f t="shared" si="4"/>
        <v>16.055272837261722</v>
      </c>
      <c r="R10" s="2">
        <f t="shared" si="5"/>
        <v>14.422851595296022</v>
      </c>
      <c r="S10" s="2">
        <f t="shared" si="6"/>
        <v>12.986300741153004</v>
      </c>
    </row>
    <row r="11" spans="1:19" x14ac:dyDescent="0.35">
      <c r="A11" s="4" t="s">
        <v>152</v>
      </c>
      <c r="B11" s="2">
        <v>26717.154425274875</v>
      </c>
      <c r="C11" s="2">
        <v>24299.242699708735</v>
      </c>
      <c r="D11" s="2">
        <f t="shared" si="0"/>
        <v>51016.39712498361</v>
      </c>
      <c r="E11" s="2">
        <v>34357.657564215158</v>
      </c>
      <c r="F11" s="2">
        <v>9205.8258687493562</v>
      </c>
      <c r="G11" s="2">
        <f t="shared" si="1"/>
        <v>43563.483432964516</v>
      </c>
      <c r="H11" s="2">
        <v>23185.552795317119</v>
      </c>
      <c r="I11" s="2">
        <v>18623.68181899624</v>
      </c>
      <c r="J11" s="2">
        <f t="shared" si="2"/>
        <v>41809.234614313362</v>
      </c>
      <c r="K11" s="2">
        <v>189153.54042454515</v>
      </c>
      <c r="L11" s="2">
        <v>128104.76833142954</v>
      </c>
      <c r="M11" s="2">
        <f t="shared" si="3"/>
        <v>317258.30875597469</v>
      </c>
      <c r="Q11" s="2">
        <f t="shared" si="4"/>
        <v>16.080397492197392</v>
      </c>
      <c r="R11" s="2">
        <f t="shared" si="5"/>
        <v>13.731234842606504</v>
      </c>
      <c r="S11" s="2">
        <f t="shared" si="6"/>
        <v>13.178294613702848</v>
      </c>
    </row>
    <row r="12" spans="1:19" x14ac:dyDescent="0.35">
      <c r="A12" s="4" t="s">
        <v>153</v>
      </c>
      <c r="B12" s="2">
        <v>25589.33020593776</v>
      </c>
      <c r="C12" s="2">
        <v>23928.570528180517</v>
      </c>
      <c r="D12" s="2">
        <f t="shared" si="0"/>
        <v>49517.900734118273</v>
      </c>
      <c r="E12" s="2">
        <v>34484.554119781562</v>
      </c>
      <c r="F12" s="2">
        <v>9422.4072742069693</v>
      </c>
      <c r="G12" s="2">
        <f t="shared" si="1"/>
        <v>43906.961393988531</v>
      </c>
      <c r="H12" s="2">
        <v>22141.654048750988</v>
      </c>
      <c r="I12" s="2">
        <v>17754.366357725768</v>
      </c>
      <c r="J12" s="2">
        <f t="shared" si="2"/>
        <v>39896.02040647676</v>
      </c>
      <c r="K12" s="2">
        <v>182604.91825966752</v>
      </c>
      <c r="L12" s="2">
        <v>128592.26650251135</v>
      </c>
      <c r="M12" s="2">
        <f t="shared" si="3"/>
        <v>311197.18476217886</v>
      </c>
      <c r="Q12" s="2">
        <f>(D12/$M12)*100</f>
        <v>15.912065776546317</v>
      </c>
      <c r="R12" s="2">
        <f t="shared" si="5"/>
        <v>14.109048392434151</v>
      </c>
      <c r="S12" s="2">
        <f t="shared" si="6"/>
        <v>12.820173947577915</v>
      </c>
    </row>
    <row r="13" spans="1:19" x14ac:dyDescent="0.35">
      <c r="A13" s="4" t="s">
        <v>154</v>
      </c>
      <c r="B13" s="2">
        <v>26793.638590771865</v>
      </c>
      <c r="C13" s="2">
        <v>24354.675065540931</v>
      </c>
      <c r="D13" s="2">
        <f t="shared" si="0"/>
        <v>51148.313656312792</v>
      </c>
      <c r="E13" s="2">
        <v>35724.930219213486</v>
      </c>
      <c r="F13" s="2">
        <v>9185.3330064712027</v>
      </c>
      <c r="G13" s="2">
        <f t="shared" si="1"/>
        <v>44910.263225684685</v>
      </c>
      <c r="H13" s="2">
        <v>23094.382007714186</v>
      </c>
      <c r="I13" s="2">
        <v>18703.125427566469</v>
      </c>
      <c r="J13" s="2">
        <f t="shared" si="2"/>
        <v>41797.507435280655</v>
      </c>
      <c r="K13" s="2">
        <v>188875.24641892134</v>
      </c>
      <c r="L13" s="2">
        <v>126488.71812260993</v>
      </c>
      <c r="M13" s="2">
        <f t="shared" si="3"/>
        <v>315363.96454153128</v>
      </c>
      <c r="Q13" s="2">
        <f t="shared" ref="Q13:Q76" si="7">(D13/$M13)*100</f>
        <v>16.218819969070026</v>
      </c>
      <c r="R13" s="2">
        <f t="shared" si="5"/>
        <v>14.240772020663226</v>
      </c>
      <c r="S13" s="2">
        <f t="shared" si="6"/>
        <v>13.253736043065317</v>
      </c>
    </row>
    <row r="14" spans="1:19" x14ac:dyDescent="0.35">
      <c r="A14" s="4" t="s">
        <v>155</v>
      </c>
      <c r="B14" s="2">
        <v>28467.842548130724</v>
      </c>
      <c r="C14" s="2">
        <v>24841.028345572384</v>
      </c>
      <c r="D14" s="2">
        <f t="shared" si="0"/>
        <v>53308.870893703104</v>
      </c>
      <c r="E14" s="2">
        <v>36620.747484256601</v>
      </c>
      <c r="F14" s="2">
        <v>9089.5873717356517</v>
      </c>
      <c r="G14" s="2">
        <f t="shared" si="1"/>
        <v>45710.334855992252</v>
      </c>
      <c r="H14" s="2">
        <v>23480.021097640507</v>
      </c>
      <c r="I14" s="2">
        <v>18621.947696603842</v>
      </c>
      <c r="J14" s="2">
        <f t="shared" si="2"/>
        <v>42101.968794244349</v>
      </c>
      <c r="K14" s="2">
        <v>194183.73294544942</v>
      </c>
      <c r="L14" s="2">
        <v>129561.06574490447</v>
      </c>
      <c r="M14" s="2">
        <f t="shared" si="3"/>
        <v>323744.79869035387</v>
      </c>
      <c r="Q14" s="2">
        <f t="shared" si="7"/>
        <v>16.466325052743301</v>
      </c>
      <c r="R14" s="2">
        <f t="shared" si="5"/>
        <v>14.119249186675569</v>
      </c>
      <c r="S14" s="2">
        <f t="shared" si="6"/>
        <v>13.004678056469048</v>
      </c>
    </row>
    <row r="15" spans="1:19" x14ac:dyDescent="0.35">
      <c r="A15" s="4" t="s">
        <v>156</v>
      </c>
      <c r="B15" s="2">
        <v>26381.190907209872</v>
      </c>
      <c r="C15" s="2">
        <v>23419.637040400477</v>
      </c>
      <c r="D15" s="2">
        <f t="shared" si="0"/>
        <v>49800.827947610349</v>
      </c>
      <c r="E15" s="2">
        <v>35611.181091648141</v>
      </c>
      <c r="F15" s="2">
        <v>8918.9120059173056</v>
      </c>
      <c r="G15" s="2">
        <f t="shared" si="1"/>
        <v>44530.093097565448</v>
      </c>
      <c r="H15" s="2">
        <v>21518.604252299447</v>
      </c>
      <c r="I15" s="2">
        <v>17312.467032887431</v>
      </c>
      <c r="J15" s="2">
        <f t="shared" si="2"/>
        <v>38831.071285186874</v>
      </c>
      <c r="K15" s="2">
        <v>182531.02006242794</v>
      </c>
      <c r="L15" s="2">
        <v>130250.25787496296</v>
      </c>
      <c r="M15" s="2">
        <f t="shared" si="3"/>
        <v>312781.2779373909</v>
      </c>
      <c r="Q15" s="2">
        <f t="shared" si="7"/>
        <v>15.921933779418515</v>
      </c>
      <c r="R15" s="2">
        <f t="shared" si="5"/>
        <v>14.23681538460847</v>
      </c>
      <c r="S15" s="2">
        <f t="shared" si="6"/>
        <v>12.414768409815006</v>
      </c>
    </row>
    <row r="16" spans="1:19" x14ac:dyDescent="0.35">
      <c r="A16" s="4" t="s">
        <v>157</v>
      </c>
      <c r="B16" s="2">
        <v>28321.815544462039</v>
      </c>
      <c r="C16" s="2">
        <v>25564.636215591967</v>
      </c>
      <c r="D16" s="2">
        <f t="shared" si="0"/>
        <v>53886.451760054006</v>
      </c>
      <c r="E16" s="2">
        <v>37079.797661448334</v>
      </c>
      <c r="F16" s="2">
        <v>9920.7129953159183</v>
      </c>
      <c r="G16" s="2">
        <f t="shared" si="1"/>
        <v>47000.510656764251</v>
      </c>
      <c r="H16" s="2">
        <v>23319.080890921989</v>
      </c>
      <c r="I16" s="2">
        <v>18592.096989163259</v>
      </c>
      <c r="J16" s="2">
        <f t="shared" si="2"/>
        <v>41911.177880085248</v>
      </c>
      <c r="K16" s="2">
        <v>193096.92563333298</v>
      </c>
      <c r="L16" s="2">
        <v>131551.33943450722</v>
      </c>
      <c r="M16" s="2">
        <f t="shared" si="3"/>
        <v>324648.26506784023</v>
      </c>
      <c r="Q16" s="2">
        <f t="shared" si="7"/>
        <v>16.598410513234562</v>
      </c>
      <c r="R16" s="2">
        <f t="shared" si="5"/>
        <v>14.477363877777933</v>
      </c>
      <c r="S16" s="2">
        <f t="shared" si="6"/>
        <v>12.909718729384636</v>
      </c>
    </row>
    <row r="17" spans="1:19" x14ac:dyDescent="0.35">
      <c r="A17" s="4" t="s">
        <v>158</v>
      </c>
      <c r="B17" s="2">
        <v>27773.054188959773</v>
      </c>
      <c r="C17" s="2">
        <v>25069.410584764992</v>
      </c>
      <c r="D17" s="2">
        <f t="shared" si="0"/>
        <v>52842.464773724765</v>
      </c>
      <c r="E17" s="2">
        <v>39910.921479368299</v>
      </c>
      <c r="F17" s="2">
        <v>9661.4766744621465</v>
      </c>
      <c r="G17" s="2">
        <f t="shared" si="1"/>
        <v>49572.398153830443</v>
      </c>
      <c r="H17" s="2">
        <v>23746.106863699795</v>
      </c>
      <c r="I17" s="2">
        <v>18937.067409178526</v>
      </c>
      <c r="J17" s="2">
        <f t="shared" si="2"/>
        <v>42683.174272878321</v>
      </c>
      <c r="K17" s="2">
        <v>192002.32218848614</v>
      </c>
      <c r="L17" s="2">
        <v>132666.12815088363</v>
      </c>
      <c r="M17" s="2">
        <f t="shared" si="3"/>
        <v>324668.45033936977</v>
      </c>
      <c r="Q17" s="2">
        <f t="shared" si="7"/>
        <v>16.27582375758702</v>
      </c>
      <c r="R17" s="2">
        <f t="shared" si="5"/>
        <v>15.268621913220503</v>
      </c>
      <c r="S17" s="2">
        <f t="shared" si="6"/>
        <v>13.14669603044657</v>
      </c>
    </row>
    <row r="18" spans="1:19" x14ac:dyDescent="0.35">
      <c r="A18" s="4" t="s">
        <v>159</v>
      </c>
      <c r="B18" s="2">
        <v>27230.819705632177</v>
      </c>
      <c r="C18" s="2">
        <v>24456.761427924466</v>
      </c>
      <c r="D18" s="2">
        <f t="shared" si="0"/>
        <v>51687.58113355664</v>
      </c>
      <c r="E18" s="2">
        <v>32679.335703941848</v>
      </c>
      <c r="F18" s="2">
        <v>9176.3800931218302</v>
      </c>
      <c r="G18" s="2">
        <f t="shared" si="1"/>
        <v>41855.715797063676</v>
      </c>
      <c r="H18" s="2">
        <v>21945.338787063563</v>
      </c>
      <c r="I18" s="2">
        <v>17392.550918052453</v>
      </c>
      <c r="J18" s="2">
        <f t="shared" si="2"/>
        <v>39337.889705116017</v>
      </c>
      <c r="K18" s="2">
        <v>179016.09497306374</v>
      </c>
      <c r="L18" s="2">
        <v>128435.56763544926</v>
      </c>
      <c r="M18" s="2">
        <f t="shared" si="3"/>
        <v>307451.66260851303</v>
      </c>
      <c r="Q18" s="2">
        <f t="shared" si="7"/>
        <v>16.811612171820293</v>
      </c>
      <c r="R18" s="2">
        <f t="shared" si="5"/>
        <v>13.613754904412326</v>
      </c>
      <c r="S18" s="2">
        <f t="shared" si="6"/>
        <v>12.794820939123063</v>
      </c>
    </row>
    <row r="19" spans="1:19" x14ac:dyDescent="0.35">
      <c r="A19" s="4" t="s">
        <v>160</v>
      </c>
      <c r="B19" s="2">
        <v>28221.95359925805</v>
      </c>
      <c r="C19" s="2">
        <v>25491.468045458281</v>
      </c>
      <c r="D19" s="2">
        <f t="shared" si="0"/>
        <v>53713.421644716334</v>
      </c>
      <c r="E19" s="2">
        <v>36219.231649459296</v>
      </c>
      <c r="F19" s="2">
        <v>9684.0828850274684</v>
      </c>
      <c r="G19" s="2">
        <f t="shared" si="1"/>
        <v>45903.314534486766</v>
      </c>
      <c r="H19" s="2">
        <v>24407.963516959138</v>
      </c>
      <c r="I19" s="2">
        <v>19996.700131847887</v>
      </c>
      <c r="J19" s="2">
        <f t="shared" si="2"/>
        <v>44404.663648807022</v>
      </c>
      <c r="K19" s="2">
        <v>190866.02691821178</v>
      </c>
      <c r="L19" s="2">
        <v>130193.32462876182</v>
      </c>
      <c r="M19" s="2">
        <f t="shared" si="3"/>
        <v>321059.35154697357</v>
      </c>
      <c r="Q19" s="2">
        <f t="shared" si="7"/>
        <v>16.730059842800632</v>
      </c>
      <c r="R19" s="2">
        <f t="shared" si="5"/>
        <v>14.297454446758495</v>
      </c>
      <c r="S19" s="2">
        <f t="shared" si="6"/>
        <v>13.83067131820026</v>
      </c>
    </row>
    <row r="20" spans="1:19" x14ac:dyDescent="0.35">
      <c r="A20" s="4" t="s">
        <v>161</v>
      </c>
      <c r="B20" s="2">
        <v>27750.275159465469</v>
      </c>
      <c r="C20" s="2">
        <v>25166.613519724029</v>
      </c>
      <c r="D20" s="2">
        <f t="shared" si="0"/>
        <v>52916.888679189498</v>
      </c>
      <c r="E20" s="2">
        <v>37055.144538058768</v>
      </c>
      <c r="F20" s="2">
        <v>9590.7944717046448</v>
      </c>
      <c r="G20" s="2">
        <f t="shared" si="1"/>
        <v>46645.939009763417</v>
      </c>
      <c r="H20" s="2">
        <v>23508.662178509625</v>
      </c>
      <c r="I20" s="2">
        <v>18828.545810625084</v>
      </c>
      <c r="J20" s="2">
        <f t="shared" si="2"/>
        <v>42337.207989134709</v>
      </c>
      <c r="K20" s="2">
        <v>191748.86047248085</v>
      </c>
      <c r="L20" s="2">
        <v>131221.03862965756</v>
      </c>
      <c r="M20" s="2">
        <f t="shared" si="3"/>
        <v>322969.89910213841</v>
      </c>
      <c r="Q20" s="2">
        <f t="shared" si="7"/>
        <v>16.384464566604912</v>
      </c>
      <c r="R20" s="2">
        <f t="shared" si="5"/>
        <v>14.442813135044439</v>
      </c>
      <c r="S20" s="2">
        <f t="shared" si="6"/>
        <v>13.108716356178343</v>
      </c>
    </row>
    <row r="21" spans="1:19" x14ac:dyDescent="0.35">
      <c r="A21" s="4" t="s">
        <v>162</v>
      </c>
      <c r="B21" s="2">
        <v>26533.962834588841</v>
      </c>
      <c r="C21" s="2">
        <v>24207.884571625767</v>
      </c>
      <c r="D21" s="2">
        <f t="shared" si="0"/>
        <v>50741.847406214612</v>
      </c>
      <c r="E21" s="2">
        <v>35355.331270512055</v>
      </c>
      <c r="F21" s="2">
        <v>9993.6192147916372</v>
      </c>
      <c r="G21" s="2">
        <f t="shared" si="1"/>
        <v>45348.950485303692</v>
      </c>
      <c r="H21" s="2">
        <v>22594.847336284412</v>
      </c>
      <c r="I21" s="2">
        <v>18051.724356796163</v>
      </c>
      <c r="J21" s="2">
        <f t="shared" si="2"/>
        <v>40646.571693080579</v>
      </c>
      <c r="K21" s="2">
        <v>181430.49363067927</v>
      </c>
      <c r="L21" s="2">
        <v>131339.92065260245</v>
      </c>
      <c r="M21" s="2">
        <f t="shared" si="3"/>
        <v>312770.41428328172</v>
      </c>
      <c r="Q21" s="2">
        <f t="shared" si="7"/>
        <v>16.223352685863958</v>
      </c>
      <c r="R21" s="2">
        <f t="shared" si="5"/>
        <v>14.499117696033215</v>
      </c>
      <c r="S21" s="2">
        <f t="shared" si="6"/>
        <v>12.995657465308167</v>
      </c>
    </row>
    <row r="22" spans="1:19" x14ac:dyDescent="0.35">
      <c r="A22" s="4" t="s">
        <v>163</v>
      </c>
      <c r="B22" s="2">
        <v>27258.136924193961</v>
      </c>
      <c r="C22" s="2">
        <v>24829.451910028394</v>
      </c>
      <c r="D22" s="2">
        <f t="shared" si="0"/>
        <v>52087.588834222355</v>
      </c>
      <c r="E22" s="2">
        <v>37019.189653462498</v>
      </c>
      <c r="F22" s="2">
        <v>9438.2922150106406</v>
      </c>
      <c r="G22" s="2">
        <f t="shared" si="1"/>
        <v>46457.481868473136</v>
      </c>
      <c r="H22" s="2">
        <v>23863.414302442929</v>
      </c>
      <c r="I22" s="2">
        <v>19577.051246912692</v>
      </c>
      <c r="J22" s="2">
        <f t="shared" si="2"/>
        <v>43440.46554935562</v>
      </c>
      <c r="K22" s="2">
        <v>192419.7026127115</v>
      </c>
      <c r="L22" s="2">
        <v>131083.29155003553</v>
      </c>
      <c r="M22" s="2">
        <f t="shared" si="3"/>
        <v>323502.99416274705</v>
      </c>
      <c r="P22">
        <v>2013</v>
      </c>
      <c r="Q22" s="2">
        <f t="shared" si="7"/>
        <v>16.10111491209824</v>
      </c>
      <c r="R22" s="2">
        <f t="shared" si="5"/>
        <v>14.360757923959561</v>
      </c>
      <c r="S22" s="2">
        <f t="shared" si="6"/>
        <v>13.42814945555085</v>
      </c>
    </row>
    <row r="23" spans="1:19" x14ac:dyDescent="0.35">
      <c r="A23" s="4" t="s">
        <v>164</v>
      </c>
      <c r="B23" s="2">
        <v>27490.946935239823</v>
      </c>
      <c r="C23" s="2">
        <v>24919.532531096716</v>
      </c>
      <c r="D23" s="2">
        <f t="shared" si="0"/>
        <v>52410.479466336539</v>
      </c>
      <c r="E23" s="2">
        <v>36101.435229541799</v>
      </c>
      <c r="F23" s="2">
        <v>9968.3106492365769</v>
      </c>
      <c r="G23" s="2">
        <f t="shared" si="1"/>
        <v>46069.745878778376</v>
      </c>
      <c r="H23" s="2">
        <v>23500.655724307522</v>
      </c>
      <c r="I23" s="2">
        <v>18680.956609563706</v>
      </c>
      <c r="J23" s="2">
        <f t="shared" si="2"/>
        <v>42181.612333871228</v>
      </c>
      <c r="K23" s="2">
        <v>188199.78258847044</v>
      </c>
      <c r="L23" s="2">
        <v>132125.74512181466</v>
      </c>
      <c r="M23" s="2">
        <f t="shared" si="3"/>
        <v>320325.5277102851</v>
      </c>
      <c r="Q23" s="2">
        <f t="shared" si="7"/>
        <v>16.361630570304914</v>
      </c>
      <c r="R23" s="2">
        <f t="shared" si="5"/>
        <v>14.382164983255924</v>
      </c>
      <c r="S23" s="2">
        <f t="shared" si="6"/>
        <v>13.168358024847123</v>
      </c>
    </row>
    <row r="24" spans="1:19" x14ac:dyDescent="0.35">
      <c r="A24" s="4" t="s">
        <v>165</v>
      </c>
      <c r="B24" s="2">
        <v>27517.725212487803</v>
      </c>
      <c r="C24" s="2">
        <v>24735.141642135008</v>
      </c>
      <c r="D24" s="2">
        <f t="shared" si="0"/>
        <v>52252.866854622815</v>
      </c>
      <c r="E24" s="2">
        <v>36450.156081798632</v>
      </c>
      <c r="F24" s="2">
        <v>10127.503177240354</v>
      </c>
      <c r="G24" s="2">
        <f t="shared" si="1"/>
        <v>46577.659259038985</v>
      </c>
      <c r="H24" s="2">
        <v>23307.54746009591</v>
      </c>
      <c r="I24" s="2">
        <v>18371.504217536636</v>
      </c>
      <c r="J24" s="2">
        <f t="shared" si="2"/>
        <v>41679.051677632546</v>
      </c>
      <c r="K24" s="2">
        <v>189147.67500922777</v>
      </c>
      <c r="L24" s="2">
        <v>128643.50395101206</v>
      </c>
      <c r="M24" s="2">
        <f t="shared" si="3"/>
        <v>317791.17896023981</v>
      </c>
      <c r="Q24" s="2">
        <f t="shared" si="7"/>
        <v>16.44251644289988</v>
      </c>
      <c r="R24" s="2">
        <f t="shared" si="5"/>
        <v>14.656687265969239</v>
      </c>
      <c r="S24" s="2">
        <f t="shared" si="6"/>
        <v>13.115232403240237</v>
      </c>
    </row>
    <row r="25" spans="1:19" x14ac:dyDescent="0.35">
      <c r="A25" s="4" t="s">
        <v>166</v>
      </c>
      <c r="B25" s="2">
        <v>28645.097649358442</v>
      </c>
      <c r="C25" s="2">
        <v>25570.709749848735</v>
      </c>
      <c r="D25" s="2">
        <f t="shared" si="0"/>
        <v>54215.807399207173</v>
      </c>
      <c r="E25" s="2">
        <v>37159.092704906114</v>
      </c>
      <c r="F25" s="2">
        <v>10919.354532050735</v>
      </c>
      <c r="G25" s="2">
        <f t="shared" si="1"/>
        <v>48078.447236956847</v>
      </c>
      <c r="H25" s="2">
        <v>23395.878286893327</v>
      </c>
      <c r="I25" s="2">
        <v>19219.873337819612</v>
      </c>
      <c r="J25" s="2">
        <f t="shared" si="2"/>
        <v>42615.751624712939</v>
      </c>
      <c r="K25" s="2">
        <v>194289.36703102931</v>
      </c>
      <c r="L25" s="2">
        <v>134233.05268050334</v>
      </c>
      <c r="M25" s="2">
        <f t="shared" si="3"/>
        <v>328522.41971153265</v>
      </c>
      <c r="Q25" s="2">
        <f t="shared" si="7"/>
        <v>16.502924654826518</v>
      </c>
      <c r="R25" s="2">
        <f t="shared" si="5"/>
        <v>14.634753780023091</v>
      </c>
      <c r="S25" s="2">
        <f t="shared" si="6"/>
        <v>12.971946225810941</v>
      </c>
    </row>
    <row r="26" spans="1:19" x14ac:dyDescent="0.35">
      <c r="A26" s="4" t="s">
        <v>167</v>
      </c>
      <c r="B26" s="2">
        <v>27964.145270774618</v>
      </c>
      <c r="C26" s="2">
        <v>25860.561337091905</v>
      </c>
      <c r="D26" s="2">
        <f t="shared" si="0"/>
        <v>53824.706607866523</v>
      </c>
      <c r="E26" s="2">
        <v>37143.72613768575</v>
      </c>
      <c r="F26" s="2">
        <v>11082.18813171655</v>
      </c>
      <c r="G26" s="2">
        <f t="shared" si="1"/>
        <v>48225.914269402303</v>
      </c>
      <c r="H26" s="2">
        <v>23613.483962360009</v>
      </c>
      <c r="I26" s="2">
        <v>19254.135502070785</v>
      </c>
      <c r="J26" s="2">
        <f t="shared" si="2"/>
        <v>42867.619464430798</v>
      </c>
      <c r="K26" s="2">
        <v>188575.98692418254</v>
      </c>
      <c r="L26" s="2">
        <v>135424.27216059194</v>
      </c>
      <c r="M26" s="2">
        <f t="shared" si="3"/>
        <v>324000.25908477447</v>
      </c>
      <c r="Q26" s="2">
        <f t="shared" si="7"/>
        <v>16.612550483727645</v>
      </c>
      <c r="R26" s="2">
        <f t="shared" si="5"/>
        <v>14.884529538843369</v>
      </c>
      <c r="S26" s="2">
        <f t="shared" si="6"/>
        <v>13.230736168397481</v>
      </c>
    </row>
    <row r="27" spans="1:19" x14ac:dyDescent="0.35">
      <c r="A27" s="4" t="s">
        <v>168</v>
      </c>
      <c r="B27" s="2">
        <v>27611.423720323972</v>
      </c>
      <c r="C27" s="2">
        <v>24893.774751641631</v>
      </c>
      <c r="D27" s="2">
        <f t="shared" si="0"/>
        <v>52505.198471965603</v>
      </c>
      <c r="E27" s="2">
        <v>38086.016109543918</v>
      </c>
      <c r="F27" s="2">
        <v>11302.9348033241</v>
      </c>
      <c r="G27" s="2">
        <f t="shared" si="1"/>
        <v>49388.950912868022</v>
      </c>
      <c r="H27" s="2">
        <v>23433.016127192132</v>
      </c>
      <c r="I27" s="2">
        <v>19121.963255029226</v>
      </c>
      <c r="J27" s="2">
        <f t="shared" si="2"/>
        <v>42554.979382221354</v>
      </c>
      <c r="K27" s="2">
        <v>187639.02411432803</v>
      </c>
      <c r="L27" s="2">
        <v>131520.9139515243</v>
      </c>
      <c r="M27" s="2">
        <f t="shared" si="3"/>
        <v>319159.93806585233</v>
      </c>
      <c r="Q27" s="2">
        <f t="shared" si="7"/>
        <v>16.451061743573906</v>
      </c>
      <c r="R27" s="2">
        <f t="shared" si="5"/>
        <v>15.47467116711797</v>
      </c>
      <c r="S27" s="2">
        <f t="shared" si="6"/>
        <v>13.333433901544678</v>
      </c>
    </row>
    <row r="28" spans="1:19" x14ac:dyDescent="0.35">
      <c r="A28" s="4" t="s">
        <v>169</v>
      </c>
      <c r="B28" s="2">
        <v>28035.304277572366</v>
      </c>
      <c r="C28" s="2">
        <v>24950.968803950931</v>
      </c>
      <c r="D28" s="2">
        <f t="shared" si="0"/>
        <v>52986.273081523294</v>
      </c>
      <c r="E28" s="2">
        <v>38004.912667660792</v>
      </c>
      <c r="F28" s="2">
        <v>10901.028247403427</v>
      </c>
      <c r="G28" s="2">
        <f t="shared" si="1"/>
        <v>48905.940915064217</v>
      </c>
      <c r="H28" s="2">
        <v>23877.609906750418</v>
      </c>
      <c r="I28" s="2">
        <v>19831.313167730852</v>
      </c>
      <c r="J28" s="2">
        <f t="shared" si="2"/>
        <v>43708.923074481267</v>
      </c>
      <c r="K28" s="2">
        <v>193271.77842281334</v>
      </c>
      <c r="L28" s="2">
        <v>135414.91142555317</v>
      </c>
      <c r="M28" s="2">
        <f t="shared" si="3"/>
        <v>328686.68984836654</v>
      </c>
      <c r="Q28" s="2">
        <f t="shared" si="7"/>
        <v>16.120601995160655</v>
      </c>
      <c r="R28" s="2">
        <f t="shared" si="5"/>
        <v>14.879197249400654</v>
      </c>
      <c r="S28" s="2">
        <f t="shared" si="6"/>
        <v>13.298050826045179</v>
      </c>
    </row>
    <row r="29" spans="1:19" x14ac:dyDescent="0.35">
      <c r="A29" s="4" t="s">
        <v>170</v>
      </c>
      <c r="B29" s="2">
        <v>28084.887374715367</v>
      </c>
      <c r="C29" s="2">
        <v>25297.644778147191</v>
      </c>
      <c r="D29" s="2">
        <f t="shared" si="0"/>
        <v>53382.532152862557</v>
      </c>
      <c r="E29" s="2">
        <v>37481.720003658622</v>
      </c>
      <c r="F29" s="2">
        <v>10485.818045659225</v>
      </c>
      <c r="G29" s="2">
        <f t="shared" si="1"/>
        <v>47967.538049317845</v>
      </c>
      <c r="H29" s="2">
        <v>24012.809608540167</v>
      </c>
      <c r="I29" s="2">
        <v>19724.569769337326</v>
      </c>
      <c r="J29" s="2">
        <f t="shared" si="2"/>
        <v>43737.379377877493</v>
      </c>
      <c r="K29" s="2">
        <v>192507.43836195039</v>
      </c>
      <c r="L29" s="2">
        <v>132523.66769717258</v>
      </c>
      <c r="M29" s="2">
        <f t="shared" si="3"/>
        <v>325031.10605912295</v>
      </c>
      <c r="Q29" s="2">
        <f t="shared" si="7"/>
        <v>16.423822568893549</v>
      </c>
      <c r="R29" s="2">
        <f t="shared" si="5"/>
        <v>14.757829990767894</v>
      </c>
      <c r="S29" s="2">
        <f t="shared" si="6"/>
        <v>13.456367271482531</v>
      </c>
    </row>
    <row r="30" spans="1:19" x14ac:dyDescent="0.35">
      <c r="A30" s="4" t="s">
        <v>171</v>
      </c>
      <c r="B30" s="2">
        <v>29073.176363623337</v>
      </c>
      <c r="C30" s="2">
        <v>25605.570854588597</v>
      </c>
      <c r="D30" s="2">
        <f t="shared" si="0"/>
        <v>54678.747218211938</v>
      </c>
      <c r="E30" s="2">
        <v>37793.04630299627</v>
      </c>
      <c r="F30" s="2">
        <v>10717.136974208777</v>
      </c>
      <c r="G30" s="2">
        <f t="shared" si="1"/>
        <v>48510.183277205047</v>
      </c>
      <c r="H30" s="2">
        <v>23815.384037543641</v>
      </c>
      <c r="I30" s="2">
        <v>19434.672618880315</v>
      </c>
      <c r="J30" s="2">
        <f t="shared" si="2"/>
        <v>43250.056656423956</v>
      </c>
      <c r="K30" s="2">
        <v>192085.86278106706</v>
      </c>
      <c r="L30" s="2">
        <v>134493.68688994824</v>
      </c>
      <c r="M30" s="2">
        <f t="shared" si="3"/>
        <v>326579.54967101529</v>
      </c>
      <c r="Q30" s="2">
        <f t="shared" si="7"/>
        <v>16.7428570690643</v>
      </c>
      <c r="R30" s="2">
        <f t="shared" si="5"/>
        <v>14.854017444164061</v>
      </c>
      <c r="S30" s="2">
        <f t="shared" si="6"/>
        <v>13.243345059417388</v>
      </c>
    </row>
    <row r="31" spans="1:19" x14ac:dyDescent="0.35">
      <c r="A31" s="4" t="s">
        <v>172</v>
      </c>
      <c r="B31" s="2">
        <v>29191.471386864723</v>
      </c>
      <c r="C31" s="2">
        <v>25883.71430066058</v>
      </c>
      <c r="D31" s="2">
        <f t="shared" si="0"/>
        <v>55075.1856875253</v>
      </c>
      <c r="E31" s="2">
        <v>39983.321105984011</v>
      </c>
      <c r="F31" s="2">
        <v>9743.3977630601166</v>
      </c>
      <c r="G31" s="2">
        <f t="shared" si="1"/>
        <v>49726.718869044125</v>
      </c>
      <c r="H31" s="2">
        <v>24542.554667541521</v>
      </c>
      <c r="I31" s="2">
        <v>20034.285468854581</v>
      </c>
      <c r="J31" s="2">
        <f t="shared" si="2"/>
        <v>44576.840136396102</v>
      </c>
      <c r="K31" s="2">
        <v>201720.21684263958</v>
      </c>
      <c r="L31" s="2">
        <v>134796.20439326626</v>
      </c>
      <c r="M31" s="2">
        <f t="shared" si="3"/>
        <v>336516.42123590584</v>
      </c>
      <c r="Q31" s="2">
        <f t="shared" si="7"/>
        <v>16.366269879268778</v>
      </c>
      <c r="R31" s="2">
        <f t="shared" si="5"/>
        <v>14.776907078238699</v>
      </c>
      <c r="S31" s="2">
        <f t="shared" si="6"/>
        <v>13.246557173252087</v>
      </c>
    </row>
    <row r="32" spans="1:19" x14ac:dyDescent="0.35">
      <c r="A32" s="4" t="s">
        <v>173</v>
      </c>
      <c r="B32" s="2">
        <v>29346.168177401581</v>
      </c>
      <c r="C32" s="2">
        <v>25994.244416487218</v>
      </c>
      <c r="D32" s="2">
        <f t="shared" si="0"/>
        <v>55340.412593888803</v>
      </c>
      <c r="E32" s="2">
        <v>38607.168443716728</v>
      </c>
      <c r="F32" s="2">
        <v>10136.064492635111</v>
      </c>
      <c r="G32" s="2">
        <f t="shared" si="1"/>
        <v>48743.232936351837</v>
      </c>
      <c r="H32" s="2">
        <v>24518.243717341178</v>
      </c>
      <c r="I32" s="2">
        <v>20683.760382514876</v>
      </c>
      <c r="J32" s="2">
        <f t="shared" si="2"/>
        <v>45202.004099856058</v>
      </c>
      <c r="K32" s="2">
        <v>195656.00720360217</v>
      </c>
      <c r="L32" s="2">
        <v>136534.22214394764</v>
      </c>
      <c r="M32" s="2">
        <f t="shared" si="3"/>
        <v>332190.22934754984</v>
      </c>
      <c r="Q32" s="2">
        <f t="shared" si="7"/>
        <v>16.659253555585344</v>
      </c>
      <c r="R32" s="2">
        <f t="shared" si="5"/>
        <v>14.673289166899259</v>
      </c>
      <c r="S32" s="2">
        <f t="shared" si="6"/>
        <v>13.607264785793575</v>
      </c>
    </row>
    <row r="33" spans="1:19" x14ac:dyDescent="0.35">
      <c r="A33" s="4" t="s">
        <v>174</v>
      </c>
      <c r="B33" s="2">
        <v>29418.699297767227</v>
      </c>
      <c r="C33" s="2">
        <v>26208.665409096542</v>
      </c>
      <c r="D33" s="2">
        <f t="shared" si="0"/>
        <v>55627.364706863766</v>
      </c>
      <c r="E33" s="2">
        <v>39132.416842947932</v>
      </c>
      <c r="F33" s="2">
        <v>10032.067903932519</v>
      </c>
      <c r="G33" s="2">
        <f t="shared" si="1"/>
        <v>49164.484746880451</v>
      </c>
      <c r="H33" s="2">
        <v>24767.878296269264</v>
      </c>
      <c r="I33" s="2">
        <v>20109.854562729692</v>
      </c>
      <c r="J33" s="2">
        <f t="shared" si="2"/>
        <v>44877.732858998956</v>
      </c>
      <c r="K33" s="2">
        <v>194503.64328916714</v>
      </c>
      <c r="L33" s="2">
        <v>134633.72618701527</v>
      </c>
      <c r="M33" s="2">
        <f t="shared" si="3"/>
        <v>329137.36947618239</v>
      </c>
      <c r="Q33" s="2">
        <f t="shared" si="7"/>
        <v>16.900956824013619</v>
      </c>
      <c r="R33" s="2">
        <f t="shared" si="5"/>
        <v>14.937375487057288</v>
      </c>
      <c r="S33" s="2">
        <f t="shared" si="6"/>
        <v>13.634955195279483</v>
      </c>
    </row>
    <row r="34" spans="1:19" x14ac:dyDescent="0.35">
      <c r="A34" s="4" t="s">
        <v>175</v>
      </c>
      <c r="B34" s="2">
        <v>30343.626974796072</v>
      </c>
      <c r="C34" s="2">
        <v>27550.522787259171</v>
      </c>
      <c r="D34" s="2">
        <f t="shared" si="0"/>
        <v>57894.14976205524</v>
      </c>
      <c r="E34" s="2">
        <v>38706.999457243015</v>
      </c>
      <c r="F34" s="2">
        <v>10019.190599879847</v>
      </c>
      <c r="G34" s="2">
        <f t="shared" si="1"/>
        <v>48726.190057122862</v>
      </c>
      <c r="H34" s="2">
        <v>25598.197038293856</v>
      </c>
      <c r="I34" s="2">
        <v>20695.230157432321</v>
      </c>
      <c r="J34" s="2">
        <f t="shared" si="2"/>
        <v>46293.427195726181</v>
      </c>
      <c r="K34" s="2">
        <v>200504.43492271751</v>
      </c>
      <c r="L34" s="2">
        <v>137387.90046655669</v>
      </c>
      <c r="M34" s="2">
        <f t="shared" si="3"/>
        <v>337892.33538927417</v>
      </c>
      <c r="P34">
        <v>2014</v>
      </c>
      <c r="Q34" s="2">
        <f t="shared" si="7"/>
        <v>17.133904412290789</v>
      </c>
      <c r="R34" s="2">
        <f t="shared" si="5"/>
        <v>14.420626026034917</v>
      </c>
      <c r="S34" s="2">
        <f t="shared" si="6"/>
        <v>13.700644361285411</v>
      </c>
    </row>
    <row r="35" spans="1:19" x14ac:dyDescent="0.35">
      <c r="A35" s="4" t="s">
        <v>176</v>
      </c>
      <c r="B35" s="2">
        <v>28716.867724082749</v>
      </c>
      <c r="C35" s="2">
        <v>25980.515741381365</v>
      </c>
      <c r="D35" s="2">
        <f t="shared" si="0"/>
        <v>54697.38346546411</v>
      </c>
      <c r="E35" s="2">
        <v>36903.247788323497</v>
      </c>
      <c r="F35" s="2">
        <v>10185.274565640739</v>
      </c>
      <c r="G35" s="2">
        <f t="shared" si="1"/>
        <v>47088.522353964232</v>
      </c>
      <c r="H35" s="2">
        <v>24392.378892955621</v>
      </c>
      <c r="I35" s="2">
        <v>20004.541645311787</v>
      </c>
      <c r="J35" s="2">
        <f t="shared" si="2"/>
        <v>44396.920538267412</v>
      </c>
      <c r="K35" s="2">
        <v>192842.16125165395</v>
      </c>
      <c r="L35" s="2">
        <v>137222.68947505351</v>
      </c>
      <c r="M35" s="2">
        <f t="shared" si="3"/>
        <v>330064.85072670749</v>
      </c>
      <c r="Q35" s="2">
        <f t="shared" si="7"/>
        <v>16.571708058291051</v>
      </c>
      <c r="R35" s="2">
        <f t="shared" si="5"/>
        <v>14.266445594036719</v>
      </c>
      <c r="S35" s="2">
        <f t="shared" si="6"/>
        <v>13.450968935504104</v>
      </c>
    </row>
    <row r="36" spans="1:19" x14ac:dyDescent="0.35">
      <c r="A36" s="4" t="s">
        <v>177</v>
      </c>
      <c r="B36" s="2">
        <v>30024.627371487742</v>
      </c>
      <c r="C36" s="2">
        <v>26674.527889285255</v>
      </c>
      <c r="D36" s="2">
        <f t="shared" si="0"/>
        <v>56699.155260772997</v>
      </c>
      <c r="E36" s="2">
        <v>40833.097733622075</v>
      </c>
      <c r="F36" s="2">
        <v>9806.2869907761942</v>
      </c>
      <c r="G36" s="2">
        <f t="shared" si="1"/>
        <v>50639.384724398267</v>
      </c>
      <c r="H36" s="2">
        <v>24968.864179059834</v>
      </c>
      <c r="I36" s="2">
        <v>20392.021980109606</v>
      </c>
      <c r="J36" s="2">
        <f t="shared" si="2"/>
        <v>45360.886159169444</v>
      </c>
      <c r="K36" s="2">
        <v>200852.97012974237</v>
      </c>
      <c r="L36" s="2">
        <v>133648.13915997406</v>
      </c>
      <c r="M36" s="2">
        <f t="shared" si="3"/>
        <v>334501.10928971646</v>
      </c>
      <c r="Q36" s="2">
        <f t="shared" si="7"/>
        <v>16.950363896002809</v>
      </c>
      <c r="R36" s="2">
        <f t="shared" si="5"/>
        <v>15.138779309858352</v>
      </c>
      <c r="S36" s="2">
        <f t="shared" si="6"/>
        <v>13.560758066091102</v>
      </c>
    </row>
    <row r="37" spans="1:19" x14ac:dyDescent="0.35">
      <c r="A37" s="4" t="s">
        <v>178</v>
      </c>
      <c r="B37" s="2">
        <v>29694.789327346578</v>
      </c>
      <c r="C37" s="2">
        <v>26872.427886488142</v>
      </c>
      <c r="D37" s="2">
        <f t="shared" si="0"/>
        <v>56567.217213834723</v>
      </c>
      <c r="E37" s="2">
        <v>40202.769101851336</v>
      </c>
      <c r="F37" s="2">
        <v>10368.931119075547</v>
      </c>
      <c r="G37" s="2">
        <f t="shared" si="1"/>
        <v>50571.700220926883</v>
      </c>
      <c r="H37" s="2">
        <v>25336.499175293651</v>
      </c>
      <c r="I37" s="2">
        <v>20407.516827998879</v>
      </c>
      <c r="J37" s="2">
        <f t="shared" si="2"/>
        <v>45744.016003292534</v>
      </c>
      <c r="K37" s="2">
        <v>199891.5906630487</v>
      </c>
      <c r="L37" s="2">
        <v>137535.82355802361</v>
      </c>
      <c r="M37" s="2">
        <f t="shared" si="3"/>
        <v>337427.41422107234</v>
      </c>
      <c r="Q37" s="2">
        <f t="shared" si="7"/>
        <v>16.764262424976998</v>
      </c>
      <c r="R37" s="2">
        <f t="shared" si="5"/>
        <v>14.987430804242189</v>
      </c>
      <c r="S37" s="2">
        <f t="shared" si="6"/>
        <v>13.556698144663027</v>
      </c>
    </row>
    <row r="38" spans="1:19" x14ac:dyDescent="0.35">
      <c r="A38" s="4" t="s">
        <v>179</v>
      </c>
      <c r="B38" s="2">
        <v>27475.98043424877</v>
      </c>
      <c r="C38" s="2">
        <v>25652.40224589506</v>
      </c>
      <c r="D38" s="2">
        <f t="shared" si="0"/>
        <v>53128.382680143826</v>
      </c>
      <c r="E38" s="2">
        <v>39323.851508363907</v>
      </c>
      <c r="F38" s="2">
        <v>10313.300454786931</v>
      </c>
      <c r="G38" s="2">
        <f t="shared" si="1"/>
        <v>49637.151963150842</v>
      </c>
      <c r="H38" s="2">
        <v>24330.026558586735</v>
      </c>
      <c r="I38" s="2">
        <v>19724.822806911983</v>
      </c>
      <c r="J38" s="2">
        <f t="shared" si="2"/>
        <v>44054.849365498718</v>
      </c>
      <c r="K38" s="2">
        <v>190513.63225553554</v>
      </c>
      <c r="L38" s="2">
        <v>133931.25159210566</v>
      </c>
      <c r="M38" s="2">
        <f t="shared" si="3"/>
        <v>324444.88384764118</v>
      </c>
      <c r="Q38" s="2">
        <f t="shared" si="7"/>
        <v>16.375164265217027</v>
      </c>
      <c r="R38" s="2">
        <f t="shared" si="5"/>
        <v>15.299101460468822</v>
      </c>
      <c r="S38" s="2">
        <f t="shared" si="6"/>
        <v>13.578531072225756</v>
      </c>
    </row>
    <row r="39" spans="1:19" x14ac:dyDescent="0.35">
      <c r="A39" s="4" t="s">
        <v>180</v>
      </c>
      <c r="B39" s="2">
        <v>29511.402762947258</v>
      </c>
      <c r="C39" s="2">
        <v>25973.889408267398</v>
      </c>
      <c r="D39" s="2">
        <f t="shared" si="0"/>
        <v>55485.292171214656</v>
      </c>
      <c r="E39" s="2">
        <v>40744.508067616938</v>
      </c>
      <c r="F39" s="2">
        <v>10620.257719587638</v>
      </c>
      <c r="G39" s="2">
        <f t="shared" si="1"/>
        <v>51364.765787204575</v>
      </c>
      <c r="H39" s="2">
        <v>25457.018674511964</v>
      </c>
      <c r="I39" s="2">
        <v>19890.00953078963</v>
      </c>
      <c r="J39" s="2">
        <f t="shared" si="2"/>
        <v>45347.028205301598</v>
      </c>
      <c r="K39" s="2">
        <v>200804.20116245971</v>
      </c>
      <c r="L39" s="2">
        <v>133367.12141601279</v>
      </c>
      <c r="M39" s="2">
        <f t="shared" si="3"/>
        <v>334171.32257847249</v>
      </c>
      <c r="Q39" s="2">
        <f t="shared" si="7"/>
        <v>16.603846117940058</v>
      </c>
      <c r="R39" s="2">
        <f t="shared" si="5"/>
        <v>15.370788070883231</v>
      </c>
      <c r="S39" s="2">
        <f t="shared" si="6"/>
        <v>13.569993934668911</v>
      </c>
    </row>
    <row r="40" spans="1:19" x14ac:dyDescent="0.35">
      <c r="A40" s="4" t="s">
        <v>181</v>
      </c>
      <c r="B40" s="2">
        <v>26278.079407714085</v>
      </c>
      <c r="C40" s="2">
        <v>24940.202813113305</v>
      </c>
      <c r="D40" s="2">
        <f t="shared" si="0"/>
        <v>51218.282220827386</v>
      </c>
      <c r="E40" s="2">
        <v>38145.092877243085</v>
      </c>
      <c r="F40" s="2">
        <v>10144.037256871643</v>
      </c>
      <c r="G40" s="2">
        <f t="shared" si="1"/>
        <v>48289.130134114726</v>
      </c>
      <c r="H40" s="2">
        <v>24165.525110112485</v>
      </c>
      <c r="I40" s="2">
        <v>19751.290631528387</v>
      </c>
      <c r="J40" s="2">
        <f t="shared" si="2"/>
        <v>43916.815741640872</v>
      </c>
      <c r="K40" s="2">
        <v>187662.46200535385</v>
      </c>
      <c r="L40" s="2">
        <v>129482.06825049846</v>
      </c>
      <c r="M40" s="2">
        <f t="shared" si="3"/>
        <v>317144.53025585233</v>
      </c>
      <c r="Q40" s="2">
        <f t="shared" si="7"/>
        <v>16.149823608658075</v>
      </c>
      <c r="R40" s="2">
        <f t="shared" si="5"/>
        <v>15.226221967365506</v>
      </c>
      <c r="S40" s="2">
        <f t="shared" si="6"/>
        <v>13.847571549227583</v>
      </c>
    </row>
    <row r="41" spans="1:19" x14ac:dyDescent="0.35">
      <c r="A41" s="4" t="s">
        <v>182</v>
      </c>
      <c r="B41" s="2">
        <v>25111.720876080937</v>
      </c>
      <c r="C41" s="2">
        <v>23549.714259633663</v>
      </c>
      <c r="D41" s="2">
        <f t="shared" si="0"/>
        <v>48661.435135714601</v>
      </c>
      <c r="E41" s="2">
        <v>38481.199338506805</v>
      </c>
      <c r="F41" s="2">
        <v>9616.9744806954641</v>
      </c>
      <c r="G41" s="2">
        <f t="shared" si="1"/>
        <v>48098.173819202268</v>
      </c>
      <c r="H41" s="2">
        <v>24224.528202874255</v>
      </c>
      <c r="I41" s="2">
        <v>19401.413924685792</v>
      </c>
      <c r="J41" s="2">
        <f t="shared" si="2"/>
        <v>43625.942127560047</v>
      </c>
      <c r="K41" s="2">
        <v>183739.88380237157</v>
      </c>
      <c r="L41" s="2">
        <v>126487.29814388607</v>
      </c>
      <c r="M41" s="2">
        <f t="shared" si="3"/>
        <v>310227.18194625765</v>
      </c>
      <c r="Q41" s="2">
        <f t="shared" si="7"/>
        <v>15.685741923202748</v>
      </c>
      <c r="R41" s="2">
        <f t="shared" si="5"/>
        <v>15.504177782698155</v>
      </c>
      <c r="S41" s="2">
        <f t="shared" si="6"/>
        <v>14.062578866837534</v>
      </c>
    </row>
    <row r="42" spans="1:19" x14ac:dyDescent="0.35">
      <c r="A42" s="4" t="s">
        <v>183</v>
      </c>
      <c r="B42" s="2">
        <v>25072.687804366946</v>
      </c>
      <c r="C42" s="2">
        <v>24108.509934051974</v>
      </c>
      <c r="D42" s="2">
        <f t="shared" si="0"/>
        <v>49181.197738418923</v>
      </c>
      <c r="E42" s="2">
        <v>49675.816468391109</v>
      </c>
      <c r="F42" s="2">
        <v>9788.3570951847159</v>
      </c>
      <c r="G42" s="2">
        <f t="shared" si="1"/>
        <v>59464.173563575823</v>
      </c>
      <c r="H42" s="2">
        <v>24585.885382042845</v>
      </c>
      <c r="I42" s="2">
        <v>19470.970349517622</v>
      </c>
      <c r="J42" s="2">
        <f t="shared" si="2"/>
        <v>44056.85573156047</v>
      </c>
      <c r="K42" s="2">
        <v>196401.52644022784</v>
      </c>
      <c r="L42" s="2">
        <v>126522.79404004167</v>
      </c>
      <c r="M42" s="2">
        <f t="shared" si="3"/>
        <v>322924.3204802695</v>
      </c>
      <c r="Q42" s="2">
        <f t="shared" si="7"/>
        <v>15.229945414230226</v>
      </c>
      <c r="R42" s="2">
        <f t="shared" si="5"/>
        <v>18.414275355642982</v>
      </c>
      <c r="S42" s="2">
        <f t="shared" si="6"/>
        <v>13.643090017511494</v>
      </c>
    </row>
    <row r="43" spans="1:19" x14ac:dyDescent="0.35">
      <c r="A43" s="4" t="s">
        <v>184</v>
      </c>
      <c r="B43" s="2">
        <v>24901.650301719492</v>
      </c>
      <c r="C43" s="2">
        <v>23841.869266486057</v>
      </c>
      <c r="D43" s="2">
        <f t="shared" si="0"/>
        <v>48743.519568205549</v>
      </c>
      <c r="E43" s="2">
        <v>39990.412907967853</v>
      </c>
      <c r="F43" s="2">
        <v>9989.1784229892364</v>
      </c>
      <c r="G43" s="2">
        <f t="shared" si="1"/>
        <v>49979.59133095709</v>
      </c>
      <c r="H43" s="2">
        <v>24662.433900220276</v>
      </c>
      <c r="I43" s="2">
        <v>20114.76877252277</v>
      </c>
      <c r="J43" s="2">
        <f t="shared" si="2"/>
        <v>44777.202672743049</v>
      </c>
      <c r="K43" s="2">
        <v>191252.55384906364</v>
      </c>
      <c r="L43" s="2">
        <v>129513.49362095057</v>
      </c>
      <c r="M43" s="2">
        <f t="shared" si="3"/>
        <v>320766.04747001419</v>
      </c>
      <c r="Q43" s="2">
        <f t="shared" si="7"/>
        <v>15.195972252257212</v>
      </c>
      <c r="R43" s="2">
        <f t="shared" si="5"/>
        <v>15.581322189540423</v>
      </c>
      <c r="S43" s="2">
        <f t="shared" si="6"/>
        <v>13.959458311100992</v>
      </c>
    </row>
    <row r="44" spans="1:19" x14ac:dyDescent="0.35">
      <c r="A44" s="4" t="s">
        <v>185</v>
      </c>
      <c r="B44" s="2">
        <v>23549.370985129313</v>
      </c>
      <c r="C44" s="2">
        <v>23543.572284634538</v>
      </c>
      <c r="D44" s="2">
        <f t="shared" si="0"/>
        <v>47092.943269763855</v>
      </c>
      <c r="E44" s="2">
        <v>39552.113136503205</v>
      </c>
      <c r="F44" s="2">
        <v>9580.8135857123598</v>
      </c>
      <c r="G44" s="2">
        <f t="shared" si="1"/>
        <v>49132.926722215561</v>
      </c>
      <c r="H44" s="2">
        <v>23707.684972855062</v>
      </c>
      <c r="I44" s="2">
        <v>19416.624938967121</v>
      </c>
      <c r="J44" s="2">
        <f t="shared" si="2"/>
        <v>43124.309911822187</v>
      </c>
      <c r="K44" s="2">
        <v>181985.10703493014</v>
      </c>
      <c r="L44" s="2">
        <v>126716.098388303</v>
      </c>
      <c r="M44" s="2">
        <f t="shared" si="3"/>
        <v>308701.20542323316</v>
      </c>
      <c r="Q44" s="2">
        <f t="shared" si="7"/>
        <v>15.255186064206924</v>
      </c>
      <c r="R44" s="2">
        <f t="shared" si="5"/>
        <v>15.916013886260572</v>
      </c>
      <c r="S44" s="2">
        <f t="shared" si="6"/>
        <v>13.969595568212384</v>
      </c>
    </row>
    <row r="45" spans="1:19" x14ac:dyDescent="0.35">
      <c r="A45" s="4" t="s">
        <v>186</v>
      </c>
      <c r="B45" s="2">
        <v>26457.979166016674</v>
      </c>
      <c r="C45" s="2">
        <v>23413.442666483639</v>
      </c>
      <c r="D45" s="2">
        <f t="shared" si="0"/>
        <v>49871.421832500317</v>
      </c>
      <c r="E45" s="2">
        <v>40990.030028893903</v>
      </c>
      <c r="F45" s="2">
        <v>10219.650166323047</v>
      </c>
      <c r="G45" s="2">
        <f t="shared" si="1"/>
        <v>51209.680195216948</v>
      </c>
      <c r="H45" s="2">
        <v>26430.735301640685</v>
      </c>
      <c r="I45" s="2">
        <v>20356.710659559347</v>
      </c>
      <c r="J45" s="2">
        <f t="shared" si="2"/>
        <v>46787.445961200036</v>
      </c>
      <c r="K45" s="2">
        <v>193221.98351576019</v>
      </c>
      <c r="L45" s="2">
        <v>126968.6906645475</v>
      </c>
      <c r="M45" s="2">
        <f t="shared" si="3"/>
        <v>320190.67418030766</v>
      </c>
      <c r="Q45" s="2">
        <f t="shared" si="7"/>
        <v>15.575538531898786</v>
      </c>
      <c r="R45" s="2">
        <f t="shared" si="5"/>
        <v>15.993495227902688</v>
      </c>
      <c r="S45" s="2">
        <f t="shared" si="6"/>
        <v>14.612369982660024</v>
      </c>
    </row>
    <row r="46" spans="1:19" x14ac:dyDescent="0.35">
      <c r="A46" s="4" t="s">
        <v>187</v>
      </c>
      <c r="B46" s="2">
        <v>25573.335031756906</v>
      </c>
      <c r="C46" s="2">
        <v>24054.302785502809</v>
      </c>
      <c r="D46" s="2">
        <f t="shared" si="0"/>
        <v>49627.637817259718</v>
      </c>
      <c r="E46" s="2">
        <v>39712.5100447597</v>
      </c>
      <c r="F46" s="2">
        <v>10118.657935672205</v>
      </c>
      <c r="G46" s="2">
        <f t="shared" si="1"/>
        <v>49831.167980431906</v>
      </c>
      <c r="H46" s="2">
        <v>25211.764433048931</v>
      </c>
      <c r="I46" s="2">
        <v>20983.250184794135</v>
      </c>
      <c r="J46" s="2">
        <f t="shared" si="2"/>
        <v>46195.014617843066</v>
      </c>
      <c r="K46" s="2">
        <v>190012.31263751478</v>
      </c>
      <c r="L46" s="2">
        <v>128326.32943420726</v>
      </c>
      <c r="M46" s="2">
        <f t="shared" si="3"/>
        <v>318338.64207172208</v>
      </c>
      <c r="P46">
        <v>2015</v>
      </c>
      <c r="Q46" s="2">
        <f t="shared" si="7"/>
        <v>15.589573887193547</v>
      </c>
      <c r="R46" s="2">
        <f t="shared" si="5"/>
        <v>15.653508997881849</v>
      </c>
      <c r="S46" s="2">
        <f t="shared" si="6"/>
        <v>14.511280916827959</v>
      </c>
    </row>
    <row r="47" spans="1:19" x14ac:dyDescent="0.35">
      <c r="A47" s="4" t="s">
        <v>188</v>
      </c>
      <c r="B47" s="2">
        <v>24394.361676119919</v>
      </c>
      <c r="C47" s="2">
        <v>22600.216923088225</v>
      </c>
      <c r="D47" s="2">
        <f t="shared" si="0"/>
        <v>46994.578599208144</v>
      </c>
      <c r="E47" s="2">
        <v>40487.381194061236</v>
      </c>
      <c r="F47" s="2">
        <v>9617.0100096808656</v>
      </c>
      <c r="G47" s="2">
        <f t="shared" si="1"/>
        <v>50104.391203742103</v>
      </c>
      <c r="H47" s="2">
        <v>24159.406022816431</v>
      </c>
      <c r="I47" s="2">
        <v>19231.23474028405</v>
      </c>
      <c r="J47" s="2">
        <f t="shared" si="2"/>
        <v>43390.640763100484</v>
      </c>
      <c r="K47" s="2">
        <v>185234.95479554671</v>
      </c>
      <c r="L47" s="2">
        <v>122458.4080536855</v>
      </c>
      <c r="M47" s="2">
        <f t="shared" si="3"/>
        <v>307693.36284923222</v>
      </c>
      <c r="Q47" s="2">
        <f t="shared" si="7"/>
        <v>15.273185669017888</v>
      </c>
      <c r="R47" s="2">
        <f t="shared" si="5"/>
        <v>16.283871299587613</v>
      </c>
      <c r="S47" s="2">
        <f t="shared" si="6"/>
        <v>14.101909888892086</v>
      </c>
    </row>
    <row r="48" spans="1:19" x14ac:dyDescent="0.35">
      <c r="A48" s="4" t="s">
        <v>189</v>
      </c>
      <c r="B48" s="2">
        <v>24705.103189406102</v>
      </c>
      <c r="C48" s="2">
        <v>22862.859285158516</v>
      </c>
      <c r="D48" s="2">
        <f t="shared" si="0"/>
        <v>47567.962474564614</v>
      </c>
      <c r="E48" s="2">
        <v>41282.564246448834</v>
      </c>
      <c r="F48" s="2">
        <v>9824.002993087568</v>
      </c>
      <c r="G48" s="2">
        <f t="shared" si="1"/>
        <v>51106.567239536402</v>
      </c>
      <c r="H48" s="2">
        <v>25203.73465117687</v>
      </c>
      <c r="I48" s="2">
        <v>19784.73286836733</v>
      </c>
      <c r="J48" s="2">
        <f t="shared" si="2"/>
        <v>44988.467519544196</v>
      </c>
      <c r="K48" s="2">
        <v>189107.36597179255</v>
      </c>
      <c r="L48" s="2">
        <v>124723.96788841719</v>
      </c>
      <c r="M48" s="2">
        <f t="shared" si="3"/>
        <v>313831.33386020974</v>
      </c>
      <c r="Q48" s="2">
        <f t="shared" si="7"/>
        <v>15.157174361611983</v>
      </c>
      <c r="R48" s="2">
        <f t="shared" si="5"/>
        <v>16.284724221419157</v>
      </c>
      <c r="S48" s="2">
        <f t="shared" si="6"/>
        <v>14.335237646978699</v>
      </c>
    </row>
    <row r="49" spans="1:19" x14ac:dyDescent="0.35">
      <c r="A49" s="4" t="s">
        <v>190</v>
      </c>
      <c r="B49" s="2">
        <v>22860.472242475553</v>
      </c>
      <c r="C49" s="2">
        <v>22600.424264010606</v>
      </c>
      <c r="D49" s="2">
        <f t="shared" si="0"/>
        <v>45460.896506486155</v>
      </c>
      <c r="E49" s="2">
        <v>39178.836313927415</v>
      </c>
      <c r="F49" s="2">
        <v>9370.4231012686214</v>
      </c>
      <c r="G49" s="2">
        <f t="shared" si="1"/>
        <v>48549.259415196037</v>
      </c>
      <c r="H49" s="2">
        <v>25369.300435495821</v>
      </c>
      <c r="I49" s="2">
        <v>19451.051314448065</v>
      </c>
      <c r="J49" s="2">
        <f t="shared" si="2"/>
        <v>44820.351749943889</v>
      </c>
      <c r="K49" s="2">
        <v>184322.57612113259</v>
      </c>
      <c r="L49" s="2">
        <v>123124.7806413894</v>
      </c>
      <c r="M49" s="2">
        <f t="shared" si="3"/>
        <v>307447.35676252202</v>
      </c>
      <c r="Q49" s="2">
        <f t="shared" si="7"/>
        <v>14.78656280710879</v>
      </c>
      <c r="R49" s="2">
        <f t="shared" si="5"/>
        <v>15.791080439405558</v>
      </c>
      <c r="S49" s="2">
        <f t="shared" si="6"/>
        <v>14.57821990142005</v>
      </c>
    </row>
    <row r="50" spans="1:19" x14ac:dyDescent="0.35">
      <c r="A50" s="4" t="s">
        <v>191</v>
      </c>
      <c r="B50" s="2">
        <v>23097.468798890131</v>
      </c>
      <c r="C50" s="2">
        <v>22627.387454591339</v>
      </c>
      <c r="D50" s="2">
        <f t="shared" si="0"/>
        <v>45724.85625348147</v>
      </c>
      <c r="E50" s="2">
        <v>38800.814553631266</v>
      </c>
      <c r="F50" s="2">
        <v>9082.2833973021225</v>
      </c>
      <c r="G50" s="2">
        <f t="shared" si="1"/>
        <v>47883.097950933385</v>
      </c>
      <c r="H50" s="2">
        <v>23976.773355101028</v>
      </c>
      <c r="I50" s="2">
        <v>18875.141899329577</v>
      </c>
      <c r="J50" s="2">
        <f t="shared" si="2"/>
        <v>42851.915254430605</v>
      </c>
      <c r="K50" s="2">
        <v>181421.68756754167</v>
      </c>
      <c r="L50" s="2">
        <v>119810.14136533905</v>
      </c>
      <c r="M50" s="2">
        <f t="shared" si="3"/>
        <v>301231.82893288072</v>
      </c>
      <c r="Q50" s="2">
        <f t="shared" si="7"/>
        <v>15.179291117895016</v>
      </c>
      <c r="R50" s="2">
        <f t="shared" si="5"/>
        <v>15.895763113931267</v>
      </c>
      <c r="S50" s="2">
        <f t="shared" si="6"/>
        <v>14.225560229220896</v>
      </c>
    </row>
    <row r="51" spans="1:19" x14ac:dyDescent="0.35">
      <c r="A51" s="4" t="s">
        <v>192</v>
      </c>
      <c r="B51" s="2">
        <v>24210.781968543819</v>
      </c>
      <c r="C51" s="2">
        <v>22960.726758332563</v>
      </c>
      <c r="D51" s="2">
        <f t="shared" si="0"/>
        <v>47171.508726876382</v>
      </c>
      <c r="E51" s="2">
        <v>37983.399370200859</v>
      </c>
      <c r="F51" s="2">
        <v>8840.7423203794224</v>
      </c>
      <c r="G51" s="2">
        <f t="shared" si="1"/>
        <v>46824.141690580283</v>
      </c>
      <c r="H51" s="2">
        <v>24565.615201137371</v>
      </c>
      <c r="I51" s="2">
        <v>19623.930502372663</v>
      </c>
      <c r="J51" s="2">
        <f t="shared" si="2"/>
        <v>44189.545703510033</v>
      </c>
      <c r="K51" s="2">
        <v>183291.21256269427</v>
      </c>
      <c r="L51" s="2">
        <v>119698.23791627285</v>
      </c>
      <c r="M51" s="2">
        <f t="shared" si="3"/>
        <v>302989.4504789671</v>
      </c>
      <c r="Q51" s="2">
        <f t="shared" si="7"/>
        <v>15.568696749113689</v>
      </c>
      <c r="R51" s="2">
        <f t="shared" si="5"/>
        <v>15.454050171238789</v>
      </c>
      <c r="S51" s="2">
        <f t="shared" si="6"/>
        <v>14.58451627066718</v>
      </c>
    </row>
    <row r="52" spans="1:19" x14ac:dyDescent="0.35">
      <c r="A52" s="4" t="s">
        <v>193</v>
      </c>
      <c r="B52" s="2">
        <v>22753.901622619251</v>
      </c>
      <c r="C52" s="2">
        <v>21808.322475759545</v>
      </c>
      <c r="D52" s="2">
        <f t="shared" si="0"/>
        <v>44562.224098378792</v>
      </c>
      <c r="E52" s="2">
        <v>36762.001694522085</v>
      </c>
      <c r="F52" s="2">
        <v>8949.2830431971579</v>
      </c>
      <c r="G52" s="2">
        <f t="shared" si="1"/>
        <v>45711.284737719245</v>
      </c>
      <c r="H52" s="2">
        <v>24205.985437719537</v>
      </c>
      <c r="I52" s="2">
        <v>18501.419754837149</v>
      </c>
      <c r="J52" s="2">
        <f t="shared" si="2"/>
        <v>42707.405192556689</v>
      </c>
      <c r="K52" s="2">
        <v>171241.90010857148</v>
      </c>
      <c r="L52" s="2">
        <v>115706.88950053626</v>
      </c>
      <c r="M52" s="2">
        <f t="shared" si="3"/>
        <v>286948.78960910777</v>
      </c>
      <c r="Q52" s="2">
        <f t="shared" si="7"/>
        <v>15.529678364938601</v>
      </c>
      <c r="R52" s="2">
        <f t="shared" si="5"/>
        <v>15.930119377742921</v>
      </c>
      <c r="S52" s="2">
        <f t="shared" si="6"/>
        <v>14.883284662303087</v>
      </c>
    </row>
    <row r="53" spans="1:19" x14ac:dyDescent="0.35">
      <c r="A53" s="4" t="s">
        <v>194</v>
      </c>
      <c r="B53" s="2">
        <v>23661.559851802736</v>
      </c>
      <c r="C53" s="2">
        <v>22494.094772893975</v>
      </c>
      <c r="D53" s="2">
        <f t="shared" si="0"/>
        <v>46155.654624696712</v>
      </c>
      <c r="E53" s="2">
        <v>43896.680234965912</v>
      </c>
      <c r="F53" s="2">
        <v>9000.6180966121246</v>
      </c>
      <c r="G53" s="2">
        <f t="shared" si="1"/>
        <v>52897.298331578037</v>
      </c>
      <c r="H53" s="2">
        <v>24708.93225063898</v>
      </c>
      <c r="I53" s="2">
        <v>19450.648564209339</v>
      </c>
      <c r="J53" s="2">
        <f t="shared" si="2"/>
        <v>44159.580814848319</v>
      </c>
      <c r="K53" s="2">
        <v>189555.77673556123</v>
      </c>
      <c r="L53" s="2">
        <v>121145.46303869894</v>
      </c>
      <c r="M53" s="2">
        <f t="shared" si="3"/>
        <v>310701.2397742602</v>
      </c>
      <c r="Q53" s="2">
        <f t="shared" si="7"/>
        <v>14.855317171644078</v>
      </c>
      <c r="R53" s="2">
        <f t="shared" si="5"/>
        <v>17.025132686953722</v>
      </c>
      <c r="S53" s="2">
        <f t="shared" si="6"/>
        <v>14.212875638002744</v>
      </c>
    </row>
    <row r="54" spans="1:19" x14ac:dyDescent="0.35">
      <c r="A54" s="4" t="s">
        <v>195</v>
      </c>
      <c r="B54" s="2">
        <v>22591.750822396229</v>
      </c>
      <c r="C54" s="2">
        <v>21909.092405057239</v>
      </c>
      <c r="D54" s="2">
        <f t="shared" si="0"/>
        <v>44500.843227453472</v>
      </c>
      <c r="E54" s="2">
        <v>36163.994798509353</v>
      </c>
      <c r="F54" s="2">
        <v>8842.185970855493</v>
      </c>
      <c r="G54" s="2">
        <f t="shared" si="1"/>
        <v>45006.180769364844</v>
      </c>
      <c r="H54" s="2">
        <v>23655.857028187416</v>
      </c>
      <c r="I54" s="2">
        <v>18974.955167780343</v>
      </c>
      <c r="J54" s="2">
        <f t="shared" si="2"/>
        <v>42630.812195967759</v>
      </c>
      <c r="K54" s="2">
        <v>177108.44735072245</v>
      </c>
      <c r="L54" s="2">
        <v>118533.98897306295</v>
      </c>
      <c r="M54" s="2">
        <f t="shared" si="3"/>
        <v>295642.4363237854</v>
      </c>
      <c r="Q54" s="2">
        <f t="shared" si="7"/>
        <v>15.052251557931445</v>
      </c>
      <c r="R54" s="2">
        <f t="shared" si="5"/>
        <v>15.223180179747406</v>
      </c>
      <c r="S54" s="2">
        <f t="shared" si="6"/>
        <v>14.41972022895888</v>
      </c>
    </row>
    <row r="55" spans="1:19" x14ac:dyDescent="0.35">
      <c r="A55" s="4" t="s">
        <v>196</v>
      </c>
      <c r="B55" s="2">
        <v>22502.613628447583</v>
      </c>
      <c r="C55" s="2">
        <v>22866.695189095775</v>
      </c>
      <c r="D55" s="2">
        <f t="shared" si="0"/>
        <v>45369.308817543359</v>
      </c>
      <c r="E55" s="2">
        <v>36925.844015072274</v>
      </c>
      <c r="F55" s="2">
        <v>9354.5110292873378</v>
      </c>
      <c r="G55" s="2">
        <f t="shared" si="1"/>
        <v>46280.35504435961</v>
      </c>
      <c r="H55" s="2">
        <v>25022.179575515027</v>
      </c>
      <c r="I55" s="2">
        <v>19381.150976264275</v>
      </c>
      <c r="J55" s="2">
        <f t="shared" si="2"/>
        <v>44403.330551779305</v>
      </c>
      <c r="K55" s="2">
        <v>176173.22177469055</v>
      </c>
      <c r="L55" s="2">
        <v>119929.76919250452</v>
      </c>
      <c r="M55" s="2">
        <f t="shared" si="3"/>
        <v>296102.99096719507</v>
      </c>
      <c r="Q55" s="2">
        <f t="shared" si="7"/>
        <v>15.322137972787237</v>
      </c>
      <c r="R55" s="2">
        <f t="shared" si="5"/>
        <v>15.629816805696152</v>
      </c>
      <c r="S55" s="2">
        <f t="shared" si="6"/>
        <v>14.995907473524541</v>
      </c>
    </row>
    <row r="56" spans="1:19" x14ac:dyDescent="0.35">
      <c r="A56" s="4" t="s">
        <v>197</v>
      </c>
      <c r="B56" s="2">
        <v>22191.6797831822</v>
      </c>
      <c r="C56" s="2">
        <v>21903.692131780619</v>
      </c>
      <c r="D56" s="2">
        <f t="shared" si="0"/>
        <v>44095.371914962816</v>
      </c>
      <c r="E56" s="2">
        <v>37981.255326989609</v>
      </c>
      <c r="F56" s="2">
        <v>9256.0863358975294</v>
      </c>
      <c r="G56" s="2">
        <f t="shared" si="1"/>
        <v>47237.341662887135</v>
      </c>
      <c r="H56" s="2">
        <v>24045.087650185636</v>
      </c>
      <c r="I56" s="2">
        <v>18794.111963758642</v>
      </c>
      <c r="J56" s="2">
        <f t="shared" si="2"/>
        <v>42839.199613944278</v>
      </c>
      <c r="K56" s="2">
        <v>178888.01436493499</v>
      </c>
      <c r="L56" s="2">
        <v>118177.60780886876</v>
      </c>
      <c r="M56" s="2">
        <f t="shared" si="3"/>
        <v>297065.62217380374</v>
      </c>
      <c r="Q56" s="2">
        <f t="shared" si="7"/>
        <v>14.843646865729889</v>
      </c>
      <c r="R56" s="2">
        <f t="shared" si="5"/>
        <v>15.901315445800742</v>
      </c>
      <c r="S56" s="2">
        <f t="shared" si="6"/>
        <v>14.420786660019655</v>
      </c>
    </row>
    <row r="57" spans="1:19" x14ac:dyDescent="0.35">
      <c r="A57" s="4" t="s">
        <v>198</v>
      </c>
      <c r="B57" s="2">
        <v>23326.399013354185</v>
      </c>
      <c r="C57" s="2">
        <v>22919.797150643528</v>
      </c>
      <c r="D57" s="2">
        <f t="shared" si="0"/>
        <v>46246.196163997709</v>
      </c>
      <c r="E57" s="2">
        <v>38120.233697031494</v>
      </c>
      <c r="F57" s="2">
        <v>9263.6311952004689</v>
      </c>
      <c r="G57" s="2">
        <f t="shared" si="1"/>
        <v>47383.864892231963</v>
      </c>
      <c r="H57" s="2">
        <v>24304.448581051874</v>
      </c>
      <c r="I57" s="2">
        <v>19235.205154070649</v>
      </c>
      <c r="J57" s="2">
        <f t="shared" si="2"/>
        <v>43539.653735122527</v>
      </c>
      <c r="K57" s="2">
        <v>184684.22967921913</v>
      </c>
      <c r="L57" s="2">
        <v>121417.90379208722</v>
      </c>
      <c r="M57" s="2">
        <f t="shared" si="3"/>
        <v>306102.13347130636</v>
      </c>
      <c r="Q57" s="2">
        <f t="shared" si="7"/>
        <v>15.108093380320319</v>
      </c>
      <c r="R57" s="2">
        <f t="shared" si="5"/>
        <v>15.479756496592229</v>
      </c>
      <c r="S57" s="2">
        <f t="shared" si="6"/>
        <v>14.223897508118441</v>
      </c>
    </row>
    <row r="58" spans="1:19" x14ac:dyDescent="0.35">
      <c r="A58" s="4" t="s">
        <v>199</v>
      </c>
      <c r="B58" s="2">
        <v>22317.510770699555</v>
      </c>
      <c r="C58" s="2">
        <v>22036.829684943066</v>
      </c>
      <c r="D58" s="2">
        <f t="shared" si="0"/>
        <v>44354.340455642625</v>
      </c>
      <c r="E58" s="2">
        <v>37946.998015204379</v>
      </c>
      <c r="F58" s="2">
        <v>9592.1401194626615</v>
      </c>
      <c r="G58" s="2">
        <f t="shared" si="1"/>
        <v>47539.138134667039</v>
      </c>
      <c r="H58" s="2">
        <v>23478.527551944633</v>
      </c>
      <c r="I58" s="2">
        <v>18217.213608587404</v>
      </c>
      <c r="J58" s="2">
        <f t="shared" si="2"/>
        <v>41695.741160532038</v>
      </c>
      <c r="K58" s="2">
        <v>178945.39255440189</v>
      </c>
      <c r="L58" s="2">
        <v>120035.34762265468</v>
      </c>
      <c r="M58" s="2">
        <f t="shared" si="3"/>
        <v>298980.74017705658</v>
      </c>
      <c r="P58">
        <v>2016</v>
      </c>
      <c r="Q58" s="2">
        <f t="shared" si="7"/>
        <v>14.835183172459857</v>
      </c>
      <c r="R58" s="2">
        <f t="shared" si="5"/>
        <v>15.900401512991886</v>
      </c>
      <c r="S58" s="2">
        <f t="shared" si="6"/>
        <v>13.945962250223809</v>
      </c>
    </row>
    <row r="59" spans="1:19" x14ac:dyDescent="0.35">
      <c r="A59" s="4" t="s">
        <v>200</v>
      </c>
      <c r="B59" s="2">
        <v>23756.716909162678</v>
      </c>
      <c r="C59" s="2">
        <v>22757.228151716099</v>
      </c>
      <c r="D59" s="2">
        <f t="shared" si="0"/>
        <v>46513.945060878774</v>
      </c>
      <c r="E59" s="2">
        <v>39486.725316754164</v>
      </c>
      <c r="F59" s="2">
        <v>9659.5126793701693</v>
      </c>
      <c r="G59" s="2">
        <f t="shared" si="1"/>
        <v>49146.237996124335</v>
      </c>
      <c r="H59" s="2">
        <v>24861.485913436281</v>
      </c>
      <c r="I59" s="2">
        <v>19711.069912330531</v>
      </c>
      <c r="J59" s="2">
        <f t="shared" si="2"/>
        <v>44572.555825766816</v>
      </c>
      <c r="K59" s="2">
        <v>188380.19152711827</v>
      </c>
      <c r="L59" s="2">
        <v>122488.68102672781</v>
      </c>
      <c r="M59" s="2">
        <f t="shared" si="3"/>
        <v>310868.8725538461</v>
      </c>
      <c r="Q59" s="2">
        <f t="shared" si="7"/>
        <v>14.962561120628767</v>
      </c>
      <c r="R59" s="2">
        <f t="shared" si="5"/>
        <v>15.809314580896688</v>
      </c>
      <c r="S59" s="2">
        <f t="shared" si="6"/>
        <v>14.338056898265467</v>
      </c>
    </row>
    <row r="60" spans="1:19" x14ac:dyDescent="0.35">
      <c r="A60" s="4" t="s">
        <v>201</v>
      </c>
      <c r="B60" s="2">
        <v>23353.574575597817</v>
      </c>
      <c r="C60" s="2">
        <v>22495.180532307015</v>
      </c>
      <c r="D60" s="2">
        <f t="shared" si="0"/>
        <v>45848.755107904828</v>
      </c>
      <c r="E60" s="2">
        <v>37905.045900388897</v>
      </c>
      <c r="F60" s="2">
        <v>9803.5973105896992</v>
      </c>
      <c r="G60" s="2">
        <f t="shared" si="1"/>
        <v>47708.643210978596</v>
      </c>
      <c r="H60" s="2">
        <v>24990.78363761451</v>
      </c>
      <c r="I60" s="2">
        <v>19925.680574535436</v>
      </c>
      <c r="J60" s="2">
        <f t="shared" si="2"/>
        <v>44916.464212149949</v>
      </c>
      <c r="K60" s="2">
        <v>184245.71585413115</v>
      </c>
      <c r="L60" s="2">
        <v>124225.01569472328</v>
      </c>
      <c r="M60" s="2">
        <f t="shared" si="3"/>
        <v>308470.73154885444</v>
      </c>
      <c r="Q60" s="2">
        <f t="shared" si="7"/>
        <v>14.863243224955191</v>
      </c>
      <c r="R60" s="2">
        <f t="shared" si="5"/>
        <v>15.46618149846177</v>
      </c>
      <c r="S60" s="2">
        <f t="shared" si="6"/>
        <v>14.561013288560975</v>
      </c>
    </row>
    <row r="61" spans="1:19" x14ac:dyDescent="0.35">
      <c r="A61" s="4" t="s">
        <v>202</v>
      </c>
      <c r="B61" s="2">
        <v>23032.549476781984</v>
      </c>
      <c r="C61" s="2">
        <v>21481.485705469651</v>
      </c>
      <c r="D61" s="2">
        <f t="shared" si="0"/>
        <v>44514.035182251639</v>
      </c>
      <c r="E61" s="2">
        <v>38608.170246813032</v>
      </c>
      <c r="F61" s="2">
        <v>10642.248327634261</v>
      </c>
      <c r="G61" s="2">
        <f t="shared" si="1"/>
        <v>49250.418574447292</v>
      </c>
      <c r="H61" s="2">
        <v>24187.86031332118</v>
      </c>
      <c r="I61" s="2">
        <v>18593.236210661544</v>
      </c>
      <c r="J61" s="2">
        <f t="shared" si="2"/>
        <v>42781.09652398272</v>
      </c>
      <c r="K61" s="2">
        <v>181397.77696594122</v>
      </c>
      <c r="L61" s="2">
        <v>121715.07899245905</v>
      </c>
      <c r="M61" s="2">
        <f t="shared" si="3"/>
        <v>303112.85595840029</v>
      </c>
      <c r="Q61" s="2">
        <f t="shared" si="7"/>
        <v>14.68563088210314</v>
      </c>
      <c r="R61" s="2">
        <f t="shared" si="5"/>
        <v>16.248211715971063</v>
      </c>
      <c r="S61" s="2">
        <f t="shared" si="6"/>
        <v>14.113916873870261</v>
      </c>
    </row>
    <row r="62" spans="1:19" x14ac:dyDescent="0.35">
      <c r="A62" s="4" t="s">
        <v>203</v>
      </c>
      <c r="B62" s="2">
        <v>24517.436461358047</v>
      </c>
      <c r="C62" s="2">
        <v>21908.949470392996</v>
      </c>
      <c r="D62" s="2">
        <f t="shared" si="0"/>
        <v>46426.385931751043</v>
      </c>
      <c r="E62" s="2">
        <v>39466.586358019362</v>
      </c>
      <c r="F62" s="2">
        <v>10390.059607571078</v>
      </c>
      <c r="G62" s="2">
        <f t="shared" si="1"/>
        <v>49856.64596559044</v>
      </c>
      <c r="H62" s="2">
        <v>25187.53555141887</v>
      </c>
      <c r="I62" s="2">
        <v>19400.534848565458</v>
      </c>
      <c r="J62" s="2">
        <f t="shared" si="2"/>
        <v>44588.070399984324</v>
      </c>
      <c r="K62" s="2">
        <v>189839.61550900165</v>
      </c>
      <c r="L62" s="2">
        <v>122033.76246454532</v>
      </c>
      <c r="M62" s="2">
        <f t="shared" si="3"/>
        <v>311873.37797354697</v>
      </c>
      <c r="Q62" s="2">
        <f t="shared" si="7"/>
        <v>14.886293351941351</v>
      </c>
      <c r="R62" s="2">
        <f t="shared" si="5"/>
        <v>15.986182049119712</v>
      </c>
      <c r="S62" s="2">
        <f t="shared" si="6"/>
        <v>14.296850436450615</v>
      </c>
    </row>
    <row r="63" spans="1:19" x14ac:dyDescent="0.35">
      <c r="A63" s="4" t="s">
        <v>204</v>
      </c>
      <c r="B63" s="2">
        <v>23631.680303949437</v>
      </c>
      <c r="C63" s="2">
        <v>22220.799586212117</v>
      </c>
      <c r="D63" s="2">
        <f t="shared" si="0"/>
        <v>45852.479890161558</v>
      </c>
      <c r="E63" s="2">
        <v>39057.261652182271</v>
      </c>
      <c r="F63" s="2">
        <v>10280.374425248578</v>
      </c>
      <c r="G63" s="2">
        <f t="shared" si="1"/>
        <v>49337.636077430849</v>
      </c>
      <c r="H63" s="2">
        <v>24892.148139603298</v>
      </c>
      <c r="I63" s="2">
        <v>20205.63577378809</v>
      </c>
      <c r="J63" s="2">
        <f t="shared" si="2"/>
        <v>45097.783913391388</v>
      </c>
      <c r="K63" s="2">
        <v>186312.28193228404</v>
      </c>
      <c r="L63" s="2">
        <v>125944.80931870634</v>
      </c>
      <c r="M63" s="2">
        <f t="shared" si="3"/>
        <v>312257.0912509904</v>
      </c>
      <c r="Q63" s="2">
        <f t="shared" si="7"/>
        <v>14.684207716937198</v>
      </c>
      <c r="R63" s="2">
        <f t="shared" si="5"/>
        <v>15.800325263958074</v>
      </c>
      <c r="S63" s="2">
        <f t="shared" si="6"/>
        <v>14.442517136349695</v>
      </c>
    </row>
    <row r="64" spans="1:19" x14ac:dyDescent="0.35">
      <c r="A64" s="4" t="s">
        <v>205</v>
      </c>
      <c r="B64" s="2">
        <v>24973.363351122956</v>
      </c>
      <c r="C64" s="2">
        <v>23034.475597518966</v>
      </c>
      <c r="D64" s="2">
        <f t="shared" si="0"/>
        <v>48007.838948641918</v>
      </c>
      <c r="E64" s="2">
        <v>41055.565787954954</v>
      </c>
      <c r="F64" s="2">
        <v>11070.650499353602</v>
      </c>
      <c r="G64" s="2">
        <f t="shared" si="1"/>
        <v>52126.216287308554</v>
      </c>
      <c r="H64" s="2">
        <v>25175.141425796082</v>
      </c>
      <c r="I64" s="2">
        <v>19950.180444387985</v>
      </c>
      <c r="J64" s="2">
        <f t="shared" si="2"/>
        <v>45125.321870184067</v>
      </c>
      <c r="K64" s="2">
        <v>190619.13829318184</v>
      </c>
      <c r="L64" s="2">
        <v>125512.94620312446</v>
      </c>
      <c r="M64" s="2">
        <f t="shared" si="3"/>
        <v>316132.08449630631</v>
      </c>
      <c r="Q64" s="2">
        <f t="shared" si="7"/>
        <v>15.186006515325035</v>
      </c>
      <c r="R64" s="2">
        <f t="shared" si="5"/>
        <v>16.48874595261703</v>
      </c>
      <c r="S64" s="2">
        <f t="shared" si="6"/>
        <v>14.274198692006317</v>
      </c>
    </row>
    <row r="65" spans="1:19" x14ac:dyDescent="0.35">
      <c r="A65" s="4" t="s">
        <v>206</v>
      </c>
      <c r="B65" s="2">
        <v>25434.630004084906</v>
      </c>
      <c r="C65" s="2">
        <v>22669.634627667809</v>
      </c>
      <c r="D65" s="2">
        <f t="shared" si="0"/>
        <v>48104.264631752711</v>
      </c>
      <c r="E65" s="2">
        <v>39940.444379698522</v>
      </c>
      <c r="F65" s="2">
        <v>10976.224367676503</v>
      </c>
      <c r="G65" s="2">
        <f t="shared" si="1"/>
        <v>50916.668747375021</v>
      </c>
      <c r="H65" s="2">
        <v>25511.558751370198</v>
      </c>
      <c r="I65" s="2">
        <v>19541.830019856745</v>
      </c>
      <c r="J65" s="2">
        <f t="shared" si="2"/>
        <v>45053.388771226942</v>
      </c>
      <c r="K65" s="2">
        <v>190699.60587935368</v>
      </c>
      <c r="L65" s="2">
        <v>126939.12960829165</v>
      </c>
      <c r="M65" s="2">
        <f t="shared" si="3"/>
        <v>317638.73548764532</v>
      </c>
      <c r="Q65" s="2">
        <f t="shared" si="7"/>
        <v>15.144331990209597</v>
      </c>
      <c r="R65" s="2">
        <f t="shared" si="5"/>
        <v>16.029741671527162</v>
      </c>
      <c r="S65" s="2">
        <f t="shared" si="6"/>
        <v>14.183845903447539</v>
      </c>
    </row>
    <row r="66" spans="1:19" x14ac:dyDescent="0.35">
      <c r="A66" s="4" t="s">
        <v>207</v>
      </c>
      <c r="B66" s="2">
        <v>25270.575905910911</v>
      </c>
      <c r="C66" s="2">
        <v>23395.328944458543</v>
      </c>
      <c r="D66" s="2">
        <f t="shared" si="0"/>
        <v>48665.90485036945</v>
      </c>
      <c r="E66" s="2">
        <v>41728.670775186314</v>
      </c>
      <c r="F66" s="2">
        <v>9584.8918038968259</v>
      </c>
      <c r="G66" s="2">
        <f t="shared" si="1"/>
        <v>51313.56257908314</v>
      </c>
      <c r="H66" s="2">
        <v>26728.559571894195</v>
      </c>
      <c r="I66" s="2">
        <v>20744.753161286073</v>
      </c>
      <c r="J66" s="2">
        <f t="shared" si="2"/>
        <v>47473.312733180268</v>
      </c>
      <c r="K66" s="2">
        <v>192778.49802569929</v>
      </c>
      <c r="L66" s="2">
        <v>127657.07676703863</v>
      </c>
      <c r="M66" s="2">
        <f t="shared" si="3"/>
        <v>320435.5747927379</v>
      </c>
      <c r="Q66" s="2">
        <f t="shared" si="7"/>
        <v>15.187422583103396</v>
      </c>
      <c r="R66" s="2">
        <f t="shared" si="5"/>
        <v>16.013690930625742</v>
      </c>
      <c r="S66" s="2">
        <f t="shared" si="6"/>
        <v>14.815244145063062</v>
      </c>
    </row>
    <row r="67" spans="1:19" x14ac:dyDescent="0.35">
      <c r="A67" s="4" t="s">
        <v>208</v>
      </c>
      <c r="B67" s="2">
        <v>24621.738949926654</v>
      </c>
      <c r="C67" s="2">
        <v>22433.980487902598</v>
      </c>
      <c r="D67" s="2">
        <f t="shared" si="0"/>
        <v>47055.719437829248</v>
      </c>
      <c r="E67" s="2">
        <v>42421.775743012528</v>
      </c>
      <c r="F67" s="2">
        <v>10550.92051258816</v>
      </c>
      <c r="G67" s="2">
        <f t="shared" si="1"/>
        <v>52972.696255600691</v>
      </c>
      <c r="H67" s="2">
        <v>25226.157576177389</v>
      </c>
      <c r="I67" s="2">
        <v>18977.801454498913</v>
      </c>
      <c r="J67" s="2">
        <f t="shared" si="2"/>
        <v>44203.959030676298</v>
      </c>
      <c r="K67" s="2">
        <v>189477.34331175985</v>
      </c>
      <c r="L67" s="2">
        <v>125756.19557447823</v>
      </c>
      <c r="M67" s="2">
        <f t="shared" si="3"/>
        <v>315233.53888623806</v>
      </c>
      <c r="Q67" s="2">
        <f t="shared" si="7"/>
        <v>14.927256663134052</v>
      </c>
      <c r="R67" s="2">
        <f t="shared" si="5"/>
        <v>16.804270396722462</v>
      </c>
      <c r="S67" s="2">
        <f t="shared" si="6"/>
        <v>14.022606600444467</v>
      </c>
    </row>
    <row r="68" spans="1:19" x14ac:dyDescent="0.35">
      <c r="A68" s="4" t="s">
        <v>209</v>
      </c>
      <c r="B68" s="2">
        <v>25327.354022574214</v>
      </c>
      <c r="C68" s="2">
        <v>23735.738846583976</v>
      </c>
      <c r="D68" s="2">
        <f t="shared" si="0"/>
        <v>49063.092869158194</v>
      </c>
      <c r="E68" s="2">
        <v>42292.100482866015</v>
      </c>
      <c r="F68" s="2">
        <v>10466.803823155733</v>
      </c>
      <c r="G68" s="2">
        <f t="shared" si="1"/>
        <v>52758.904306021752</v>
      </c>
      <c r="H68" s="2">
        <v>26387.559228245937</v>
      </c>
      <c r="I68" s="2">
        <v>19765.028164421383</v>
      </c>
      <c r="J68" s="2">
        <f t="shared" si="2"/>
        <v>46152.587392667323</v>
      </c>
      <c r="K68" s="2">
        <v>195484.42082395183</v>
      </c>
      <c r="L68" s="2">
        <v>126428.67066837203</v>
      </c>
      <c r="M68" s="2">
        <f t="shared" si="3"/>
        <v>321913.09149232385</v>
      </c>
      <c r="Q68" s="2">
        <f t="shared" si="7"/>
        <v>15.24109896920055</v>
      </c>
      <c r="R68" s="2">
        <f t="shared" si="5"/>
        <v>16.389176364789069</v>
      </c>
      <c r="S68" s="2">
        <f t="shared" si="6"/>
        <v>14.33697125479218</v>
      </c>
    </row>
    <row r="69" spans="1:19" x14ac:dyDescent="0.35">
      <c r="A69" s="4" t="s">
        <v>210</v>
      </c>
      <c r="B69" s="2">
        <v>24974.533797226348</v>
      </c>
      <c r="C69" s="2">
        <v>23932.202230540664</v>
      </c>
      <c r="D69" s="2">
        <f t="shared" ref="D69:D132" si="8">SUM(B69:C69)</f>
        <v>48906.736027767009</v>
      </c>
      <c r="E69" s="2">
        <v>41767.991307348078</v>
      </c>
      <c r="F69" s="2">
        <v>10063.222054990083</v>
      </c>
      <c r="G69" s="2">
        <f t="shared" ref="G69:G132" si="9">SUM(E69:F69)</f>
        <v>51831.21336233816</v>
      </c>
      <c r="H69" s="2">
        <v>26617.368798038548</v>
      </c>
      <c r="I69" s="2">
        <v>21249.79101570318</v>
      </c>
      <c r="J69" s="2">
        <f t="shared" ref="J69:J132" si="10">SUM(H69:I69)</f>
        <v>47867.159813741731</v>
      </c>
      <c r="K69" s="2">
        <v>195420.83676572281</v>
      </c>
      <c r="L69" s="2">
        <v>129726.91760867991</v>
      </c>
      <c r="M69" s="2">
        <f t="shared" ref="M69:M132" si="11">SUM(K69:L69)</f>
        <v>325147.75437440269</v>
      </c>
      <c r="Q69" s="2">
        <f t="shared" si="7"/>
        <v>15.041388221138272</v>
      </c>
      <c r="R69" s="2">
        <f t="shared" ref="R69:R95" si="12">(G69/$M69)*100</f>
        <v>15.940818494060796</v>
      </c>
      <c r="S69" s="2">
        <f t="shared" ref="S69:S95" si="13">(J69/$M69)*100</f>
        <v>14.721663972688376</v>
      </c>
    </row>
    <row r="70" spans="1:19" x14ac:dyDescent="0.35">
      <c r="A70" s="4" t="s">
        <v>211</v>
      </c>
      <c r="B70" s="2">
        <v>23527.424759240716</v>
      </c>
      <c r="C70" s="2">
        <v>23088.243708756137</v>
      </c>
      <c r="D70" s="2">
        <f t="shared" si="8"/>
        <v>46615.668467996853</v>
      </c>
      <c r="E70" s="2">
        <v>41580.491035534251</v>
      </c>
      <c r="F70" s="2">
        <v>10411.347566347837</v>
      </c>
      <c r="G70" s="2">
        <f t="shared" si="9"/>
        <v>51991.838601882089</v>
      </c>
      <c r="H70" s="2">
        <v>25304.355848318042</v>
      </c>
      <c r="I70" s="2">
        <v>19793.436700358099</v>
      </c>
      <c r="J70" s="2">
        <f t="shared" si="10"/>
        <v>45097.792548676138</v>
      </c>
      <c r="K70" s="2">
        <v>189335.65103789512</v>
      </c>
      <c r="L70" s="2">
        <v>127379.4491605536</v>
      </c>
      <c r="M70" s="2">
        <f t="shared" si="11"/>
        <v>316715.10019844875</v>
      </c>
      <c r="P70">
        <v>2017</v>
      </c>
      <c r="Q70" s="2">
        <f t="shared" si="7"/>
        <v>14.718486247983819</v>
      </c>
      <c r="R70" s="2">
        <f t="shared" si="12"/>
        <v>16.415964559095798</v>
      </c>
      <c r="S70" s="2">
        <f t="shared" si="13"/>
        <v>14.239230311538211</v>
      </c>
    </row>
    <row r="71" spans="1:19" x14ac:dyDescent="0.35">
      <c r="A71" s="4" t="s">
        <v>212</v>
      </c>
      <c r="B71" s="2">
        <v>24304.078075600257</v>
      </c>
      <c r="C71" s="2">
        <v>23821.817858356699</v>
      </c>
      <c r="D71" s="2">
        <f t="shared" si="8"/>
        <v>48125.895933956956</v>
      </c>
      <c r="E71" s="2">
        <v>41823.295217912491</v>
      </c>
      <c r="F71" s="2">
        <v>11008.525534182379</v>
      </c>
      <c r="G71" s="2">
        <f t="shared" si="9"/>
        <v>52831.820752094871</v>
      </c>
      <c r="H71" s="2">
        <v>25950.02571919313</v>
      </c>
      <c r="I71" s="2">
        <v>20555.750264475184</v>
      </c>
      <c r="J71" s="2">
        <f t="shared" si="10"/>
        <v>46505.775983668311</v>
      </c>
      <c r="K71" s="2">
        <v>194541.32364715467</v>
      </c>
      <c r="L71" s="2">
        <v>128921.46021611738</v>
      </c>
      <c r="M71" s="2">
        <f t="shared" si="11"/>
        <v>323462.78386327205</v>
      </c>
      <c r="Q71" s="2">
        <f t="shared" si="7"/>
        <v>14.878340982281227</v>
      </c>
      <c r="R71" s="2">
        <f t="shared" si="12"/>
        <v>16.333199177073464</v>
      </c>
      <c r="S71" s="2">
        <f t="shared" si="13"/>
        <v>14.377473484963987</v>
      </c>
    </row>
    <row r="72" spans="1:19" x14ac:dyDescent="0.35">
      <c r="A72" s="4" t="s">
        <v>213</v>
      </c>
      <c r="B72" s="2">
        <v>23933.878771870593</v>
      </c>
      <c r="C72" s="2">
        <v>23916.493523748723</v>
      </c>
      <c r="D72" s="2">
        <f t="shared" si="8"/>
        <v>47850.372295619316</v>
      </c>
      <c r="E72" s="2">
        <v>41153.204280841841</v>
      </c>
      <c r="F72" s="2">
        <v>11108.895914890392</v>
      </c>
      <c r="G72" s="2">
        <f t="shared" si="9"/>
        <v>52262.10019573223</v>
      </c>
      <c r="H72" s="2">
        <v>25570.519654657764</v>
      </c>
      <c r="I72" s="2">
        <v>20321.137177111967</v>
      </c>
      <c r="J72" s="2">
        <f t="shared" si="10"/>
        <v>45891.656831769731</v>
      </c>
      <c r="K72" s="2">
        <v>193257.24212667716</v>
      </c>
      <c r="L72" s="2">
        <v>129970.34686589411</v>
      </c>
      <c r="M72" s="2">
        <f t="shared" si="11"/>
        <v>323227.58899257128</v>
      </c>
      <c r="Q72" s="2">
        <f t="shared" si="7"/>
        <v>14.803925755458657</v>
      </c>
      <c r="R72" s="2">
        <f t="shared" si="12"/>
        <v>16.168824065613212</v>
      </c>
      <c r="S72" s="2">
        <f t="shared" si="13"/>
        <v>14.197939283216462</v>
      </c>
    </row>
    <row r="73" spans="1:19" x14ac:dyDescent="0.35">
      <c r="A73" s="4" t="s">
        <v>214</v>
      </c>
      <c r="B73" s="2">
        <v>24696.121035758653</v>
      </c>
      <c r="C73" s="2">
        <v>22811.333679058484</v>
      </c>
      <c r="D73" s="2">
        <f t="shared" si="8"/>
        <v>47507.45471481714</v>
      </c>
      <c r="E73" s="2">
        <v>42269.310130038968</v>
      </c>
      <c r="F73" s="2">
        <v>11164.963749227685</v>
      </c>
      <c r="G73" s="2">
        <f t="shared" si="9"/>
        <v>53434.27387926665</v>
      </c>
      <c r="H73" s="2">
        <v>26266.69863044118</v>
      </c>
      <c r="I73" s="2">
        <v>20394.864030058943</v>
      </c>
      <c r="J73" s="2">
        <f t="shared" si="10"/>
        <v>46661.562660500123</v>
      </c>
      <c r="K73" s="2">
        <v>199128.80417022295</v>
      </c>
      <c r="L73" s="2">
        <v>129238.54093994452</v>
      </c>
      <c r="M73" s="2">
        <f t="shared" si="11"/>
        <v>328367.34511016746</v>
      </c>
      <c r="Q73" s="2">
        <f t="shared" si="7"/>
        <v>14.46777684269377</v>
      </c>
      <c r="R73" s="2">
        <f t="shared" si="12"/>
        <v>16.272712459072146</v>
      </c>
      <c r="S73" s="2">
        <f t="shared" si="13"/>
        <v>14.210171430062616</v>
      </c>
    </row>
    <row r="74" spans="1:19" x14ac:dyDescent="0.35">
      <c r="A74" s="4" t="s">
        <v>215</v>
      </c>
      <c r="B74" s="2">
        <v>26212.413096065218</v>
      </c>
      <c r="C74" s="2">
        <v>25443.472492657638</v>
      </c>
      <c r="D74" s="2">
        <f t="shared" si="8"/>
        <v>51655.885588722856</v>
      </c>
      <c r="E74" s="2">
        <v>44462.417906318973</v>
      </c>
      <c r="F74" s="2">
        <v>11215.355082838649</v>
      </c>
      <c r="G74" s="2">
        <f t="shared" si="9"/>
        <v>55677.772989157624</v>
      </c>
      <c r="H74" s="2">
        <v>27175.24264632319</v>
      </c>
      <c r="I74" s="2">
        <v>21429.246430649673</v>
      </c>
      <c r="J74" s="2">
        <f t="shared" si="10"/>
        <v>48604.489076972866</v>
      </c>
      <c r="K74" s="2">
        <v>205401.5160521947</v>
      </c>
      <c r="L74" s="2">
        <v>134399.89296181011</v>
      </c>
      <c r="M74" s="2">
        <f t="shared" si="11"/>
        <v>339801.40901400481</v>
      </c>
      <c r="Q74" s="2">
        <f t="shared" si="7"/>
        <v>15.201786754978958</v>
      </c>
      <c r="R74" s="2">
        <f t="shared" si="12"/>
        <v>16.385386143841117</v>
      </c>
      <c r="S74" s="2">
        <f t="shared" si="13"/>
        <v>14.303792682322175</v>
      </c>
    </row>
    <row r="75" spans="1:19" x14ac:dyDescent="0.35">
      <c r="A75" s="4" t="s">
        <v>216</v>
      </c>
      <c r="B75" s="2">
        <v>25768.492188078613</v>
      </c>
      <c r="C75" s="2">
        <v>24541.642637073855</v>
      </c>
      <c r="D75" s="2">
        <f t="shared" si="8"/>
        <v>50310.134825152469</v>
      </c>
      <c r="E75" s="2">
        <v>43756.003871186404</v>
      </c>
      <c r="F75" s="2">
        <v>12148.59431664134</v>
      </c>
      <c r="G75" s="2">
        <f t="shared" si="9"/>
        <v>55904.598187827745</v>
      </c>
      <c r="H75" s="2">
        <v>26521.203320685305</v>
      </c>
      <c r="I75" s="2">
        <v>20865.456853745854</v>
      </c>
      <c r="J75" s="2">
        <f t="shared" si="10"/>
        <v>47386.660174431163</v>
      </c>
      <c r="K75" s="2">
        <v>202190.84184657608</v>
      </c>
      <c r="L75" s="2">
        <v>135037.23363132463</v>
      </c>
      <c r="M75" s="2">
        <f t="shared" si="11"/>
        <v>337228.07547790068</v>
      </c>
      <c r="Q75" s="2">
        <f t="shared" si="7"/>
        <v>14.91872666706524</v>
      </c>
      <c r="R75" s="2">
        <f t="shared" si="12"/>
        <v>16.577682065350842</v>
      </c>
      <c r="S75" s="2">
        <f t="shared" si="13"/>
        <v>14.051813481803807</v>
      </c>
    </row>
    <row r="76" spans="1:19" x14ac:dyDescent="0.35">
      <c r="A76" s="4" t="s">
        <v>217</v>
      </c>
      <c r="B76" s="2">
        <v>26862.967069167495</v>
      </c>
      <c r="C76" s="2">
        <v>24759.398449780776</v>
      </c>
      <c r="D76" s="2">
        <f t="shared" si="8"/>
        <v>51622.365518948267</v>
      </c>
      <c r="E76" s="2">
        <v>45550.844881912009</v>
      </c>
      <c r="F76" s="2">
        <v>11178.114494095566</v>
      </c>
      <c r="G76" s="2">
        <f t="shared" si="9"/>
        <v>56728.959376007573</v>
      </c>
      <c r="H76" s="2">
        <v>27383.09738249268</v>
      </c>
      <c r="I76" s="2">
        <v>21617.031880889437</v>
      </c>
      <c r="J76" s="2">
        <f t="shared" si="10"/>
        <v>49000.129263382114</v>
      </c>
      <c r="K76" s="2">
        <v>207821.36278703544</v>
      </c>
      <c r="L76" s="2">
        <v>132593.78265220858</v>
      </c>
      <c r="M76" s="2">
        <f t="shared" si="11"/>
        <v>340415.14543924399</v>
      </c>
      <c r="Q76" s="2">
        <f t="shared" si="7"/>
        <v>15.164532545207107</v>
      </c>
      <c r="R76" s="2">
        <f t="shared" si="12"/>
        <v>16.664640259412998</v>
      </c>
      <c r="S76" s="2">
        <f t="shared" si="13"/>
        <v>14.394227142907035</v>
      </c>
    </row>
    <row r="77" spans="1:19" x14ac:dyDescent="0.35">
      <c r="A77" s="4" t="s">
        <v>218</v>
      </c>
      <c r="B77" s="2">
        <v>26147.618775886513</v>
      </c>
      <c r="C77" s="2">
        <v>25365.70506310272</v>
      </c>
      <c r="D77" s="2">
        <f t="shared" si="8"/>
        <v>51513.323838989236</v>
      </c>
      <c r="E77" s="2">
        <v>47618.47525306289</v>
      </c>
      <c r="F77" s="2">
        <v>11013.047377308449</v>
      </c>
      <c r="G77" s="2">
        <f t="shared" si="9"/>
        <v>58631.522630371343</v>
      </c>
      <c r="H77" s="2">
        <v>27814.533953823717</v>
      </c>
      <c r="I77" s="2">
        <v>21748.354199115947</v>
      </c>
      <c r="J77" s="2">
        <f t="shared" si="10"/>
        <v>49562.88815293966</v>
      </c>
      <c r="K77" s="2">
        <v>210463.96653192467</v>
      </c>
      <c r="L77" s="2">
        <v>136443.61020121098</v>
      </c>
      <c r="M77" s="2">
        <f t="shared" si="11"/>
        <v>346907.57673313562</v>
      </c>
      <c r="Q77" s="2">
        <f t="shared" ref="Q77:Q95" si="14">(D77/$M77)*100</f>
        <v>14.849293383585193</v>
      </c>
      <c r="R77" s="2">
        <f t="shared" si="12"/>
        <v>16.90119402479197</v>
      </c>
      <c r="S77" s="2">
        <f t="shared" si="13"/>
        <v>14.287058420481468</v>
      </c>
    </row>
    <row r="78" spans="1:19" x14ac:dyDescent="0.35">
      <c r="A78" s="4" t="s">
        <v>219</v>
      </c>
      <c r="B78" s="2">
        <v>26008.527976548197</v>
      </c>
      <c r="C78" s="2">
        <v>25254.657985371501</v>
      </c>
      <c r="D78" s="2">
        <f t="shared" si="8"/>
        <v>51263.185961919698</v>
      </c>
      <c r="E78" s="2">
        <v>46984.539551453294</v>
      </c>
      <c r="F78" s="2">
        <v>12464.764436210176</v>
      </c>
      <c r="G78" s="2">
        <f t="shared" si="9"/>
        <v>59449.303987663472</v>
      </c>
      <c r="H78" s="2">
        <v>28417.228595191162</v>
      </c>
      <c r="I78" s="2">
        <v>21602.364142332015</v>
      </c>
      <c r="J78" s="2">
        <f t="shared" si="10"/>
        <v>50019.592737523177</v>
      </c>
      <c r="K78" s="2">
        <v>205897.63597787177</v>
      </c>
      <c r="L78" s="2">
        <v>139566.47124371622</v>
      </c>
      <c r="M78" s="2">
        <f t="shared" si="11"/>
        <v>345464.10722158803</v>
      </c>
      <c r="Q78" s="2">
        <f t="shared" si="14"/>
        <v>14.838932580928994</v>
      </c>
      <c r="R78" s="2">
        <f t="shared" si="12"/>
        <v>17.208532737536007</v>
      </c>
      <c r="S78" s="2">
        <f t="shared" si="13"/>
        <v>14.478955032350015</v>
      </c>
    </row>
    <row r="79" spans="1:19" x14ac:dyDescent="0.35">
      <c r="A79" s="4" t="s">
        <v>220</v>
      </c>
      <c r="B79" s="2">
        <v>27162.925982401135</v>
      </c>
      <c r="C79" s="2">
        <v>25620.72403818099</v>
      </c>
      <c r="D79" s="2">
        <f t="shared" si="8"/>
        <v>52783.650020582121</v>
      </c>
      <c r="E79" s="2">
        <v>43394.830457340424</v>
      </c>
      <c r="F79" s="2">
        <v>11280.333471737402</v>
      </c>
      <c r="G79" s="2">
        <f t="shared" si="9"/>
        <v>54675.163929077826</v>
      </c>
      <c r="H79" s="2">
        <v>28292.828842146966</v>
      </c>
      <c r="I79" s="2">
        <v>22699.221170855548</v>
      </c>
      <c r="J79" s="2">
        <f t="shared" si="10"/>
        <v>50992.050013002518</v>
      </c>
      <c r="K79" s="2">
        <v>209791.63199033646</v>
      </c>
      <c r="L79" s="2">
        <v>140764.42393531636</v>
      </c>
      <c r="M79" s="2">
        <f t="shared" si="11"/>
        <v>350556.05592565285</v>
      </c>
      <c r="Q79" s="2">
        <f t="shared" si="14"/>
        <v>15.057121144635612</v>
      </c>
      <c r="R79" s="2">
        <f t="shared" si="12"/>
        <v>15.596696449789338</v>
      </c>
      <c r="S79" s="2">
        <f t="shared" si="13"/>
        <v>14.546047387016783</v>
      </c>
    </row>
    <row r="80" spans="1:19" x14ac:dyDescent="0.35">
      <c r="A80" s="4" t="s">
        <v>221</v>
      </c>
      <c r="B80" s="2">
        <v>27149.250718127696</v>
      </c>
      <c r="C80" s="2">
        <v>25941.059235483692</v>
      </c>
      <c r="D80" s="2">
        <f t="shared" si="8"/>
        <v>53090.309953611388</v>
      </c>
      <c r="E80" s="2">
        <v>44461.560159599387</v>
      </c>
      <c r="F80" s="2">
        <v>10753.389243336225</v>
      </c>
      <c r="G80" s="2">
        <f t="shared" si="9"/>
        <v>55214.949402935614</v>
      </c>
      <c r="H80" s="2">
        <v>28684.771510614239</v>
      </c>
      <c r="I80" s="2">
        <v>22951.30085517286</v>
      </c>
      <c r="J80" s="2">
        <f t="shared" si="10"/>
        <v>51636.072365787099</v>
      </c>
      <c r="K80" s="2">
        <v>211069.28577767443</v>
      </c>
      <c r="L80" s="2">
        <v>144111.56090714707</v>
      </c>
      <c r="M80" s="2">
        <f t="shared" si="11"/>
        <v>355180.84668482153</v>
      </c>
      <c r="Q80" s="2">
        <f t="shared" si="14"/>
        <v>14.94740227384006</v>
      </c>
      <c r="R80" s="2">
        <f t="shared" si="12"/>
        <v>15.545587527677684</v>
      </c>
      <c r="S80" s="2">
        <f t="shared" si="13"/>
        <v>14.53796646067676</v>
      </c>
    </row>
    <row r="81" spans="1:19" x14ac:dyDescent="0.35">
      <c r="A81" s="4" t="s">
        <v>222</v>
      </c>
      <c r="B81" s="2">
        <v>27136.25959114431</v>
      </c>
      <c r="C81" s="2">
        <v>25306.864913019785</v>
      </c>
      <c r="D81" s="2">
        <f t="shared" si="8"/>
        <v>52443.124504164094</v>
      </c>
      <c r="E81" s="2">
        <v>44051.330776478135</v>
      </c>
      <c r="F81" s="2">
        <v>11156.108634334238</v>
      </c>
      <c r="G81" s="2">
        <f t="shared" si="9"/>
        <v>55207.439410812374</v>
      </c>
      <c r="H81" s="2">
        <v>28835.475863336167</v>
      </c>
      <c r="I81" s="2">
        <v>22181.841388580553</v>
      </c>
      <c r="J81" s="2">
        <f t="shared" si="10"/>
        <v>51017.31725191672</v>
      </c>
      <c r="K81" s="2">
        <v>209887.78826665695</v>
      </c>
      <c r="L81" s="2">
        <v>143620.43470094373</v>
      </c>
      <c r="M81" s="2">
        <f t="shared" si="11"/>
        <v>353508.22296760068</v>
      </c>
      <c r="Q81" s="2">
        <f t="shared" si="14"/>
        <v>14.835050812656924</v>
      </c>
      <c r="R81" s="2">
        <f t="shared" si="12"/>
        <v>15.617017037782507</v>
      </c>
      <c r="S81" s="2">
        <f t="shared" si="13"/>
        <v>14.431720095119966</v>
      </c>
    </row>
    <row r="82" spans="1:19" x14ac:dyDescent="0.35">
      <c r="A82" s="4" t="s">
        <v>223</v>
      </c>
      <c r="B82" s="2">
        <v>27628.443822636404</v>
      </c>
      <c r="C82" s="2">
        <v>25066.993075821258</v>
      </c>
      <c r="D82" s="2">
        <f t="shared" si="8"/>
        <v>52695.436898457658</v>
      </c>
      <c r="E82" s="2">
        <v>44553.670207922056</v>
      </c>
      <c r="F82" s="2">
        <v>10653.089395680427</v>
      </c>
      <c r="G82" s="2">
        <f t="shared" si="9"/>
        <v>55206.759603602484</v>
      </c>
      <c r="H82" s="2">
        <v>28966.734101936458</v>
      </c>
      <c r="I82" s="2">
        <v>22883.470358784085</v>
      </c>
      <c r="J82" s="2">
        <f t="shared" si="10"/>
        <v>51850.204460720546</v>
      </c>
      <c r="K82" s="2">
        <v>214442.39266677405</v>
      </c>
      <c r="L82" s="2">
        <v>139953.51515719725</v>
      </c>
      <c r="M82" s="2">
        <f t="shared" si="11"/>
        <v>354395.9078239713</v>
      </c>
      <c r="P82">
        <v>2018</v>
      </c>
      <c r="Q82" s="2">
        <f t="shared" si="14"/>
        <v>14.869087293364435</v>
      </c>
      <c r="R82" s="2">
        <f t="shared" si="12"/>
        <v>15.577707977097671</v>
      </c>
      <c r="S82" s="2">
        <f t="shared" si="13"/>
        <v>14.630587801954695</v>
      </c>
    </row>
    <row r="83" spans="1:19" x14ac:dyDescent="0.35">
      <c r="A83" s="4" t="s">
        <v>224</v>
      </c>
      <c r="B83" s="2">
        <v>27238.310342546687</v>
      </c>
      <c r="C83" s="2">
        <v>24770.669409487349</v>
      </c>
      <c r="D83" s="2">
        <f t="shared" si="8"/>
        <v>52008.979752034036</v>
      </c>
      <c r="E83" s="2">
        <v>43848.290887936528</v>
      </c>
      <c r="F83" s="2">
        <v>9370.6926762450184</v>
      </c>
      <c r="G83" s="2">
        <f t="shared" si="9"/>
        <v>53218.983564181544</v>
      </c>
      <c r="H83" s="2">
        <v>29624.081638573112</v>
      </c>
      <c r="I83" s="2">
        <v>22199.431082556795</v>
      </c>
      <c r="J83" s="2">
        <f t="shared" si="10"/>
        <v>51823.512721129911</v>
      </c>
      <c r="K83" s="2">
        <v>213686.52797188042</v>
      </c>
      <c r="L83" s="2">
        <v>139828.28371383011</v>
      </c>
      <c r="M83" s="2">
        <f t="shared" si="11"/>
        <v>353514.81168571056</v>
      </c>
      <c r="Q83" s="2">
        <f t="shared" si="14"/>
        <v>14.711966240971028</v>
      </c>
      <c r="R83" s="2">
        <f t="shared" si="12"/>
        <v>15.054244349879021</v>
      </c>
      <c r="S83" s="2">
        <f t="shared" si="13"/>
        <v>14.659502518158469</v>
      </c>
    </row>
    <row r="84" spans="1:19" x14ac:dyDescent="0.35">
      <c r="A84" s="4" t="s">
        <v>225</v>
      </c>
      <c r="B84" s="2">
        <v>26160.659315352445</v>
      </c>
      <c r="C84" s="2">
        <v>24398.368968585863</v>
      </c>
      <c r="D84" s="2">
        <f t="shared" si="8"/>
        <v>50559.028283938307</v>
      </c>
      <c r="E84" s="2">
        <v>45441.617646785526</v>
      </c>
      <c r="F84" s="2">
        <v>9925.7303445020025</v>
      </c>
      <c r="G84" s="2">
        <f t="shared" si="9"/>
        <v>55367.347991287526</v>
      </c>
      <c r="H84" s="2">
        <v>28819.596413539217</v>
      </c>
      <c r="I84" s="2">
        <v>21838.300170567964</v>
      </c>
      <c r="J84" s="2">
        <f t="shared" si="10"/>
        <v>50657.896584107177</v>
      </c>
      <c r="K84" s="2">
        <v>210330.78802514586</v>
      </c>
      <c r="L84" s="2">
        <v>139224.26402537641</v>
      </c>
      <c r="M84" s="2">
        <f t="shared" si="11"/>
        <v>349555.0520505223</v>
      </c>
      <c r="Q84" s="2">
        <f t="shared" si="14"/>
        <v>14.463824220921531</v>
      </c>
      <c r="R84" s="2">
        <f t="shared" si="12"/>
        <v>15.839378566122143</v>
      </c>
      <c r="S84" s="2">
        <f t="shared" si="13"/>
        <v>14.492108263617782</v>
      </c>
    </row>
    <row r="85" spans="1:19" x14ac:dyDescent="0.35">
      <c r="A85" s="4" t="s">
        <v>226</v>
      </c>
      <c r="B85" s="2">
        <v>26943.395812174342</v>
      </c>
      <c r="C85" s="2">
        <v>24977.578689610931</v>
      </c>
      <c r="D85" s="2">
        <f t="shared" si="8"/>
        <v>51920.974501785269</v>
      </c>
      <c r="E85" s="2">
        <v>45741.402480911958</v>
      </c>
      <c r="F85" s="2">
        <v>8017.0472812620774</v>
      </c>
      <c r="G85" s="2">
        <f t="shared" si="9"/>
        <v>53758.449762174037</v>
      </c>
      <c r="H85" s="2">
        <v>29176.920514075558</v>
      </c>
      <c r="I85" s="2">
        <v>22892.565130176765</v>
      </c>
      <c r="J85" s="2">
        <f t="shared" si="10"/>
        <v>52069.485644252323</v>
      </c>
      <c r="K85" s="2">
        <v>223107.00277053166</v>
      </c>
      <c r="L85" s="2">
        <v>139284.9642819312</v>
      </c>
      <c r="M85" s="2">
        <f t="shared" si="11"/>
        <v>362391.96705246286</v>
      </c>
      <c r="Q85" s="2">
        <f t="shared" si="14"/>
        <v>14.327297297478109</v>
      </c>
      <c r="R85" s="2">
        <f t="shared" si="12"/>
        <v>14.834338133767606</v>
      </c>
      <c r="S85" s="2">
        <f t="shared" si="13"/>
        <v>14.368278101681629</v>
      </c>
    </row>
    <row r="86" spans="1:19" x14ac:dyDescent="0.35">
      <c r="A86" s="4" t="s">
        <v>227</v>
      </c>
      <c r="B86" s="2">
        <v>25683.45517457915</v>
      </c>
      <c r="C86" s="2">
        <v>24681.703218013521</v>
      </c>
      <c r="D86" s="2">
        <f t="shared" si="8"/>
        <v>50365.158392592668</v>
      </c>
      <c r="E86" s="2">
        <v>42719.520883916761</v>
      </c>
      <c r="F86" s="2">
        <v>7478.5614666527536</v>
      </c>
      <c r="G86" s="2">
        <f t="shared" si="9"/>
        <v>50198.082350569515</v>
      </c>
      <c r="H86" s="2">
        <v>28983.902176545569</v>
      </c>
      <c r="I86" s="2">
        <v>22528.2684081808</v>
      </c>
      <c r="J86" s="2">
        <f t="shared" si="10"/>
        <v>51512.170584726366</v>
      </c>
      <c r="K86" s="2">
        <v>210778.89376204697</v>
      </c>
      <c r="L86" s="2">
        <v>137526.0575067288</v>
      </c>
      <c r="M86" s="2">
        <f t="shared" si="11"/>
        <v>348304.95126877574</v>
      </c>
      <c r="Q86" s="2">
        <f t="shared" si="14"/>
        <v>14.460075347515659</v>
      </c>
      <c r="R86" s="2">
        <f t="shared" si="12"/>
        <v>14.412107025097463</v>
      </c>
      <c r="S86" s="2">
        <f t="shared" si="13"/>
        <v>14.789387976565422</v>
      </c>
    </row>
    <row r="87" spans="1:19" x14ac:dyDescent="0.35">
      <c r="A87" s="4" t="s">
        <v>228</v>
      </c>
      <c r="B87" s="2">
        <v>24319.846989882091</v>
      </c>
      <c r="C87" s="2">
        <v>23359.340892459622</v>
      </c>
      <c r="D87" s="2">
        <f t="shared" si="8"/>
        <v>47679.187882341714</v>
      </c>
      <c r="E87" s="2">
        <v>44742.2752686405</v>
      </c>
      <c r="F87" s="2">
        <v>8262.01540079396</v>
      </c>
      <c r="G87" s="2">
        <f t="shared" si="9"/>
        <v>53004.290669434457</v>
      </c>
      <c r="H87" s="2">
        <v>28365.159999426847</v>
      </c>
      <c r="I87" s="2">
        <v>20688.124800653237</v>
      </c>
      <c r="J87" s="2">
        <f t="shared" si="10"/>
        <v>49053.284800080088</v>
      </c>
      <c r="K87" s="2">
        <v>207742.90760097886</v>
      </c>
      <c r="L87" s="2">
        <v>132393.75404604379</v>
      </c>
      <c r="M87" s="2">
        <f t="shared" si="11"/>
        <v>340136.66164702264</v>
      </c>
      <c r="Q87" s="2">
        <f t="shared" si="14"/>
        <v>14.017656212496396</v>
      </c>
      <c r="R87" s="2">
        <f t="shared" si="12"/>
        <v>15.583233636966703</v>
      </c>
      <c r="S87" s="2">
        <f t="shared" si="13"/>
        <v>14.42163998510258</v>
      </c>
    </row>
    <row r="88" spans="1:19" x14ac:dyDescent="0.35">
      <c r="A88" s="4" t="s">
        <v>229</v>
      </c>
      <c r="B88" s="2">
        <v>24002.132925722963</v>
      </c>
      <c r="C88" s="2">
        <v>24761.938691665011</v>
      </c>
      <c r="D88" s="2">
        <f t="shared" si="8"/>
        <v>48764.071617387977</v>
      </c>
      <c r="E88" s="2">
        <v>41317.000048138136</v>
      </c>
      <c r="F88" s="2">
        <v>8086.3375253660352</v>
      </c>
      <c r="G88" s="2">
        <f t="shared" si="9"/>
        <v>49403.33757350417</v>
      </c>
      <c r="H88" s="2">
        <v>28960.340899871808</v>
      </c>
      <c r="I88" s="2">
        <v>22151.472701257262</v>
      </c>
      <c r="J88" s="2">
        <f t="shared" si="10"/>
        <v>51111.81360112907</v>
      </c>
      <c r="K88" s="2">
        <v>208797.4308585602</v>
      </c>
      <c r="L88" s="2">
        <v>136561.66805631536</v>
      </c>
      <c r="M88" s="2">
        <f t="shared" si="11"/>
        <v>345359.09891487553</v>
      </c>
      <c r="Q88" s="2">
        <f t="shared" si="14"/>
        <v>14.119816669259782</v>
      </c>
      <c r="R88" s="2">
        <f t="shared" si="12"/>
        <v>14.304918483031241</v>
      </c>
      <c r="S88" s="2">
        <f t="shared" si="13"/>
        <v>14.799614013854942</v>
      </c>
    </row>
    <row r="89" spans="1:19" x14ac:dyDescent="0.35">
      <c r="A89" s="4" t="s">
        <v>230</v>
      </c>
      <c r="B89" s="2">
        <v>24993.981320666644</v>
      </c>
      <c r="C89" s="2">
        <v>24948.12095757978</v>
      </c>
      <c r="D89" s="2">
        <f t="shared" si="8"/>
        <v>49942.102278246428</v>
      </c>
      <c r="E89" s="2">
        <v>40255.079244879998</v>
      </c>
      <c r="F89" s="2">
        <v>9191.0264824151491</v>
      </c>
      <c r="G89" s="2">
        <f t="shared" si="9"/>
        <v>49446.105727295144</v>
      </c>
      <c r="H89" s="2">
        <v>29933.409122289711</v>
      </c>
      <c r="I89" s="2">
        <v>21537.251435249873</v>
      </c>
      <c r="J89" s="2">
        <f t="shared" si="10"/>
        <v>51470.660557539581</v>
      </c>
      <c r="K89" s="2">
        <v>209035.44649657069</v>
      </c>
      <c r="L89" s="2">
        <v>138954.87846356913</v>
      </c>
      <c r="M89" s="2">
        <f t="shared" si="11"/>
        <v>347990.32496013981</v>
      </c>
      <c r="Q89" s="2">
        <f t="shared" si="14"/>
        <v>14.351577815839276</v>
      </c>
      <c r="R89" s="2">
        <f t="shared" si="12"/>
        <v>14.209046108669515</v>
      </c>
      <c r="S89" s="2">
        <f t="shared" si="13"/>
        <v>14.790830912737368</v>
      </c>
    </row>
    <row r="90" spans="1:19" x14ac:dyDescent="0.35">
      <c r="A90" s="4" t="s">
        <v>231</v>
      </c>
      <c r="B90" s="2">
        <v>26324.081353075784</v>
      </c>
      <c r="C90" s="2">
        <v>24254.126318401173</v>
      </c>
      <c r="D90" s="2">
        <f t="shared" si="8"/>
        <v>50578.207671476957</v>
      </c>
      <c r="E90" s="2">
        <v>38185.829264179985</v>
      </c>
      <c r="F90" s="2">
        <v>10370.588449614403</v>
      </c>
      <c r="G90" s="2">
        <f t="shared" si="9"/>
        <v>48556.417713794392</v>
      </c>
      <c r="H90" s="2">
        <v>29634.847991982602</v>
      </c>
      <c r="I90" s="2">
        <v>21315.884631870817</v>
      </c>
      <c r="J90" s="2">
        <f t="shared" si="10"/>
        <v>50950.732623853415</v>
      </c>
      <c r="K90" s="2">
        <v>203759.50878513014</v>
      </c>
      <c r="L90" s="2">
        <v>138135.99125248267</v>
      </c>
      <c r="M90" s="2">
        <f t="shared" si="11"/>
        <v>341895.5000376128</v>
      </c>
      <c r="Q90" s="2">
        <f t="shared" si="14"/>
        <v>14.79346983681058</v>
      </c>
      <c r="R90" s="2">
        <f t="shared" si="12"/>
        <v>14.20212249311634</v>
      </c>
      <c r="S90" s="2">
        <f t="shared" si="13"/>
        <v>14.902428554411564</v>
      </c>
    </row>
    <row r="91" spans="1:19" x14ac:dyDescent="0.35">
      <c r="A91" s="4" t="s">
        <v>232</v>
      </c>
      <c r="B91" s="2">
        <v>27417.258579261532</v>
      </c>
      <c r="C91" s="2">
        <v>25215.509370428554</v>
      </c>
      <c r="D91" s="2">
        <f t="shared" si="8"/>
        <v>52632.767949690082</v>
      </c>
      <c r="E91" s="2">
        <v>39129.741984802386</v>
      </c>
      <c r="F91" s="2">
        <v>8472.2011111167158</v>
      </c>
      <c r="G91" s="2">
        <f t="shared" si="9"/>
        <v>47601.943095919101</v>
      </c>
      <c r="H91" s="2">
        <v>30731.756148551194</v>
      </c>
      <c r="I91" s="2">
        <v>22584.746353856906</v>
      </c>
      <c r="J91" s="2">
        <f t="shared" si="10"/>
        <v>53316.502502408097</v>
      </c>
      <c r="K91" s="2">
        <v>213490.88055479538</v>
      </c>
      <c r="L91" s="2">
        <v>137727.93675155684</v>
      </c>
      <c r="M91" s="2">
        <f t="shared" si="11"/>
        <v>351218.8173063522</v>
      </c>
      <c r="Q91" s="2">
        <f t="shared" si="14"/>
        <v>14.985748301686499</v>
      </c>
      <c r="R91" s="2">
        <f t="shared" si="12"/>
        <v>13.553357835721567</v>
      </c>
      <c r="S91" s="2">
        <f t="shared" si="13"/>
        <v>15.18042310811113</v>
      </c>
    </row>
    <row r="92" spans="1:19" x14ac:dyDescent="0.35">
      <c r="A92" s="4" t="s">
        <v>233</v>
      </c>
      <c r="B92" s="2">
        <v>28281.243715014341</v>
      </c>
      <c r="C92" s="2">
        <v>25342.369924568658</v>
      </c>
      <c r="D92" s="2">
        <f t="shared" si="8"/>
        <v>53623.613639582996</v>
      </c>
      <c r="E92" s="2">
        <v>39832.439575035147</v>
      </c>
      <c r="F92" s="2">
        <v>9220.6068714428238</v>
      </c>
      <c r="G92" s="2">
        <f t="shared" si="9"/>
        <v>49053.046446477972</v>
      </c>
      <c r="H92" s="2">
        <v>31615.124241307341</v>
      </c>
      <c r="I92" s="2">
        <v>22589.748165163579</v>
      </c>
      <c r="J92" s="2">
        <f t="shared" si="10"/>
        <v>54204.872406470924</v>
      </c>
      <c r="K92" s="2">
        <v>215970.66616606977</v>
      </c>
      <c r="L92" s="2">
        <v>141435.3017823312</v>
      </c>
      <c r="M92" s="2">
        <f t="shared" si="11"/>
        <v>357405.967948401</v>
      </c>
      <c r="Q92" s="2">
        <f t="shared" si="14"/>
        <v>15.003558543634806</v>
      </c>
      <c r="R92" s="2">
        <f t="shared" si="12"/>
        <v>13.724741846940788</v>
      </c>
      <c r="S92" s="2">
        <f t="shared" si="13"/>
        <v>15.166191185228481</v>
      </c>
    </row>
    <row r="93" spans="1:19" x14ac:dyDescent="0.35">
      <c r="A93" s="4" t="s">
        <v>234</v>
      </c>
      <c r="B93" s="2">
        <v>26841.538766075024</v>
      </c>
      <c r="C93" s="2">
        <v>24086.7985004115</v>
      </c>
      <c r="D93" s="2">
        <f t="shared" si="8"/>
        <v>50928.337266486524</v>
      </c>
      <c r="E93" s="2">
        <v>38271.510667393399</v>
      </c>
      <c r="F93" s="2">
        <v>9420.1793901167875</v>
      </c>
      <c r="G93" s="2">
        <f t="shared" si="9"/>
        <v>47691.69005751019</v>
      </c>
      <c r="H93" s="2">
        <v>29750.437845920118</v>
      </c>
      <c r="I93" s="2">
        <v>20766.833916286749</v>
      </c>
      <c r="J93" s="2">
        <f t="shared" si="10"/>
        <v>50517.271762206867</v>
      </c>
      <c r="K93" s="2">
        <v>206432.4943759139</v>
      </c>
      <c r="L93" s="2">
        <v>137808.99729118092</v>
      </c>
      <c r="M93" s="2">
        <f t="shared" si="11"/>
        <v>344241.49166709482</v>
      </c>
      <c r="Q93" s="2">
        <f t="shared" si="14"/>
        <v>14.794363404553721</v>
      </c>
      <c r="R93" s="2">
        <f t="shared" si="12"/>
        <v>13.854137636502962</v>
      </c>
      <c r="S93" s="2">
        <f t="shared" si="13"/>
        <v>14.674951446893141</v>
      </c>
    </row>
    <row r="94" spans="1:19" x14ac:dyDescent="0.35">
      <c r="A94" s="4" t="s">
        <v>235</v>
      </c>
      <c r="B94" s="2">
        <v>27370.237616996892</v>
      </c>
      <c r="C94" s="2">
        <v>24688.537583387555</v>
      </c>
      <c r="D94" s="2">
        <f t="shared" si="8"/>
        <v>52058.775200384451</v>
      </c>
      <c r="E94" s="2">
        <v>39032.692981892505</v>
      </c>
      <c r="F94" s="2">
        <v>9176.9570504326293</v>
      </c>
      <c r="G94" s="2">
        <f t="shared" si="9"/>
        <v>48209.650032325138</v>
      </c>
      <c r="H94" s="2">
        <v>30953.969891970966</v>
      </c>
      <c r="I94" s="2">
        <v>22259.677797988126</v>
      </c>
      <c r="J94" s="2">
        <f t="shared" si="10"/>
        <v>53213.647689959093</v>
      </c>
      <c r="K94" s="2">
        <v>216366.24117127963</v>
      </c>
      <c r="L94" s="2">
        <v>139611.1652151384</v>
      </c>
      <c r="M94" s="2">
        <f t="shared" si="11"/>
        <v>355977.40638641804</v>
      </c>
      <c r="P94">
        <v>2019</v>
      </c>
      <c r="Q94" s="2">
        <f t="shared" si="14"/>
        <v>14.624179587362345</v>
      </c>
      <c r="R94" s="2">
        <f t="shared" si="12"/>
        <v>13.542896028629677</v>
      </c>
      <c r="S94" s="2">
        <f t="shared" si="13"/>
        <v>14.948602561645441</v>
      </c>
    </row>
    <row r="95" spans="1:19" x14ac:dyDescent="0.35">
      <c r="A95" s="4" t="s">
        <v>236</v>
      </c>
      <c r="B95" s="2">
        <v>25876.363278155241</v>
      </c>
      <c r="C95" s="2">
        <v>24415.127512683313</v>
      </c>
      <c r="D95" s="2">
        <f t="shared" si="8"/>
        <v>50291.49079083855</v>
      </c>
      <c r="E95" s="2">
        <v>37723.813058829764</v>
      </c>
      <c r="F95" s="2">
        <v>9508.2942141971671</v>
      </c>
      <c r="G95" s="2">
        <f t="shared" si="9"/>
        <v>47232.10727302693</v>
      </c>
      <c r="H95" s="2">
        <v>29545.903928807074</v>
      </c>
      <c r="I95" s="2">
        <v>21560.804715859784</v>
      </c>
      <c r="J95" s="2">
        <f t="shared" si="10"/>
        <v>51106.708644666855</v>
      </c>
      <c r="K95" s="2">
        <v>207255.36621131073</v>
      </c>
      <c r="L95" s="2">
        <v>138012.56570485258</v>
      </c>
      <c r="M95" s="2">
        <f t="shared" si="11"/>
        <v>345267.9319161633</v>
      </c>
      <c r="Q95" s="2">
        <f t="shared" si="14"/>
        <v>14.565931597449991</v>
      </c>
      <c r="R95" s="2">
        <f t="shared" si="12"/>
        <v>13.679841916073357</v>
      </c>
      <c r="S95" s="2">
        <f t="shared" si="13"/>
        <v>14.80204325986359</v>
      </c>
    </row>
    <row r="96" spans="1:19" x14ac:dyDescent="0.35">
      <c r="A96" s="4" t="s">
        <v>237</v>
      </c>
      <c r="B96" s="2">
        <v>26774.681717997348</v>
      </c>
      <c r="C96" s="2">
        <v>24122.334879760634</v>
      </c>
      <c r="D96" s="2">
        <f t="shared" si="8"/>
        <v>50897.016597757982</v>
      </c>
      <c r="E96" s="2">
        <v>36225.423406046415</v>
      </c>
      <c r="F96" s="2">
        <v>8848.5214449478153</v>
      </c>
      <c r="G96" s="2">
        <f t="shared" si="9"/>
        <v>45073.94485099423</v>
      </c>
      <c r="H96" s="2">
        <v>29020.820401490295</v>
      </c>
      <c r="I96" s="2">
        <v>20754.316154999837</v>
      </c>
      <c r="J96" s="2">
        <f t="shared" si="10"/>
        <v>49775.136556490135</v>
      </c>
      <c r="K96" s="2">
        <v>204671.05065850817</v>
      </c>
      <c r="L96" s="2">
        <v>134463.15043695542</v>
      </c>
      <c r="M96" s="2">
        <f t="shared" si="11"/>
        <v>339134.20109546359</v>
      </c>
      <c r="Q96" s="2">
        <f>(D96/$M96)*100</f>
        <v>15.007927962839371</v>
      </c>
      <c r="R96" s="2">
        <f>(G96/$M96)*100</f>
        <v>13.290887414303068</v>
      </c>
      <c r="S96" s="2">
        <f>(J96/$M96)*100</f>
        <v>14.67712085531557</v>
      </c>
    </row>
    <row r="97" spans="1:19" x14ac:dyDescent="0.35">
      <c r="A97" s="4" t="s">
        <v>238</v>
      </c>
      <c r="B97" s="2">
        <v>27386.658304783912</v>
      </c>
      <c r="C97" s="2">
        <v>24134.964419134969</v>
      </c>
      <c r="D97" s="2">
        <f t="shared" si="8"/>
        <v>51521.622723918881</v>
      </c>
      <c r="E97" s="2">
        <v>35065.198868894309</v>
      </c>
      <c r="F97" s="2">
        <v>7723.7923314790723</v>
      </c>
      <c r="G97" s="2">
        <f t="shared" si="9"/>
        <v>42788.991200373384</v>
      </c>
      <c r="H97" s="2">
        <v>28584.034875357629</v>
      </c>
      <c r="I97" s="2">
        <v>20682.701304268285</v>
      </c>
      <c r="J97" s="2">
        <f t="shared" si="10"/>
        <v>49266.736179625914</v>
      </c>
      <c r="K97" s="2">
        <v>207006.48243269805</v>
      </c>
      <c r="L97" s="2">
        <v>134504.87548547424</v>
      </c>
      <c r="M97" s="2">
        <f t="shared" si="11"/>
        <v>341511.35791817226</v>
      </c>
      <c r="Q97" s="2">
        <f t="shared" ref="Q97:Q138" si="15">(D97/$M97)*100</f>
        <v>15.086357021327446</v>
      </c>
      <c r="R97" s="2">
        <f t="shared" ref="R97:R139" si="16">(G97/$M97)*100</f>
        <v>12.52930252780226</v>
      </c>
      <c r="S97" s="2">
        <f t="shared" ref="S97:S139" si="17">(J97/$M97)*100</f>
        <v>14.426090095495582</v>
      </c>
    </row>
    <row r="98" spans="1:19" x14ac:dyDescent="0.35">
      <c r="A98" s="4" t="s">
        <v>239</v>
      </c>
      <c r="B98" s="2">
        <v>25355.945819515902</v>
      </c>
      <c r="C98" s="2">
        <v>23517.874974960636</v>
      </c>
      <c r="D98" s="2">
        <f t="shared" si="8"/>
        <v>48873.820794476538</v>
      </c>
      <c r="E98" s="2">
        <v>33342.998696179886</v>
      </c>
      <c r="F98" s="2">
        <v>8655.9925780050617</v>
      </c>
      <c r="G98" s="2">
        <f t="shared" si="9"/>
        <v>41998.991274184948</v>
      </c>
      <c r="H98" s="2">
        <v>28612.623572943427</v>
      </c>
      <c r="I98" s="2">
        <v>20506.965483944081</v>
      </c>
      <c r="J98" s="2">
        <f t="shared" si="10"/>
        <v>49119.589056887504</v>
      </c>
      <c r="K98" s="2">
        <v>196779.53995104684</v>
      </c>
      <c r="L98" s="2">
        <v>135328.19612173174</v>
      </c>
      <c r="M98" s="2">
        <f t="shared" si="11"/>
        <v>332107.73607277859</v>
      </c>
      <c r="Q98" s="2">
        <f t="shared" si="15"/>
        <v>14.716254843207343</v>
      </c>
      <c r="R98" s="2">
        <f t="shared" si="16"/>
        <v>12.64619480739263</v>
      </c>
      <c r="S98" s="2">
        <f t="shared" si="17"/>
        <v>14.790257413974652</v>
      </c>
    </row>
    <row r="99" spans="1:19" x14ac:dyDescent="0.35">
      <c r="A99" s="4" t="s">
        <v>240</v>
      </c>
      <c r="B99" s="2">
        <v>27781.184427656994</v>
      </c>
      <c r="C99" s="2">
        <v>23253.806375551911</v>
      </c>
      <c r="D99" s="2">
        <f t="shared" si="8"/>
        <v>51034.990803208901</v>
      </c>
      <c r="E99" s="2">
        <v>32445.33691230815</v>
      </c>
      <c r="F99" s="2">
        <v>8059.7575926011214</v>
      </c>
      <c r="G99" s="2">
        <f t="shared" si="9"/>
        <v>40505.09450490927</v>
      </c>
      <c r="H99" s="2">
        <v>28792.898102731138</v>
      </c>
      <c r="I99" s="2">
        <v>20064.972221014657</v>
      </c>
      <c r="J99" s="2">
        <f t="shared" si="10"/>
        <v>48857.870323745796</v>
      </c>
      <c r="K99" s="2">
        <v>202489.14051666055</v>
      </c>
      <c r="L99" s="2">
        <v>133891.40595236735</v>
      </c>
      <c r="M99" s="2">
        <f t="shared" si="11"/>
        <v>336380.54646902787</v>
      </c>
      <c r="Q99" s="2">
        <f t="shared" si="15"/>
        <v>15.171802097035933</v>
      </c>
      <c r="R99" s="2">
        <f t="shared" si="16"/>
        <v>12.041449759829902</v>
      </c>
      <c r="S99" s="2">
        <f t="shared" si="17"/>
        <v>14.524582600452005</v>
      </c>
    </row>
    <row r="100" spans="1:19" x14ac:dyDescent="0.35">
      <c r="A100" s="4" t="s">
        <v>241</v>
      </c>
      <c r="B100" s="2">
        <v>26131.249295195521</v>
      </c>
      <c r="C100" s="2">
        <v>24673.252332587952</v>
      </c>
      <c r="D100" s="2">
        <f t="shared" si="8"/>
        <v>50804.501627783473</v>
      </c>
      <c r="E100" s="2">
        <v>33035.747175402379</v>
      </c>
      <c r="F100" s="2">
        <v>8097.7079225011357</v>
      </c>
      <c r="G100" s="2">
        <f t="shared" si="9"/>
        <v>41133.455097903512</v>
      </c>
      <c r="H100" s="2">
        <v>29499.891288348172</v>
      </c>
      <c r="I100" s="2">
        <v>20923.957783445472</v>
      </c>
      <c r="J100" s="2">
        <f t="shared" si="10"/>
        <v>50423.849071793644</v>
      </c>
      <c r="K100" s="2">
        <v>201260.92728549457</v>
      </c>
      <c r="L100" s="2">
        <v>134619.09550141226</v>
      </c>
      <c r="M100" s="2">
        <f t="shared" si="11"/>
        <v>335880.0227869068</v>
      </c>
      <c r="Q100" s="2">
        <f t="shared" si="15"/>
        <v>15.125788430714588</v>
      </c>
      <c r="R100" s="2">
        <f t="shared" si="16"/>
        <v>12.246472641214483</v>
      </c>
      <c r="S100" s="2">
        <f t="shared" si="17"/>
        <v>15.012458512242086</v>
      </c>
    </row>
    <row r="101" spans="1:19" x14ac:dyDescent="0.35">
      <c r="A101" s="4" t="s">
        <v>242</v>
      </c>
      <c r="B101" s="2">
        <v>26786.846067857419</v>
      </c>
      <c r="C101" s="2">
        <v>25199.132804715526</v>
      </c>
      <c r="D101" s="2">
        <f t="shared" si="8"/>
        <v>51985.978872572945</v>
      </c>
      <c r="E101" s="2">
        <v>27392.31779200818</v>
      </c>
      <c r="F101" s="2">
        <v>7773.5085309361675</v>
      </c>
      <c r="G101" s="2">
        <f t="shared" si="9"/>
        <v>35165.826322944347</v>
      </c>
      <c r="H101" s="2">
        <v>31772.107017174687</v>
      </c>
      <c r="I101" s="2">
        <v>20319.240567933499</v>
      </c>
      <c r="J101" s="2">
        <f t="shared" si="10"/>
        <v>52091.347585108189</v>
      </c>
      <c r="K101" s="2">
        <v>201333.7210021303</v>
      </c>
      <c r="L101" s="2">
        <v>140619.34633091639</v>
      </c>
      <c r="M101" s="2">
        <f t="shared" si="11"/>
        <v>341953.0673330467</v>
      </c>
      <c r="Q101" s="2">
        <f t="shared" si="15"/>
        <v>15.202664879721922</v>
      </c>
      <c r="R101" s="2">
        <f t="shared" si="16"/>
        <v>10.283816605947985</v>
      </c>
      <c r="S101" s="2">
        <f t="shared" si="17"/>
        <v>15.233478673368234</v>
      </c>
    </row>
    <row r="102" spans="1:19" x14ac:dyDescent="0.35">
      <c r="A102" s="4" t="s">
        <v>243</v>
      </c>
      <c r="B102" s="2">
        <v>23696.758474798728</v>
      </c>
      <c r="C102" s="2">
        <v>21542.179423327965</v>
      </c>
      <c r="D102" s="2">
        <f t="shared" si="8"/>
        <v>45238.937898126693</v>
      </c>
      <c r="E102" s="2">
        <v>24041.560085922727</v>
      </c>
      <c r="F102" s="2">
        <v>7763.3647435213215</v>
      </c>
      <c r="G102" s="2">
        <f t="shared" si="9"/>
        <v>31804.924829444048</v>
      </c>
      <c r="H102" s="2">
        <v>28308.994330810572</v>
      </c>
      <c r="I102" s="2">
        <v>19062.084355793075</v>
      </c>
      <c r="J102" s="2">
        <f t="shared" si="10"/>
        <v>47371.078686603651</v>
      </c>
      <c r="K102" s="2">
        <v>188402.44890463611</v>
      </c>
      <c r="L102" s="2">
        <v>123567.12608582051</v>
      </c>
      <c r="M102" s="2">
        <f t="shared" si="11"/>
        <v>311969.57499045663</v>
      </c>
      <c r="Q102" s="2">
        <f t="shared" si="15"/>
        <v>14.501073670248319</v>
      </c>
      <c r="R102" s="2">
        <f t="shared" si="16"/>
        <v>10.19488032780664</v>
      </c>
      <c r="S102" s="2">
        <f t="shared" si="17"/>
        <v>15.184518774964758</v>
      </c>
    </row>
    <row r="103" spans="1:19" x14ac:dyDescent="0.35">
      <c r="A103" s="4" t="s">
        <v>244</v>
      </c>
      <c r="B103" s="2">
        <v>15303.331665778214</v>
      </c>
      <c r="C103" s="2">
        <v>14678.268296224942</v>
      </c>
      <c r="D103" s="2">
        <f t="shared" si="8"/>
        <v>29981.599962003158</v>
      </c>
      <c r="E103" s="2">
        <v>34661.736860223114</v>
      </c>
      <c r="F103" s="2">
        <v>9296.4851745619453</v>
      </c>
      <c r="G103" s="2">
        <f t="shared" si="9"/>
        <v>43958.22203478506</v>
      </c>
      <c r="H103" s="2">
        <v>16019.420108239297</v>
      </c>
      <c r="I103" s="2">
        <v>12588.148586956879</v>
      </c>
      <c r="J103" s="2">
        <f t="shared" si="10"/>
        <v>28607.568695196176</v>
      </c>
      <c r="K103" s="2">
        <v>168892.47692752941</v>
      </c>
      <c r="L103" s="2">
        <v>96525.313608669661</v>
      </c>
      <c r="M103" s="2">
        <f t="shared" si="11"/>
        <v>265417.79053619906</v>
      </c>
      <c r="Q103" s="2">
        <f t="shared" si="15"/>
        <v>11.296002389830049</v>
      </c>
      <c r="R103" s="2">
        <f t="shared" si="16"/>
        <v>16.561897356609112</v>
      </c>
      <c r="S103" s="2">
        <f t="shared" si="17"/>
        <v>10.77831619252159</v>
      </c>
    </row>
    <row r="104" spans="1:19" x14ac:dyDescent="0.35">
      <c r="A104" s="4" t="s">
        <v>245</v>
      </c>
      <c r="B104" s="2">
        <v>15388.258245352068</v>
      </c>
      <c r="C104" s="2">
        <v>14527.184702579372</v>
      </c>
      <c r="D104" s="2">
        <f t="shared" si="8"/>
        <v>29915.442947931442</v>
      </c>
      <c r="E104" s="2">
        <v>37405.506331161145</v>
      </c>
      <c r="F104" s="2">
        <v>9763.589775483968</v>
      </c>
      <c r="G104" s="2">
        <f t="shared" si="9"/>
        <v>47169.096106645113</v>
      </c>
      <c r="H104" s="2">
        <v>14821.42108055654</v>
      </c>
      <c r="I104" s="2">
        <v>10328.953233836946</v>
      </c>
      <c r="J104" s="2">
        <f t="shared" si="10"/>
        <v>25150.374314393484</v>
      </c>
      <c r="K104" s="2">
        <v>160993.15222013937</v>
      </c>
      <c r="L104" s="2">
        <v>90427.680256300067</v>
      </c>
      <c r="M104" s="2">
        <f t="shared" si="11"/>
        <v>251420.83247643942</v>
      </c>
      <c r="Q104" s="2">
        <f t="shared" si="15"/>
        <v>11.898553772681032</v>
      </c>
      <c r="R104" s="2">
        <f t="shared" si="16"/>
        <v>18.761013414059597</v>
      </c>
      <c r="S104" s="2">
        <f t="shared" si="17"/>
        <v>10.003297684868782</v>
      </c>
    </row>
    <row r="105" spans="1:19" x14ac:dyDescent="0.35">
      <c r="A105" s="4" t="s">
        <v>246</v>
      </c>
      <c r="B105" s="2">
        <v>19703.454860624039</v>
      </c>
      <c r="C105" s="2">
        <v>19599.97684099865</v>
      </c>
      <c r="D105" s="2">
        <f t="shared" si="8"/>
        <v>39303.431701622685</v>
      </c>
      <c r="E105" s="2">
        <v>36789.055761773358</v>
      </c>
      <c r="F105" s="2">
        <v>9526.3194108617899</v>
      </c>
      <c r="G105" s="2">
        <f t="shared" si="9"/>
        <v>46315.375172635147</v>
      </c>
      <c r="H105" s="2">
        <v>25361.65843859953</v>
      </c>
      <c r="I105" s="2">
        <v>15728.111435216228</v>
      </c>
      <c r="J105" s="2">
        <f t="shared" si="10"/>
        <v>41089.769873815756</v>
      </c>
      <c r="K105" s="2">
        <v>179156.02473389101</v>
      </c>
      <c r="L105" s="2">
        <v>105337.23738945366</v>
      </c>
      <c r="M105" s="2">
        <f t="shared" si="11"/>
        <v>284493.2621233447</v>
      </c>
      <c r="Q105" s="2">
        <f t="shared" si="15"/>
        <v>13.815241671552247</v>
      </c>
      <c r="R105" s="2">
        <f t="shared" si="16"/>
        <v>16.27995504250455</v>
      </c>
      <c r="S105" s="2">
        <f t="shared" si="17"/>
        <v>14.443143421794257</v>
      </c>
    </row>
    <row r="106" spans="1:19" x14ac:dyDescent="0.35">
      <c r="A106" s="4" t="s">
        <v>247</v>
      </c>
      <c r="B106" s="2">
        <v>22668.222215000766</v>
      </c>
      <c r="C106" s="2">
        <v>22245.868054644819</v>
      </c>
      <c r="D106" s="2">
        <f t="shared" si="8"/>
        <v>44914.090269645589</v>
      </c>
      <c r="E106" s="2">
        <v>38477.233707619373</v>
      </c>
      <c r="F106" s="2">
        <v>9630.5300383166468</v>
      </c>
      <c r="G106" s="2">
        <f t="shared" si="9"/>
        <v>48107.763745936019</v>
      </c>
      <c r="H106" s="2">
        <v>29684.346635475322</v>
      </c>
      <c r="I106" s="2">
        <v>18468.967030992932</v>
      </c>
      <c r="J106" s="2">
        <f t="shared" si="10"/>
        <v>48153.313666468253</v>
      </c>
      <c r="K106" s="2">
        <v>198496.33234214727</v>
      </c>
      <c r="L106" s="2">
        <v>117815.60692347662</v>
      </c>
      <c r="M106" s="2">
        <f t="shared" si="11"/>
        <v>316311.93926562392</v>
      </c>
      <c r="P106">
        <v>2020</v>
      </c>
      <c r="Q106" s="2">
        <f t="shared" si="15"/>
        <v>14.199302869794254</v>
      </c>
      <c r="R106" s="2">
        <f t="shared" si="16"/>
        <v>15.20896234825249</v>
      </c>
      <c r="S106" s="2">
        <f t="shared" si="17"/>
        <v>15.223362664800129</v>
      </c>
    </row>
    <row r="107" spans="1:19" x14ac:dyDescent="0.35">
      <c r="A107" s="4" t="s">
        <v>248</v>
      </c>
      <c r="B107" s="2">
        <v>23108.823838168799</v>
      </c>
      <c r="C107" s="2">
        <v>22131.114451278238</v>
      </c>
      <c r="D107" s="2">
        <f t="shared" si="8"/>
        <v>45239.938289447033</v>
      </c>
      <c r="E107" s="2">
        <v>37484.397948070611</v>
      </c>
      <c r="F107" s="2">
        <v>11101.012479631399</v>
      </c>
      <c r="G107" s="2">
        <f t="shared" si="9"/>
        <v>48585.410427702009</v>
      </c>
      <c r="H107" s="2">
        <v>28386.463269624142</v>
      </c>
      <c r="I107" s="2">
        <v>16601.134053182308</v>
      </c>
      <c r="J107" s="2">
        <f t="shared" si="10"/>
        <v>44987.597322806454</v>
      </c>
      <c r="K107" s="2">
        <v>196080.80998284603</v>
      </c>
      <c r="L107" s="2">
        <v>117522.15634963458</v>
      </c>
      <c r="M107" s="2">
        <f t="shared" si="11"/>
        <v>313602.9663324806</v>
      </c>
      <c r="Q107" s="2">
        <f t="shared" si="15"/>
        <v>14.425864276259375</v>
      </c>
      <c r="R107" s="2">
        <f t="shared" si="16"/>
        <v>15.492650148019314</v>
      </c>
      <c r="S107" s="2">
        <f t="shared" si="17"/>
        <v>14.345399167911818</v>
      </c>
    </row>
    <row r="108" spans="1:19" x14ac:dyDescent="0.35">
      <c r="A108" s="4" t="s">
        <v>249</v>
      </c>
      <c r="B108" s="2">
        <v>24575.111597407038</v>
      </c>
      <c r="C108" s="2">
        <v>23258.671708186266</v>
      </c>
      <c r="D108" s="2">
        <f t="shared" si="8"/>
        <v>47833.783305593301</v>
      </c>
      <c r="E108" s="2">
        <v>37067.337787066936</v>
      </c>
      <c r="F108" s="2">
        <v>11978.186892771964</v>
      </c>
      <c r="G108" s="2">
        <f t="shared" si="9"/>
        <v>49045.524679838898</v>
      </c>
      <c r="H108" s="2">
        <v>29453.102709643761</v>
      </c>
      <c r="I108" s="2">
        <v>18793.940127239381</v>
      </c>
      <c r="J108" s="2">
        <f t="shared" si="10"/>
        <v>48247.042836883142</v>
      </c>
      <c r="K108" s="2">
        <v>203935.82317480058</v>
      </c>
      <c r="L108" s="2">
        <v>121811.32749731604</v>
      </c>
      <c r="M108" s="2">
        <f t="shared" si="11"/>
        <v>325747.15067211661</v>
      </c>
      <c r="Q108" s="2">
        <f t="shared" si="15"/>
        <v>14.684328997781712</v>
      </c>
      <c r="R108" s="2">
        <f t="shared" si="16"/>
        <v>15.056317324232275</v>
      </c>
      <c r="S108" s="2">
        <f t="shared" si="17"/>
        <v>14.811194123213248</v>
      </c>
    </row>
    <row r="109" spans="1:19" x14ac:dyDescent="0.35">
      <c r="A109" s="4" t="s">
        <v>250</v>
      </c>
      <c r="B109" s="2">
        <v>23988.823817979577</v>
      </c>
      <c r="C109" s="2">
        <v>22686.332440399245</v>
      </c>
      <c r="D109" s="2">
        <f t="shared" si="8"/>
        <v>46675.156258378818</v>
      </c>
      <c r="E109" s="2">
        <v>39659.695035017561</v>
      </c>
      <c r="F109" s="2">
        <v>12822.91963827369</v>
      </c>
      <c r="G109" s="2">
        <f t="shared" si="9"/>
        <v>52482.614673291253</v>
      </c>
      <c r="H109" s="2">
        <v>30384.336658919929</v>
      </c>
      <c r="I109" s="2">
        <v>19175.136095659429</v>
      </c>
      <c r="J109" s="2">
        <f t="shared" si="10"/>
        <v>49559.472754579358</v>
      </c>
      <c r="K109" s="2">
        <v>207070.46821855119</v>
      </c>
      <c r="L109" s="2">
        <v>124919.27862929876</v>
      </c>
      <c r="M109" s="2">
        <f t="shared" si="11"/>
        <v>331989.74684784992</v>
      </c>
      <c r="Q109" s="2">
        <f t="shared" si="15"/>
        <v>14.05921619614654</v>
      </c>
      <c r="R109" s="2">
        <f t="shared" si="16"/>
        <v>15.80850468172558</v>
      </c>
      <c r="S109" s="2">
        <f t="shared" si="17"/>
        <v>14.928013056165963</v>
      </c>
    </row>
    <row r="110" spans="1:19" x14ac:dyDescent="0.35">
      <c r="A110" s="4" t="s">
        <v>251</v>
      </c>
      <c r="B110" s="2">
        <v>24283.504286014235</v>
      </c>
      <c r="C110" s="2">
        <v>22523.539859463388</v>
      </c>
      <c r="D110" s="2">
        <f t="shared" si="8"/>
        <v>46807.044145477623</v>
      </c>
      <c r="E110" s="2">
        <v>41262.06737731435</v>
      </c>
      <c r="F110" s="2">
        <v>11981.948439901913</v>
      </c>
      <c r="G110" s="2">
        <f t="shared" si="9"/>
        <v>53244.015817216263</v>
      </c>
      <c r="H110" s="2">
        <v>29455.402915798011</v>
      </c>
      <c r="I110" s="2">
        <v>19165.218592602461</v>
      </c>
      <c r="J110" s="2">
        <f t="shared" si="10"/>
        <v>48620.621508400473</v>
      </c>
      <c r="K110" s="2">
        <v>210809.74648838092</v>
      </c>
      <c r="L110" s="2">
        <v>125381.89060247787</v>
      </c>
      <c r="M110" s="2">
        <f t="shared" si="11"/>
        <v>336191.63709085877</v>
      </c>
      <c r="Q110" s="2">
        <f t="shared" si="15"/>
        <v>13.922727094138754</v>
      </c>
      <c r="R110" s="2">
        <f t="shared" si="16"/>
        <v>15.837400441589983</v>
      </c>
      <c r="S110" s="2">
        <f t="shared" si="17"/>
        <v>14.462174588614266</v>
      </c>
    </row>
    <row r="111" spans="1:19" x14ac:dyDescent="0.35">
      <c r="A111" s="4" t="s">
        <v>252</v>
      </c>
      <c r="B111" s="2">
        <v>25006.525859146321</v>
      </c>
      <c r="C111" s="2">
        <v>23786.986849898261</v>
      </c>
      <c r="D111" s="2">
        <f t="shared" si="8"/>
        <v>48793.512709044582</v>
      </c>
      <c r="E111" s="2">
        <v>40384.886136406458</v>
      </c>
      <c r="F111" s="2">
        <v>13284.060380483239</v>
      </c>
      <c r="G111" s="2">
        <f t="shared" si="9"/>
        <v>53668.9465168897</v>
      </c>
      <c r="H111" s="2">
        <v>30539.011276650577</v>
      </c>
      <c r="I111" s="2">
        <v>20497.000387794604</v>
      </c>
      <c r="J111" s="2">
        <f t="shared" si="10"/>
        <v>51036.011664445177</v>
      </c>
      <c r="K111" s="2">
        <v>215003.87353595035</v>
      </c>
      <c r="L111" s="2">
        <v>131002.0980640614</v>
      </c>
      <c r="M111" s="2">
        <f t="shared" si="11"/>
        <v>346005.97160001175</v>
      </c>
      <c r="Q111" s="2">
        <f t="shared" si="15"/>
        <v>14.101927918588247</v>
      </c>
      <c r="R111" s="2">
        <f t="shared" si="16"/>
        <v>15.510988515230551</v>
      </c>
      <c r="S111" s="2">
        <f t="shared" si="17"/>
        <v>14.750037818261585</v>
      </c>
    </row>
    <row r="112" spans="1:19" x14ac:dyDescent="0.35">
      <c r="A112" s="4" t="s">
        <v>253</v>
      </c>
      <c r="B112" s="2">
        <v>25601.053095626219</v>
      </c>
      <c r="C112" s="2">
        <v>23454.46078450439</v>
      </c>
      <c r="D112" s="2">
        <f t="shared" si="8"/>
        <v>49055.513880130609</v>
      </c>
      <c r="E112" s="2">
        <v>38918.894480200564</v>
      </c>
      <c r="F112" s="2">
        <v>14537.612048984554</v>
      </c>
      <c r="G112" s="2">
        <f t="shared" si="9"/>
        <v>53456.506529185121</v>
      </c>
      <c r="H112" s="2">
        <v>30359.60427740333</v>
      </c>
      <c r="I112" s="2">
        <v>19786.329090842242</v>
      </c>
      <c r="J112" s="2">
        <f t="shared" si="10"/>
        <v>50145.933368245576</v>
      </c>
      <c r="K112" s="2">
        <v>211267.06105353648</v>
      </c>
      <c r="L112" s="2">
        <v>132515.99229432829</v>
      </c>
      <c r="M112" s="2">
        <f t="shared" si="11"/>
        <v>343783.05334786477</v>
      </c>
      <c r="Q112" s="2">
        <f t="shared" si="15"/>
        <v>14.269322877440576</v>
      </c>
      <c r="R112" s="2">
        <f t="shared" si="16"/>
        <v>15.549488553495955</v>
      </c>
      <c r="S112" s="2">
        <f t="shared" si="17"/>
        <v>14.586505320698359</v>
      </c>
    </row>
    <row r="113" spans="1:19" x14ac:dyDescent="0.35">
      <c r="A113" s="4" t="s">
        <v>254</v>
      </c>
      <c r="B113" s="2">
        <v>27839.724986848731</v>
      </c>
      <c r="C113" s="2">
        <v>24201.468621462129</v>
      </c>
      <c r="D113" s="2">
        <f t="shared" si="8"/>
        <v>52041.193608310859</v>
      </c>
      <c r="E113" s="2">
        <v>40810.333438909387</v>
      </c>
      <c r="F113" s="2">
        <v>10592.349215320142</v>
      </c>
      <c r="G113" s="2">
        <f t="shared" si="9"/>
        <v>51402.682654229531</v>
      </c>
      <c r="H113" s="2">
        <v>30212.104276634149</v>
      </c>
      <c r="I113" s="2">
        <v>22584.753773925404</v>
      </c>
      <c r="J113" s="2">
        <f t="shared" si="10"/>
        <v>52796.858050559553</v>
      </c>
      <c r="K113" s="2">
        <v>219025.09239988477</v>
      </c>
      <c r="L113" s="2">
        <v>133465.88160377683</v>
      </c>
      <c r="M113" s="2">
        <f t="shared" si="11"/>
        <v>352490.9740036616</v>
      </c>
      <c r="Q113" s="2">
        <f t="shared" si="15"/>
        <v>14.763837217508517</v>
      </c>
      <c r="R113" s="2">
        <f t="shared" si="16"/>
        <v>14.58269471992085</v>
      </c>
      <c r="S113" s="2">
        <f t="shared" si="17"/>
        <v>14.978215598227235</v>
      </c>
    </row>
    <row r="114" spans="1:19" x14ac:dyDescent="0.35">
      <c r="A114" s="4" t="s">
        <v>255</v>
      </c>
      <c r="B114" s="2">
        <v>27943.344187811654</v>
      </c>
      <c r="C114" s="2">
        <v>25466.161943800977</v>
      </c>
      <c r="D114" s="2">
        <f t="shared" si="8"/>
        <v>53409.50613161263</v>
      </c>
      <c r="E114" s="2">
        <v>48676.180883944311</v>
      </c>
      <c r="F114" s="2">
        <v>12564.810012989234</v>
      </c>
      <c r="G114" s="2">
        <f t="shared" si="9"/>
        <v>61240.990896933545</v>
      </c>
      <c r="H114" s="2">
        <v>31525.039396072138</v>
      </c>
      <c r="I114" s="2">
        <v>22419.787307383391</v>
      </c>
      <c r="J114" s="2">
        <f t="shared" si="10"/>
        <v>53944.826703455532</v>
      </c>
      <c r="K114" s="2">
        <v>227913.67449209996</v>
      </c>
      <c r="L114" s="2">
        <v>141410.36747273488</v>
      </c>
      <c r="M114" s="2">
        <f t="shared" si="11"/>
        <v>369324.04196483485</v>
      </c>
      <c r="Q114" s="2">
        <f t="shared" si="15"/>
        <v>14.461421424792597</v>
      </c>
      <c r="R114" s="2">
        <f t="shared" si="16"/>
        <v>16.58191288363637</v>
      </c>
      <c r="S114" s="2">
        <f t="shared" si="17"/>
        <v>14.606367464317929</v>
      </c>
    </row>
    <row r="115" spans="1:19" x14ac:dyDescent="0.35">
      <c r="A115" s="4" t="s">
        <v>256</v>
      </c>
      <c r="B115" s="2">
        <v>28167.9146620225</v>
      </c>
      <c r="C115" s="2">
        <v>25052.366669108793</v>
      </c>
      <c r="D115" s="2">
        <f t="shared" si="8"/>
        <v>53220.281331131293</v>
      </c>
      <c r="E115" s="2">
        <v>41975.697172746884</v>
      </c>
      <c r="F115" s="2">
        <v>12831.498230617948</v>
      </c>
      <c r="G115" s="2">
        <f t="shared" si="9"/>
        <v>54807.195403364836</v>
      </c>
      <c r="H115" s="2">
        <v>32609.767931446855</v>
      </c>
      <c r="I115" s="2">
        <v>22873.300105802595</v>
      </c>
      <c r="J115" s="2">
        <f t="shared" si="10"/>
        <v>55483.068037249453</v>
      </c>
      <c r="K115" s="2">
        <v>230848.90240129514</v>
      </c>
      <c r="L115" s="2">
        <v>146427.44085534863</v>
      </c>
      <c r="M115" s="2">
        <f t="shared" si="11"/>
        <v>377276.34325664374</v>
      </c>
      <c r="Q115" s="2">
        <f t="shared" si="15"/>
        <v>14.106445390064644</v>
      </c>
      <c r="R115" s="2">
        <f t="shared" si="16"/>
        <v>14.527069184956032</v>
      </c>
      <c r="S115" s="2">
        <f t="shared" si="17"/>
        <v>14.706214431130359</v>
      </c>
    </row>
    <row r="116" spans="1:19" x14ac:dyDescent="0.35">
      <c r="A116" s="4" t="s">
        <v>257</v>
      </c>
      <c r="B116" s="2">
        <v>28362.96164513527</v>
      </c>
      <c r="C116" s="2">
        <v>25188.513522919653</v>
      </c>
      <c r="D116" s="2">
        <f t="shared" si="8"/>
        <v>53551.475168054923</v>
      </c>
      <c r="E116" s="2">
        <v>40008.463539618853</v>
      </c>
      <c r="F116" s="2">
        <v>12435.187932137553</v>
      </c>
      <c r="G116" s="2">
        <f t="shared" si="9"/>
        <v>52443.651471756406</v>
      </c>
      <c r="H116" s="2">
        <v>31483.804351017166</v>
      </c>
      <c r="I116" s="2">
        <v>22850.395378505335</v>
      </c>
      <c r="J116" s="2">
        <f t="shared" si="10"/>
        <v>54334.199729522501</v>
      </c>
      <c r="K116" s="2">
        <v>227900.33972711847</v>
      </c>
      <c r="L116" s="2">
        <v>145055.65572982794</v>
      </c>
      <c r="M116" s="2">
        <f t="shared" si="11"/>
        <v>372955.99545694643</v>
      </c>
      <c r="Q116" s="2">
        <f t="shared" si="15"/>
        <v>14.358657809601249</v>
      </c>
      <c r="R116" s="2">
        <f t="shared" si="16"/>
        <v>14.061619094634031</v>
      </c>
      <c r="S116" s="2">
        <f t="shared" si="17"/>
        <v>14.568528295932643</v>
      </c>
    </row>
    <row r="117" spans="1:19" x14ac:dyDescent="0.35">
      <c r="A117" s="4" t="s">
        <v>258</v>
      </c>
      <c r="B117" s="2">
        <v>31182.502690261434</v>
      </c>
      <c r="C117" s="2">
        <v>25952.176348149711</v>
      </c>
      <c r="D117" s="2">
        <f t="shared" si="8"/>
        <v>57134.679038411145</v>
      </c>
      <c r="E117" s="2">
        <v>39150.968820261216</v>
      </c>
      <c r="F117" s="2">
        <v>12632.033091903812</v>
      </c>
      <c r="G117" s="2">
        <f t="shared" si="9"/>
        <v>51783.001912165026</v>
      </c>
      <c r="H117" s="2">
        <v>32661.708208215008</v>
      </c>
      <c r="I117" s="2">
        <v>24157.890465928245</v>
      </c>
      <c r="J117" s="2">
        <f t="shared" si="10"/>
        <v>56819.598674143257</v>
      </c>
      <c r="K117" s="2">
        <v>242318.91345218819</v>
      </c>
      <c r="L117" s="2">
        <v>148747.37888117405</v>
      </c>
      <c r="M117" s="2">
        <f t="shared" si="11"/>
        <v>391066.29233336227</v>
      </c>
      <c r="Q117" s="2">
        <f t="shared" si="15"/>
        <v>14.609972825197373</v>
      </c>
      <c r="R117" s="2">
        <f t="shared" si="16"/>
        <v>13.241489467985875</v>
      </c>
      <c r="S117" s="2">
        <f t="shared" si="17"/>
        <v>14.529403272043634</v>
      </c>
    </row>
    <row r="118" spans="1:19" x14ac:dyDescent="0.35">
      <c r="A118" s="4" t="s">
        <v>259</v>
      </c>
      <c r="B118" s="2">
        <v>30144.557670321694</v>
      </c>
      <c r="C118" s="2">
        <v>26720.206130179547</v>
      </c>
      <c r="D118" s="2">
        <f t="shared" si="8"/>
        <v>56864.763800501241</v>
      </c>
      <c r="E118" s="2">
        <v>38526.126882689103</v>
      </c>
      <c r="F118" s="2">
        <v>12526.897261449534</v>
      </c>
      <c r="G118" s="2">
        <f t="shared" si="9"/>
        <v>51053.024144138639</v>
      </c>
      <c r="H118" s="2">
        <v>32749.091275395182</v>
      </c>
      <c r="I118" s="2">
        <v>23746.393625076336</v>
      </c>
      <c r="J118" s="2">
        <f t="shared" si="10"/>
        <v>56495.484900471522</v>
      </c>
      <c r="K118" s="2">
        <v>236765.49528529847</v>
      </c>
      <c r="L118" s="2">
        <v>149426.99663065557</v>
      </c>
      <c r="M118" s="2">
        <f t="shared" si="11"/>
        <v>386192.49191595404</v>
      </c>
      <c r="P118">
        <v>2021</v>
      </c>
      <c r="Q118" s="2">
        <f t="shared" si="15"/>
        <v>14.724461244284509</v>
      </c>
      <c r="R118" s="2">
        <f t="shared" si="16"/>
        <v>13.219579668899717</v>
      </c>
      <c r="S118" s="2">
        <f t="shared" si="17"/>
        <v>14.62884081981751</v>
      </c>
    </row>
    <row r="119" spans="1:19" x14ac:dyDescent="0.35">
      <c r="A119" s="4" t="s">
        <v>260</v>
      </c>
      <c r="B119" s="2">
        <v>30036.422453256568</v>
      </c>
      <c r="C119" s="2">
        <v>24817.864646840324</v>
      </c>
      <c r="D119" s="2">
        <f t="shared" si="8"/>
        <v>54854.287100096888</v>
      </c>
      <c r="E119" s="2">
        <v>39553.775396990437</v>
      </c>
      <c r="F119" s="2">
        <v>11419.442493064795</v>
      </c>
      <c r="G119" s="2">
        <f t="shared" si="9"/>
        <v>50973.217890055232</v>
      </c>
      <c r="H119" s="2">
        <v>30838.247495428019</v>
      </c>
      <c r="I119" s="2">
        <v>23457.316027846409</v>
      </c>
      <c r="J119" s="2">
        <f t="shared" si="10"/>
        <v>54295.563523274424</v>
      </c>
      <c r="K119" s="2">
        <v>237083.5376394506</v>
      </c>
      <c r="L119" s="2">
        <v>146832.57425868706</v>
      </c>
      <c r="M119" s="2">
        <f t="shared" si="11"/>
        <v>383916.11189813766</v>
      </c>
      <c r="Q119" s="2">
        <f t="shared" si="15"/>
        <v>14.288091955528834</v>
      </c>
      <c r="R119" s="2">
        <f t="shared" si="16"/>
        <v>13.2771760054654</v>
      </c>
      <c r="S119" s="2">
        <f t="shared" si="17"/>
        <v>14.142559231189642</v>
      </c>
    </row>
    <row r="120" spans="1:19" x14ac:dyDescent="0.35">
      <c r="A120" s="4" t="s">
        <v>261</v>
      </c>
      <c r="B120" s="2">
        <v>29880.369402923254</v>
      </c>
      <c r="C120" s="2">
        <v>24466.164783227636</v>
      </c>
      <c r="D120" s="2">
        <f t="shared" si="8"/>
        <v>54346.534186150893</v>
      </c>
      <c r="E120" s="2">
        <v>42700.463202440151</v>
      </c>
      <c r="F120" s="2">
        <v>11617.706525329766</v>
      </c>
      <c r="G120" s="2">
        <f t="shared" si="9"/>
        <v>54318.169727769913</v>
      </c>
      <c r="H120" s="2">
        <v>31496.979640688161</v>
      </c>
      <c r="I120" s="2">
        <v>22761.576872762555</v>
      </c>
      <c r="J120" s="2">
        <f t="shared" si="10"/>
        <v>54258.55651345072</v>
      </c>
      <c r="K120" s="2">
        <v>241027.54996784541</v>
      </c>
      <c r="L120" s="2">
        <v>142447.15469631072</v>
      </c>
      <c r="M120" s="2">
        <f t="shared" si="11"/>
        <v>383474.70466415613</v>
      </c>
      <c r="Q120" s="2">
        <f t="shared" si="15"/>
        <v>14.172130136653244</v>
      </c>
      <c r="R120" s="2">
        <f t="shared" si="16"/>
        <v>14.164733440590638</v>
      </c>
      <c r="S120" s="2">
        <f t="shared" si="17"/>
        <v>14.149187900403993</v>
      </c>
    </row>
    <row r="121" spans="1:19" x14ac:dyDescent="0.35">
      <c r="A121" s="4" t="s">
        <v>262</v>
      </c>
      <c r="B121" s="2">
        <v>30753.20290818936</v>
      </c>
      <c r="C121" s="2">
        <v>26317.305912142059</v>
      </c>
      <c r="D121" s="2">
        <f t="shared" si="8"/>
        <v>57070.508820331423</v>
      </c>
      <c r="E121" s="2">
        <v>42938.932987080239</v>
      </c>
      <c r="F121" s="2">
        <v>14239.791171427656</v>
      </c>
      <c r="G121" s="2">
        <f t="shared" si="9"/>
        <v>57178.724158507895</v>
      </c>
      <c r="H121" s="2">
        <v>31865.613808756625</v>
      </c>
      <c r="I121" s="2">
        <v>22943.160308433729</v>
      </c>
      <c r="J121" s="2">
        <f t="shared" si="10"/>
        <v>54808.774117190354</v>
      </c>
      <c r="K121" s="2">
        <v>238142.49120702647</v>
      </c>
      <c r="L121" s="2">
        <v>154114.44955499846</v>
      </c>
      <c r="M121" s="2">
        <f t="shared" si="11"/>
        <v>392256.94076202495</v>
      </c>
      <c r="Q121" s="2">
        <f t="shared" si="15"/>
        <v>14.549266791675471</v>
      </c>
      <c r="R121" s="2">
        <f t="shared" si="16"/>
        <v>14.57685466251499</v>
      </c>
      <c r="S121" s="2">
        <f t="shared" si="17"/>
        <v>13.972671588860891</v>
      </c>
    </row>
    <row r="122" spans="1:19" x14ac:dyDescent="0.35">
      <c r="A122" s="4" t="s">
        <v>263</v>
      </c>
      <c r="B122" s="2">
        <v>34269.862770395972</v>
      </c>
      <c r="C122" s="2">
        <v>27541.558760539097</v>
      </c>
      <c r="D122" s="2">
        <f t="shared" si="8"/>
        <v>61811.421530935069</v>
      </c>
      <c r="E122" s="2">
        <v>44573.535685547999</v>
      </c>
      <c r="F122" s="2">
        <v>13272.829811897507</v>
      </c>
      <c r="G122" s="2">
        <f t="shared" si="9"/>
        <v>57846.365497445506</v>
      </c>
      <c r="H122" s="2">
        <v>34361.59264697996</v>
      </c>
      <c r="I122" s="2">
        <v>24109.091879076215</v>
      </c>
      <c r="J122" s="2">
        <f t="shared" si="10"/>
        <v>58470.684526056175</v>
      </c>
      <c r="K122" s="2">
        <v>258532.41157505222</v>
      </c>
      <c r="L122" s="2">
        <v>154776.41162086974</v>
      </c>
      <c r="M122" s="2">
        <f t="shared" si="11"/>
        <v>413308.82319592196</v>
      </c>
      <c r="Q122" s="2">
        <f t="shared" si="15"/>
        <v>14.955263004785751</v>
      </c>
      <c r="R122" s="2">
        <f t="shared" si="16"/>
        <v>13.995918366839325</v>
      </c>
      <c r="S122" s="2">
        <f t="shared" si="17"/>
        <v>14.146972250417978</v>
      </c>
    </row>
    <row r="123" spans="1:19" x14ac:dyDescent="0.35">
      <c r="A123" s="4" t="s">
        <v>264</v>
      </c>
      <c r="B123" s="2">
        <v>33663.468980897502</v>
      </c>
      <c r="C123" s="2">
        <v>28343.479070292582</v>
      </c>
      <c r="D123" s="2">
        <f t="shared" si="8"/>
        <v>62006.948051190084</v>
      </c>
      <c r="E123" s="2">
        <v>48207.045073269888</v>
      </c>
      <c r="F123" s="2">
        <v>12336.264185515069</v>
      </c>
      <c r="G123" s="2">
        <f t="shared" si="9"/>
        <v>60543.309258784953</v>
      </c>
      <c r="H123" s="2">
        <v>34478.466172461151</v>
      </c>
      <c r="I123" s="2">
        <v>24945.153082880635</v>
      </c>
      <c r="J123" s="2">
        <f t="shared" si="10"/>
        <v>59423.619255341786</v>
      </c>
      <c r="K123" s="2">
        <v>258295.74776766312</v>
      </c>
      <c r="L123" s="2">
        <v>157782.62492093054</v>
      </c>
      <c r="M123" s="2">
        <f t="shared" si="11"/>
        <v>416078.37268859369</v>
      </c>
      <c r="Q123" s="2">
        <f t="shared" si="15"/>
        <v>14.902708749439869</v>
      </c>
      <c r="R123" s="2">
        <f t="shared" si="16"/>
        <v>14.550938773281901</v>
      </c>
      <c r="S123" s="2">
        <f t="shared" si="17"/>
        <v>14.28183322083321</v>
      </c>
    </row>
    <row r="124" spans="1:19" x14ac:dyDescent="0.35">
      <c r="A124" s="4" t="s">
        <v>265</v>
      </c>
      <c r="B124" s="2">
        <v>33338.352452716128</v>
      </c>
      <c r="C124" s="2">
        <v>26805.386237718227</v>
      </c>
      <c r="D124" s="2">
        <f t="shared" si="8"/>
        <v>60143.738690434358</v>
      </c>
      <c r="E124" s="2">
        <v>47834.764252669913</v>
      </c>
      <c r="F124" s="2">
        <v>12600.085050251346</v>
      </c>
      <c r="G124" s="2">
        <f t="shared" si="9"/>
        <v>60434.849302921255</v>
      </c>
      <c r="H124" s="2">
        <v>34627.805720505108</v>
      </c>
      <c r="I124" s="2">
        <v>24109.297048892462</v>
      </c>
      <c r="J124" s="2">
        <f t="shared" si="10"/>
        <v>58737.10276939757</v>
      </c>
      <c r="K124" s="2">
        <v>256276.08784960813</v>
      </c>
      <c r="L124" s="2">
        <v>152212.61473911817</v>
      </c>
      <c r="M124" s="2">
        <f t="shared" si="11"/>
        <v>408488.7025887263</v>
      </c>
      <c r="Q124" s="2">
        <f t="shared" si="15"/>
        <v>14.723476636999713</v>
      </c>
      <c r="R124" s="2">
        <f t="shared" si="16"/>
        <v>14.794741915731299</v>
      </c>
      <c r="S124" s="2">
        <f t="shared" si="17"/>
        <v>14.379125394940267</v>
      </c>
    </row>
    <row r="125" spans="1:19" x14ac:dyDescent="0.35">
      <c r="A125" s="4" t="s">
        <v>266</v>
      </c>
      <c r="B125" s="2">
        <v>34017.272024685182</v>
      </c>
      <c r="C125" s="2">
        <v>27878.455887860251</v>
      </c>
      <c r="D125" s="2">
        <f t="shared" si="8"/>
        <v>61895.727912545437</v>
      </c>
      <c r="E125" s="2">
        <v>50700.248676860734</v>
      </c>
      <c r="F125" s="2">
        <v>13286.260692881227</v>
      </c>
      <c r="G125" s="2">
        <f t="shared" si="9"/>
        <v>63986.509369741965</v>
      </c>
      <c r="H125" s="2">
        <v>36077.999174307704</v>
      </c>
      <c r="I125" s="2">
        <v>25033.416853016282</v>
      </c>
      <c r="J125" s="2">
        <f t="shared" si="10"/>
        <v>61111.416027323983</v>
      </c>
      <c r="K125" s="2">
        <v>265774.3519003907</v>
      </c>
      <c r="L125" s="2">
        <v>162992.73677328223</v>
      </c>
      <c r="M125" s="2">
        <f t="shared" si="11"/>
        <v>428767.08867367293</v>
      </c>
      <c r="Q125" s="2">
        <f t="shared" si="15"/>
        <v>14.435746013998099</v>
      </c>
      <c r="R125" s="2">
        <f t="shared" si="16"/>
        <v>14.923372399610868</v>
      </c>
      <c r="S125" s="2">
        <f t="shared" si="17"/>
        <v>14.2528234189716</v>
      </c>
    </row>
    <row r="126" spans="1:19" x14ac:dyDescent="0.35">
      <c r="A126" s="4" t="s">
        <v>267</v>
      </c>
      <c r="B126" s="2">
        <v>37620.529078398424</v>
      </c>
      <c r="C126" s="2">
        <v>29306.791082269014</v>
      </c>
      <c r="D126" s="2">
        <f t="shared" si="8"/>
        <v>66927.320160667441</v>
      </c>
      <c r="E126" s="2">
        <v>57235.80190931067</v>
      </c>
      <c r="F126" s="2">
        <v>13175.202346262675</v>
      </c>
      <c r="G126" s="2">
        <f t="shared" si="9"/>
        <v>70411.004255573353</v>
      </c>
      <c r="H126" s="2">
        <v>37872.100416112262</v>
      </c>
      <c r="I126" s="2">
        <v>26895.03568057542</v>
      </c>
      <c r="J126" s="2">
        <f t="shared" si="10"/>
        <v>64767.136096687682</v>
      </c>
      <c r="K126" s="2">
        <v>283064.54435921757</v>
      </c>
      <c r="L126" s="2">
        <v>166076.96718848767</v>
      </c>
      <c r="M126" s="2">
        <f t="shared" si="11"/>
        <v>449141.51154770528</v>
      </c>
      <c r="Q126" s="2">
        <f t="shared" si="15"/>
        <v>14.901165543581424</v>
      </c>
      <c r="R126" s="2">
        <f t="shared" si="16"/>
        <v>15.676797277753893</v>
      </c>
      <c r="S126" s="2">
        <f t="shared" si="17"/>
        <v>14.420207090969031</v>
      </c>
    </row>
    <row r="127" spans="1:19" x14ac:dyDescent="0.35">
      <c r="A127" s="4" t="s">
        <v>268</v>
      </c>
      <c r="B127" s="2">
        <v>39007.060094584733</v>
      </c>
      <c r="C127" s="2">
        <v>30723.933188247825</v>
      </c>
      <c r="D127" s="2">
        <f t="shared" si="8"/>
        <v>69730.993282832555</v>
      </c>
      <c r="E127" s="2">
        <v>46510.064665893529</v>
      </c>
      <c r="F127" s="2">
        <v>12246.366709626011</v>
      </c>
      <c r="G127" s="2">
        <f t="shared" si="9"/>
        <v>58756.43137551954</v>
      </c>
      <c r="H127" s="2">
        <v>39373.16520687539</v>
      </c>
      <c r="I127" s="2">
        <v>28067.206606516429</v>
      </c>
      <c r="J127" s="2">
        <f t="shared" si="10"/>
        <v>67440.371813391816</v>
      </c>
      <c r="K127" s="2">
        <v>277625.21484095888</v>
      </c>
      <c r="L127" s="2">
        <v>176170.21600316145</v>
      </c>
      <c r="M127" s="2">
        <f t="shared" si="11"/>
        <v>453795.43084412033</v>
      </c>
      <c r="Q127" s="2">
        <f t="shared" si="15"/>
        <v>15.366173509751643</v>
      </c>
      <c r="R127" s="2">
        <f t="shared" si="16"/>
        <v>12.947779413782262</v>
      </c>
      <c r="S127" s="2">
        <f t="shared" si="17"/>
        <v>14.861403890282388</v>
      </c>
    </row>
    <row r="128" spans="1:19" x14ac:dyDescent="0.35">
      <c r="A128" s="4" t="s">
        <v>269</v>
      </c>
      <c r="B128" s="2">
        <v>39599.380462292102</v>
      </c>
      <c r="C128" s="2">
        <v>30409.712072005063</v>
      </c>
      <c r="D128" s="2">
        <f t="shared" si="8"/>
        <v>70009.09253429716</v>
      </c>
      <c r="E128" s="2">
        <v>45767.495741304316</v>
      </c>
      <c r="F128" s="2">
        <v>12306.909300986954</v>
      </c>
      <c r="G128" s="2">
        <f t="shared" si="9"/>
        <v>58074.40504229127</v>
      </c>
      <c r="H128" s="2">
        <v>39844.444718402796</v>
      </c>
      <c r="I128" s="2">
        <v>28836.605536712854</v>
      </c>
      <c r="J128" s="2">
        <f t="shared" si="10"/>
        <v>68681.050255115653</v>
      </c>
      <c r="K128" s="2">
        <v>282688.84581033356</v>
      </c>
      <c r="L128" s="2">
        <v>178359.34525940521</v>
      </c>
      <c r="M128" s="2">
        <f t="shared" si="11"/>
        <v>461048.19106973876</v>
      </c>
      <c r="Q128" s="2">
        <f t="shared" si="15"/>
        <v>15.184766775000206</v>
      </c>
      <c r="R128" s="2">
        <f t="shared" si="16"/>
        <v>12.596168072483957</v>
      </c>
      <c r="S128" s="2">
        <f t="shared" si="17"/>
        <v>14.896718300913333</v>
      </c>
    </row>
    <row r="129" spans="1:19" x14ac:dyDescent="0.35">
      <c r="A129" s="4" t="s">
        <v>270</v>
      </c>
      <c r="B129" s="2">
        <v>39294.274859046585</v>
      </c>
      <c r="C129" s="2">
        <v>31852.751131145396</v>
      </c>
      <c r="D129" s="2">
        <f t="shared" si="8"/>
        <v>71147.025990191978</v>
      </c>
      <c r="E129" s="2">
        <v>47755.720391892413</v>
      </c>
      <c r="F129" s="2">
        <v>12248.168778474454</v>
      </c>
      <c r="G129" s="2">
        <f t="shared" si="9"/>
        <v>60003.889170366863</v>
      </c>
      <c r="H129" s="2">
        <v>38987.410282759367</v>
      </c>
      <c r="I129" s="2">
        <v>28423.180560364872</v>
      </c>
      <c r="J129" s="2">
        <f t="shared" si="10"/>
        <v>67410.590843124242</v>
      </c>
      <c r="K129" s="2">
        <v>285471.00987321243</v>
      </c>
      <c r="L129" s="2">
        <v>183714.98825370171</v>
      </c>
      <c r="M129" s="2">
        <f t="shared" si="11"/>
        <v>469185.99812691414</v>
      </c>
      <c r="Q129" s="2">
        <f t="shared" si="15"/>
        <v>15.163927797126378</v>
      </c>
      <c r="R129" s="2">
        <f t="shared" si="16"/>
        <v>12.788934326666734</v>
      </c>
      <c r="S129" s="2">
        <f t="shared" si="17"/>
        <v>14.367562355279361</v>
      </c>
    </row>
    <row r="130" spans="1:19" x14ac:dyDescent="0.35">
      <c r="A130" s="4" t="s">
        <v>271</v>
      </c>
      <c r="B130" s="2">
        <v>38358.800635825457</v>
      </c>
      <c r="C130" s="2">
        <v>30562.149701395207</v>
      </c>
      <c r="D130" s="2">
        <f t="shared" si="8"/>
        <v>68920.950337220667</v>
      </c>
      <c r="E130" s="2">
        <v>44766.346436767039</v>
      </c>
      <c r="F130" s="2">
        <v>13164.562930005262</v>
      </c>
      <c r="G130" s="2">
        <f t="shared" si="9"/>
        <v>57930.909366772299</v>
      </c>
      <c r="H130" s="2">
        <v>38830.782738878261</v>
      </c>
      <c r="I130" s="2">
        <v>27580.606119803506</v>
      </c>
      <c r="J130" s="2">
        <f t="shared" si="10"/>
        <v>66411.388858681763</v>
      </c>
      <c r="K130" s="2">
        <v>271505.33079473651</v>
      </c>
      <c r="L130" s="2">
        <v>182394.72538207957</v>
      </c>
      <c r="M130" s="2">
        <f t="shared" si="11"/>
        <v>453900.05617681611</v>
      </c>
      <c r="P130">
        <v>2022</v>
      </c>
      <c r="Q130" s="2">
        <f t="shared" si="15"/>
        <v>15.18416871717077</v>
      </c>
      <c r="R130" s="2">
        <f t="shared" si="16"/>
        <v>12.762921832335133</v>
      </c>
      <c r="S130" s="2">
        <f t="shared" si="17"/>
        <v>14.631280158469798</v>
      </c>
    </row>
    <row r="131" spans="1:19" x14ac:dyDescent="0.35">
      <c r="A131" s="4" t="s">
        <v>272</v>
      </c>
      <c r="B131" s="2">
        <v>37578.172893421324</v>
      </c>
      <c r="C131" s="2">
        <v>30797.822309445291</v>
      </c>
      <c r="D131" s="2">
        <f t="shared" si="8"/>
        <v>68375.995202866616</v>
      </c>
      <c r="E131" s="2">
        <v>46471.87576093297</v>
      </c>
      <c r="F131" s="2">
        <v>13146.227615317139</v>
      </c>
      <c r="G131" s="2">
        <f t="shared" si="9"/>
        <v>59618.10337625011</v>
      </c>
      <c r="H131" s="2">
        <v>38823.439485923402</v>
      </c>
      <c r="I131" s="2">
        <v>29099.631469288375</v>
      </c>
      <c r="J131" s="2">
        <f t="shared" si="10"/>
        <v>67923.070955211777</v>
      </c>
      <c r="K131" s="2">
        <v>274366.93853022438</v>
      </c>
      <c r="L131" s="2">
        <v>180106.06685774072</v>
      </c>
      <c r="M131" s="2">
        <f t="shared" si="11"/>
        <v>454473.00538796512</v>
      </c>
      <c r="Q131" s="2">
        <f t="shared" si="15"/>
        <v>15.045116957936106</v>
      </c>
      <c r="R131" s="2">
        <f t="shared" si="16"/>
        <v>13.118073608212782</v>
      </c>
      <c r="S131" s="2">
        <f t="shared" si="17"/>
        <v>14.945457738953849</v>
      </c>
    </row>
    <row r="132" spans="1:19" x14ac:dyDescent="0.35">
      <c r="A132" s="4" t="s">
        <v>273</v>
      </c>
      <c r="B132" s="2">
        <v>35941.422692376058</v>
      </c>
      <c r="C132" s="2">
        <v>30190.72233392881</v>
      </c>
      <c r="D132" s="2">
        <f t="shared" si="8"/>
        <v>66132.145026304876</v>
      </c>
      <c r="E132" s="2">
        <v>44428.880798426042</v>
      </c>
      <c r="F132" s="2">
        <v>12675.458389830546</v>
      </c>
      <c r="G132" s="2">
        <f t="shared" si="9"/>
        <v>57104.339188256592</v>
      </c>
      <c r="H132" s="2">
        <v>38748.697792098472</v>
      </c>
      <c r="I132" s="2">
        <v>27770.565391107655</v>
      </c>
      <c r="J132" s="2">
        <f t="shared" si="10"/>
        <v>66519.263183206131</v>
      </c>
      <c r="K132" s="2">
        <v>270944.24045233184</v>
      </c>
      <c r="L132" s="2">
        <v>175692.65891447652</v>
      </c>
      <c r="M132" s="2">
        <f t="shared" si="11"/>
        <v>446636.89936680836</v>
      </c>
      <c r="Q132" s="2">
        <f t="shared" si="15"/>
        <v>14.806690875756034</v>
      </c>
      <c r="R132" s="2">
        <f t="shared" si="16"/>
        <v>12.785405610063277</v>
      </c>
      <c r="S132" s="2">
        <f t="shared" si="17"/>
        <v>14.893364896073225</v>
      </c>
    </row>
    <row r="133" spans="1:19" x14ac:dyDescent="0.35">
      <c r="A133" s="4" t="s">
        <v>274</v>
      </c>
      <c r="B133" s="2">
        <v>34714.326141649399</v>
      </c>
      <c r="C133" s="2">
        <v>28946.757673823871</v>
      </c>
      <c r="D133" s="2">
        <f t="shared" ref="D133:D139" si="18">SUM(B133:C133)</f>
        <v>63661.08381547327</v>
      </c>
      <c r="E133" s="2">
        <v>40094.060221299151</v>
      </c>
      <c r="F133" s="2">
        <v>13256.267305621717</v>
      </c>
      <c r="G133" s="2">
        <f t="shared" ref="G133:G138" si="19">SUM(E133:F133)</f>
        <v>53350.327526920868</v>
      </c>
      <c r="H133" s="2">
        <v>37509.484671145976</v>
      </c>
      <c r="I133" s="2">
        <v>26505.802635490923</v>
      </c>
      <c r="J133" s="2">
        <f t="shared" ref="J133:J139" si="20">SUM(H133:I133)</f>
        <v>64015.287306636899</v>
      </c>
      <c r="K133" s="2">
        <v>268271.64138124353</v>
      </c>
      <c r="L133" s="2">
        <v>169937.33571553195</v>
      </c>
      <c r="M133" s="2">
        <f t="shared" ref="M133:M139" si="21">SUM(K133:L133)</f>
        <v>438208.97709677549</v>
      </c>
      <c r="Q133" s="2">
        <f t="shared" si="15"/>
        <v>14.527562679624006</v>
      </c>
      <c r="R133" s="2">
        <f t="shared" si="16"/>
        <v>12.174631355199008</v>
      </c>
      <c r="S133" s="2">
        <f t="shared" si="17"/>
        <v>14.608392491352262</v>
      </c>
    </row>
    <row r="134" spans="1:19" x14ac:dyDescent="0.35">
      <c r="A134" s="4" t="s">
        <v>275</v>
      </c>
      <c r="B134" s="2">
        <v>34286.596933932095</v>
      </c>
      <c r="C134" s="2">
        <v>29516.588238899887</v>
      </c>
      <c r="D134" s="2">
        <f t="shared" si="18"/>
        <v>63803.185172831982</v>
      </c>
      <c r="E134" s="2">
        <v>33904.405704621669</v>
      </c>
      <c r="F134" s="2">
        <v>12976.02363585509</v>
      </c>
      <c r="G134" s="2">
        <f t="shared" si="19"/>
        <v>46880.42934047676</v>
      </c>
      <c r="H134" s="2">
        <v>36610.923778765136</v>
      </c>
      <c r="I134" s="2">
        <v>25857.849639667191</v>
      </c>
      <c r="J134" s="2">
        <f t="shared" si="20"/>
        <v>62468.773418432327</v>
      </c>
      <c r="K134" s="2">
        <v>255683.10410382264</v>
      </c>
      <c r="L134" s="2">
        <v>170046.71134629185</v>
      </c>
      <c r="M134" s="2">
        <f t="shared" si="21"/>
        <v>425729.81545011449</v>
      </c>
      <c r="Q134" s="2">
        <f t="shared" si="15"/>
        <v>14.986778669794202</v>
      </c>
      <c r="R134" s="2">
        <f t="shared" si="16"/>
        <v>11.011779687290904</v>
      </c>
      <c r="S134" s="2">
        <f t="shared" si="17"/>
        <v>14.673337678354875</v>
      </c>
    </row>
    <row r="135" spans="1:19" x14ac:dyDescent="0.35">
      <c r="A135" s="4" t="s">
        <v>276</v>
      </c>
      <c r="B135" s="2">
        <v>33549.314663514539</v>
      </c>
      <c r="C135" s="2">
        <v>28431.026766827952</v>
      </c>
      <c r="D135" s="2">
        <f t="shared" si="18"/>
        <v>61980.341430342494</v>
      </c>
      <c r="E135" s="2">
        <v>36400.845203886216</v>
      </c>
      <c r="F135" s="2">
        <v>12772.678602716735</v>
      </c>
      <c r="G135" s="2">
        <f t="shared" si="19"/>
        <v>49173.523806602949</v>
      </c>
      <c r="H135" s="2">
        <v>37331.314386256214</v>
      </c>
      <c r="I135" s="2">
        <v>25961.123244605347</v>
      </c>
      <c r="J135" s="2">
        <f t="shared" si="20"/>
        <v>63292.437630861561</v>
      </c>
      <c r="K135" s="2">
        <v>253216.83734532542</v>
      </c>
      <c r="L135" s="2">
        <v>166358.21705731362</v>
      </c>
      <c r="M135" s="2">
        <f t="shared" si="21"/>
        <v>419575.05440263904</v>
      </c>
      <c r="Q135" s="2">
        <f t="shared" si="15"/>
        <v>14.77217026607687</v>
      </c>
      <c r="R135" s="2">
        <f t="shared" si="16"/>
        <v>11.719839702246526</v>
      </c>
      <c r="S135" s="2">
        <f t="shared" si="17"/>
        <v>15.084890525956746</v>
      </c>
    </row>
    <row r="136" spans="1:19" x14ac:dyDescent="0.35">
      <c r="A136" s="1" t="s">
        <v>277</v>
      </c>
      <c r="B136" s="2">
        <v>35666.149412896841</v>
      </c>
      <c r="C136" s="2">
        <v>30026.7055772522</v>
      </c>
      <c r="D136" s="2">
        <f t="shared" si="18"/>
        <v>65692.854990149033</v>
      </c>
      <c r="E136" s="2">
        <v>38249.308696808759</v>
      </c>
      <c r="F136" s="2">
        <v>14275.263972325434</v>
      </c>
      <c r="G136" s="2">
        <f t="shared" si="19"/>
        <v>52524.572669134192</v>
      </c>
      <c r="H136" s="2">
        <v>38558.89913951909</v>
      </c>
      <c r="I136" s="2">
        <v>27602.057776823243</v>
      </c>
      <c r="J136" s="2">
        <f>SUM(H136:I136)</f>
        <v>66160.956916342329</v>
      </c>
      <c r="K136" s="2">
        <v>263664.15709944599</v>
      </c>
      <c r="L136" s="2">
        <v>170649.7534976324</v>
      </c>
      <c r="M136" s="2">
        <f t="shared" si="21"/>
        <v>434313.91059707839</v>
      </c>
      <c r="Q136" s="2">
        <f t="shared" si="15"/>
        <v>15.12566219669017</v>
      </c>
      <c r="R136" s="2">
        <f t="shared" si="16"/>
        <v>12.093688778451831</v>
      </c>
      <c r="S136" s="2">
        <f t="shared" si="17"/>
        <v>15.233441826762292</v>
      </c>
    </row>
    <row r="137" spans="1:19" x14ac:dyDescent="0.35">
      <c r="A137" s="1" t="s">
        <v>278</v>
      </c>
      <c r="B137" s="2">
        <v>35417.678697382806</v>
      </c>
      <c r="C137" s="2">
        <v>29686.446514837786</v>
      </c>
      <c r="D137" s="2">
        <f t="shared" si="18"/>
        <v>65104.125212220591</v>
      </c>
      <c r="E137" s="2">
        <v>36542.842305675498</v>
      </c>
      <c r="F137" s="2">
        <v>13367.798478376048</v>
      </c>
      <c r="G137" s="2">
        <f t="shared" si="19"/>
        <v>49910.640784051546</v>
      </c>
      <c r="H137" s="2">
        <v>39677.981453478307</v>
      </c>
      <c r="I137" s="2">
        <v>26298.288284799401</v>
      </c>
      <c r="J137" s="2">
        <f t="shared" si="20"/>
        <v>65976.269738277711</v>
      </c>
      <c r="K137" s="2">
        <v>261059.42667591575</v>
      </c>
      <c r="L137" s="2">
        <v>172070.29760922201</v>
      </c>
      <c r="M137" s="2">
        <f t="shared" si="21"/>
        <v>433129.72428513772</v>
      </c>
      <c r="Q137" s="2">
        <f t="shared" si="15"/>
        <v>15.03109150951766</v>
      </c>
      <c r="R137" s="2">
        <f t="shared" si="16"/>
        <v>11.523254578389176</v>
      </c>
      <c r="S137" s="2">
        <f t="shared" si="17"/>
        <v>15.232450242746271</v>
      </c>
    </row>
    <row r="138" spans="1:19" x14ac:dyDescent="0.35">
      <c r="A138" s="1" t="s">
        <v>279</v>
      </c>
      <c r="B138" s="2">
        <v>34829.15979750851</v>
      </c>
      <c r="C138" s="2">
        <v>28697.221077650949</v>
      </c>
      <c r="D138" s="2">
        <f t="shared" si="18"/>
        <v>63526.380875159462</v>
      </c>
      <c r="E138" s="2">
        <v>36964.781128601135</v>
      </c>
      <c r="F138" s="2">
        <v>13980.694084921603</v>
      </c>
      <c r="G138" s="2">
        <f t="shared" si="19"/>
        <v>50945.475213522739</v>
      </c>
      <c r="H138" s="2">
        <v>39934.320462536743</v>
      </c>
      <c r="I138" s="2">
        <v>27392.966726726951</v>
      </c>
      <c r="J138" s="2">
        <f t="shared" si="20"/>
        <v>67327.28718926369</v>
      </c>
      <c r="K138" s="2">
        <v>249730.62265033697</v>
      </c>
      <c r="L138" s="2">
        <v>170791.90857492035</v>
      </c>
      <c r="M138" s="2">
        <f t="shared" si="21"/>
        <v>420522.53122525732</v>
      </c>
      <c r="Q138" s="2">
        <f t="shared" si="15"/>
        <v>15.106534408528729</v>
      </c>
      <c r="R138" s="2">
        <f t="shared" si="16"/>
        <v>12.114802758626329</v>
      </c>
      <c r="S138" s="2">
        <f t="shared" si="17"/>
        <v>16.010387598756061</v>
      </c>
    </row>
    <row r="139" spans="1:19" x14ac:dyDescent="0.35">
      <c r="A139" s="1" t="s">
        <v>280</v>
      </c>
      <c r="B139" s="2">
        <v>35210.584834944129</v>
      </c>
      <c r="C139" s="2">
        <v>29183.699888905438</v>
      </c>
      <c r="D139" s="2">
        <f t="shared" si="18"/>
        <v>64394.284723849567</v>
      </c>
      <c r="E139" s="2">
        <v>36780.387327650242</v>
      </c>
      <c r="F139" s="2">
        <v>13833.058250064614</v>
      </c>
      <c r="G139" s="2">
        <f>SUM(E139:F139)</f>
        <v>50613.445577714854</v>
      </c>
      <c r="H139" s="2">
        <v>38487.83846494001</v>
      </c>
      <c r="I139" s="2">
        <v>25485.905774993658</v>
      </c>
      <c r="J139" s="2">
        <f t="shared" si="20"/>
        <v>63973.744239933672</v>
      </c>
      <c r="K139" s="2">
        <v>253788.84667736274</v>
      </c>
      <c r="L139" s="2">
        <v>164439.77784372368</v>
      </c>
      <c r="M139" s="2">
        <f t="shared" si="21"/>
        <v>418228.62452108646</v>
      </c>
      <c r="Q139" s="2">
        <f>(D139/$M139)*100</f>
        <v>15.39690995507241</v>
      </c>
      <c r="R139" s="2">
        <f t="shared" si="16"/>
        <v>12.101860707327793</v>
      </c>
      <c r="S139" s="2">
        <f t="shared" si="17"/>
        <v>15.296357181001181</v>
      </c>
    </row>
    <row r="140" spans="1:19" x14ac:dyDescent="0.35">
      <c r="A140" s="1" t="s">
        <v>281</v>
      </c>
      <c r="B140" s="2" t="e">
        <v>#N/A</v>
      </c>
      <c r="C140" s="2" t="e">
        <v>#N/A</v>
      </c>
      <c r="E140" s="2" t="e">
        <v>#N/A</v>
      </c>
      <c r="F140" s="2" t="e">
        <v>#N/A</v>
      </c>
      <c r="H140" s="2" t="e">
        <v>#N/A</v>
      </c>
      <c r="I140" s="2" t="e">
        <v>#N/A</v>
      </c>
      <c r="K140" s="2" t="e">
        <v>#N/A</v>
      </c>
      <c r="L140" s="2" t="e">
        <v>#N/A</v>
      </c>
    </row>
    <row r="141" spans="1:19" x14ac:dyDescent="0.35">
      <c r="A141" s="1" t="s">
        <v>126</v>
      </c>
    </row>
    <row r="142" spans="1:19" x14ac:dyDescent="0.35">
      <c r="A142" s="1" t="s">
        <v>126</v>
      </c>
      <c r="H142" s="2"/>
      <c r="I142" s="2"/>
      <c r="J142" s="2"/>
    </row>
    <row r="143" spans="1:19" x14ac:dyDescent="0.35">
      <c r="A143" s="1" t="s">
        <v>126</v>
      </c>
    </row>
    <row r="144" spans="1:19" x14ac:dyDescent="0.35">
      <c r="A144" s="1" t="s">
        <v>126</v>
      </c>
    </row>
    <row r="145" spans="1:28" x14ac:dyDescent="0.35">
      <c r="A145" s="1" t="s">
        <v>126</v>
      </c>
      <c r="N145" s="2">
        <f>SUM(D124:D135)</f>
        <v>792727.59955600882</v>
      </c>
      <c r="O145" s="2">
        <f>SUM(G124:G135)</f>
        <v>695724.72112169373</v>
      </c>
      <c r="P145" s="2">
        <f>SUM(J124:J135)</f>
        <v>778777.88915807137</v>
      </c>
      <c r="Q145" s="2">
        <f>SUM(M124:M135)</f>
        <v>5308950.7307319967</v>
      </c>
      <c r="T145" s="2">
        <f t="shared" ref="T145:W146" si="22">(N145/$Q145)*100</f>
        <v>14.931907259322177</v>
      </c>
      <c r="U145" s="2">
        <f t="shared" si="22"/>
        <v>13.104750004447062</v>
      </c>
      <c r="V145" s="2">
        <f t="shared" si="22"/>
        <v>14.669148927111886</v>
      </c>
      <c r="W145" s="2">
        <f t="shared" si="22"/>
        <v>100</v>
      </c>
      <c r="Z145" s="3">
        <f>N145/1000</f>
        <v>792.72759955600884</v>
      </c>
      <c r="AA145" s="3">
        <f t="shared" ref="AA145:AB145" si="23">O145/1000</f>
        <v>695.72472112169373</v>
      </c>
      <c r="AB145" s="3">
        <f t="shared" si="23"/>
        <v>778.77788915807139</v>
      </c>
    </row>
    <row r="146" spans="1:28" x14ac:dyDescent="0.35">
      <c r="A146" s="1" t="s">
        <v>126</v>
      </c>
      <c r="H146" s="2">
        <f>SUM(H136:H139)</f>
        <v>156659.03952047415</v>
      </c>
      <c r="I146" s="2">
        <f>SUM(I136:I139)</f>
        <v>106779.21856334325</v>
      </c>
      <c r="J146" s="2">
        <f>SUM(J136:J139)</f>
        <v>263438.25808381737</v>
      </c>
      <c r="N146" s="3">
        <f>SUM(D136:D139)</f>
        <v>258717.64580137865</v>
      </c>
      <c r="O146" s="3">
        <f>SUM(G136:G139)</f>
        <v>203994.13424442333</v>
      </c>
      <c r="P146" s="3">
        <f>SUM(J136:J139)</f>
        <v>263438.25808381737</v>
      </c>
      <c r="Q146" s="2">
        <f>SUM(M136:M139)</f>
        <v>1706194.7906285599</v>
      </c>
      <c r="T146" s="2">
        <f t="shared" si="22"/>
        <v>15.163429593292065</v>
      </c>
      <c r="U146" s="2">
        <f t="shared" si="22"/>
        <v>11.956087040288768</v>
      </c>
      <c r="V146" s="2">
        <f t="shared" si="22"/>
        <v>15.440104467014992</v>
      </c>
      <c r="W146" s="2">
        <f t="shared" si="22"/>
        <v>100</v>
      </c>
      <c r="Z146" s="3">
        <f>N146/1000</f>
        <v>258.71764580137864</v>
      </c>
      <c r="AA146" s="3">
        <f>O146/1000</f>
        <v>203.99413424442332</v>
      </c>
      <c r="AB146" s="3">
        <f>P146/1000</f>
        <v>263.4382580838174</v>
      </c>
    </row>
    <row r="147" spans="1:28" x14ac:dyDescent="0.35">
      <c r="A147" s="1" t="s">
        <v>126</v>
      </c>
      <c r="H147" s="3">
        <f>H146/1000</f>
        <v>156.65903952047415</v>
      </c>
      <c r="I147" s="3">
        <f>I146/1000</f>
        <v>106.77921856334325</v>
      </c>
      <c r="J147" s="3">
        <f>J146/1000</f>
        <v>263.4382580838174</v>
      </c>
    </row>
    <row r="148" spans="1:28" x14ac:dyDescent="0.35">
      <c r="A148" s="1" t="s">
        <v>126</v>
      </c>
    </row>
    <row r="149" spans="1:28" x14ac:dyDescent="0.35">
      <c r="A149" s="1" t="s">
        <v>126</v>
      </c>
    </row>
    <row r="150" spans="1:28" x14ac:dyDescent="0.35">
      <c r="A150" s="1" t="s">
        <v>126</v>
      </c>
    </row>
    <row r="151" spans="1:28" x14ac:dyDescent="0.35">
      <c r="A151" s="1" t="s">
        <v>126</v>
      </c>
    </row>
    <row r="152" spans="1:28" x14ac:dyDescent="0.35">
      <c r="A152" s="1" t="s">
        <v>126</v>
      </c>
    </row>
    <row r="153" spans="1:28" x14ac:dyDescent="0.35">
      <c r="A153" s="1" t="s">
        <v>126</v>
      </c>
    </row>
    <row r="154" spans="1:28" x14ac:dyDescent="0.35">
      <c r="A154" s="1" t="s">
        <v>126</v>
      </c>
    </row>
    <row r="155" spans="1:28" x14ac:dyDescent="0.35">
      <c r="A155" s="1" t="s">
        <v>126</v>
      </c>
    </row>
    <row r="156" spans="1:28" x14ac:dyDescent="0.35">
      <c r="A156" s="1" t="s">
        <v>126</v>
      </c>
    </row>
    <row r="157" spans="1:28" x14ac:dyDescent="0.35">
      <c r="A157" s="1" t="s">
        <v>126</v>
      </c>
    </row>
    <row r="158" spans="1:28" x14ac:dyDescent="0.35">
      <c r="A158" s="1" t="s">
        <v>126</v>
      </c>
    </row>
    <row r="159" spans="1:28" x14ac:dyDescent="0.35">
      <c r="A159" s="1" t="s">
        <v>126</v>
      </c>
    </row>
    <row r="160" spans="1:28" x14ac:dyDescent="0.35">
      <c r="A160" s="1" t="s">
        <v>126</v>
      </c>
    </row>
    <row r="161" spans="1:1" x14ac:dyDescent="0.35">
      <c r="A161" s="1" t="s">
        <v>126</v>
      </c>
    </row>
    <row r="162" spans="1:1" x14ac:dyDescent="0.35">
      <c r="A162" s="1" t="s">
        <v>126</v>
      </c>
    </row>
    <row r="163" spans="1:1" x14ac:dyDescent="0.35">
      <c r="A163" s="1" t="s">
        <v>126</v>
      </c>
    </row>
    <row r="164" spans="1:1" x14ac:dyDescent="0.35">
      <c r="A164" s="1" t="s">
        <v>126</v>
      </c>
    </row>
    <row r="165" spans="1:1" x14ac:dyDescent="0.35">
      <c r="A165" s="1" t="s">
        <v>126</v>
      </c>
    </row>
    <row r="166" spans="1:1" x14ac:dyDescent="0.35">
      <c r="A166" s="1" t="s">
        <v>126</v>
      </c>
    </row>
    <row r="167" spans="1:1" x14ac:dyDescent="0.35">
      <c r="A167" s="1" t="s">
        <v>126</v>
      </c>
    </row>
    <row r="168" spans="1:1" x14ac:dyDescent="0.35">
      <c r="A168" s="1" t="s">
        <v>126</v>
      </c>
    </row>
    <row r="169" spans="1:1" x14ac:dyDescent="0.35">
      <c r="A169" s="1" t="s">
        <v>126</v>
      </c>
    </row>
    <row r="170" spans="1:1" x14ac:dyDescent="0.35">
      <c r="A170" s="1" t="s">
        <v>126</v>
      </c>
    </row>
    <row r="171" spans="1:1" x14ac:dyDescent="0.35">
      <c r="A171" s="1" t="s">
        <v>126</v>
      </c>
    </row>
    <row r="172" spans="1:1" x14ac:dyDescent="0.35">
      <c r="A172" s="1" t="s">
        <v>126</v>
      </c>
    </row>
    <row r="173" spans="1:1" x14ac:dyDescent="0.35">
      <c r="A173" s="1" t="s">
        <v>126</v>
      </c>
    </row>
    <row r="174" spans="1:1" x14ac:dyDescent="0.35">
      <c r="A174" s="1" t="s">
        <v>126</v>
      </c>
    </row>
    <row r="175" spans="1:1" x14ac:dyDescent="0.35">
      <c r="A175" s="1" t="s">
        <v>126</v>
      </c>
    </row>
    <row r="176" spans="1:1" x14ac:dyDescent="0.35">
      <c r="A176" s="1" t="s">
        <v>126</v>
      </c>
    </row>
    <row r="177" spans="1:1" x14ac:dyDescent="0.35">
      <c r="A177" s="1" t="s">
        <v>126</v>
      </c>
    </row>
    <row r="178" spans="1:1" x14ac:dyDescent="0.35">
      <c r="A178" s="1" t="s">
        <v>126</v>
      </c>
    </row>
    <row r="179" spans="1:1" x14ac:dyDescent="0.35">
      <c r="A179" s="1" t="s">
        <v>126</v>
      </c>
    </row>
    <row r="180" spans="1:1" x14ac:dyDescent="0.35">
      <c r="A180" s="1" t="s">
        <v>126</v>
      </c>
    </row>
    <row r="181" spans="1:1" x14ac:dyDescent="0.35">
      <c r="A181" s="1" t="s">
        <v>126</v>
      </c>
    </row>
    <row r="182" spans="1:1" x14ac:dyDescent="0.35">
      <c r="A182" s="1" t="s">
        <v>126</v>
      </c>
    </row>
    <row r="183" spans="1:1" x14ac:dyDescent="0.35">
      <c r="A183" s="1" t="s">
        <v>126</v>
      </c>
    </row>
    <row r="184" spans="1:1" x14ac:dyDescent="0.35">
      <c r="A184" s="1" t="s">
        <v>126</v>
      </c>
    </row>
    <row r="185" spans="1:1" x14ac:dyDescent="0.35">
      <c r="A185" s="1" t="s">
        <v>126</v>
      </c>
    </row>
    <row r="186" spans="1:1" x14ac:dyDescent="0.35">
      <c r="A186" s="1" t="s">
        <v>126</v>
      </c>
    </row>
    <row r="187" spans="1:1" x14ac:dyDescent="0.35">
      <c r="A187" s="1" t="s">
        <v>126</v>
      </c>
    </row>
    <row r="188" spans="1:1" x14ac:dyDescent="0.35">
      <c r="A188" s="1" t="s">
        <v>126</v>
      </c>
    </row>
    <row r="189" spans="1:1" x14ac:dyDescent="0.35">
      <c r="A189" s="1" t="s">
        <v>126</v>
      </c>
    </row>
    <row r="190" spans="1:1" x14ac:dyDescent="0.35">
      <c r="A190" s="1" t="s">
        <v>126</v>
      </c>
    </row>
    <row r="191" spans="1:1" x14ac:dyDescent="0.35">
      <c r="A191" s="1" t="s">
        <v>126</v>
      </c>
    </row>
    <row r="192" spans="1:1" x14ac:dyDescent="0.35">
      <c r="A192" s="1" t="s">
        <v>126</v>
      </c>
    </row>
    <row r="193" spans="1:1" x14ac:dyDescent="0.35">
      <c r="A193" s="1" t="s">
        <v>126</v>
      </c>
    </row>
    <row r="194" spans="1:1" x14ac:dyDescent="0.35">
      <c r="A194" s="1" t="s">
        <v>126</v>
      </c>
    </row>
    <row r="195" spans="1:1" x14ac:dyDescent="0.35">
      <c r="A195" s="1" t="s">
        <v>126</v>
      </c>
    </row>
    <row r="196" spans="1:1" x14ac:dyDescent="0.35">
      <c r="A196" s="1" t="s">
        <v>126</v>
      </c>
    </row>
    <row r="197" spans="1:1" x14ac:dyDescent="0.35">
      <c r="A197" s="1" t="s">
        <v>126</v>
      </c>
    </row>
    <row r="198" spans="1:1" x14ac:dyDescent="0.35">
      <c r="A198" s="1" t="s">
        <v>126</v>
      </c>
    </row>
    <row r="199" spans="1:1" x14ac:dyDescent="0.35">
      <c r="A199" s="1" t="s">
        <v>126</v>
      </c>
    </row>
    <row r="200" spans="1:1" x14ac:dyDescent="0.35">
      <c r="A200" s="1" t="s">
        <v>126</v>
      </c>
    </row>
    <row r="201" spans="1:1" x14ac:dyDescent="0.35">
      <c r="A201" s="1" t="s">
        <v>126</v>
      </c>
    </row>
    <row r="202" spans="1:1" x14ac:dyDescent="0.35">
      <c r="A202" s="1" t="s">
        <v>126</v>
      </c>
    </row>
    <row r="203" spans="1:1" x14ac:dyDescent="0.35">
      <c r="A203" s="1" t="s">
        <v>126</v>
      </c>
    </row>
    <row r="204" spans="1:1" x14ac:dyDescent="0.35">
      <c r="A204" s="1" t="s">
        <v>126</v>
      </c>
    </row>
    <row r="205" spans="1:1" x14ac:dyDescent="0.35">
      <c r="A205" s="1" t="s">
        <v>126</v>
      </c>
    </row>
    <row r="206" spans="1:1" x14ac:dyDescent="0.35">
      <c r="A206" s="1" t="s">
        <v>126</v>
      </c>
    </row>
    <row r="207" spans="1:1" x14ac:dyDescent="0.35">
      <c r="A207" s="1" t="s">
        <v>126</v>
      </c>
    </row>
    <row r="208" spans="1:1" x14ac:dyDescent="0.35">
      <c r="A208" s="1" t="s">
        <v>126</v>
      </c>
    </row>
    <row r="209" spans="1:1" x14ac:dyDescent="0.35">
      <c r="A209" s="1" t="s">
        <v>126</v>
      </c>
    </row>
    <row r="210" spans="1:1" x14ac:dyDescent="0.35">
      <c r="A210" s="1" t="s">
        <v>126</v>
      </c>
    </row>
    <row r="211" spans="1:1" x14ac:dyDescent="0.35">
      <c r="A211" s="1" t="s">
        <v>126</v>
      </c>
    </row>
    <row r="212" spans="1:1" x14ac:dyDescent="0.35">
      <c r="A212" s="1" t="s">
        <v>126</v>
      </c>
    </row>
    <row r="213" spans="1:1" x14ac:dyDescent="0.35">
      <c r="A213" s="1" t="s">
        <v>126</v>
      </c>
    </row>
    <row r="214" spans="1:1" x14ac:dyDescent="0.35">
      <c r="A214" s="1" t="s">
        <v>126</v>
      </c>
    </row>
    <row r="215" spans="1:1" x14ac:dyDescent="0.35">
      <c r="A215" s="1" t="s">
        <v>126</v>
      </c>
    </row>
    <row r="216" spans="1:1" x14ac:dyDescent="0.35">
      <c r="A216" s="1" t="s">
        <v>126</v>
      </c>
    </row>
    <row r="217" spans="1:1" x14ac:dyDescent="0.35">
      <c r="A217" s="1" t="s">
        <v>126</v>
      </c>
    </row>
    <row r="218" spans="1:1" x14ac:dyDescent="0.35">
      <c r="A218" s="1" t="s">
        <v>126</v>
      </c>
    </row>
    <row r="219" spans="1:1" x14ac:dyDescent="0.35">
      <c r="A219" s="1" t="s">
        <v>126</v>
      </c>
    </row>
    <row r="220" spans="1:1" x14ac:dyDescent="0.35">
      <c r="A220" s="1" t="s">
        <v>126</v>
      </c>
    </row>
    <row r="221" spans="1:1" x14ac:dyDescent="0.35">
      <c r="A221" s="1" t="s">
        <v>126</v>
      </c>
    </row>
    <row r="222" spans="1:1" x14ac:dyDescent="0.35">
      <c r="A222" s="1" t="s">
        <v>126</v>
      </c>
    </row>
    <row r="223" spans="1:1" x14ac:dyDescent="0.35">
      <c r="A223" s="1" t="s">
        <v>126</v>
      </c>
    </row>
    <row r="224" spans="1:1" x14ac:dyDescent="0.35">
      <c r="A224" s="1" t="s">
        <v>126</v>
      </c>
    </row>
    <row r="225" spans="1:1" x14ac:dyDescent="0.35">
      <c r="A225" s="1" t="s">
        <v>126</v>
      </c>
    </row>
    <row r="226" spans="1:1" x14ac:dyDescent="0.35">
      <c r="A226" s="1" t="s">
        <v>126</v>
      </c>
    </row>
    <row r="227" spans="1:1" x14ac:dyDescent="0.35">
      <c r="A227" s="1" t="s">
        <v>126</v>
      </c>
    </row>
    <row r="228" spans="1:1" x14ac:dyDescent="0.35">
      <c r="A228" s="1" t="s">
        <v>126</v>
      </c>
    </row>
    <row r="229" spans="1:1" x14ac:dyDescent="0.35">
      <c r="A229" s="1" t="s">
        <v>126</v>
      </c>
    </row>
    <row r="230" spans="1:1" x14ac:dyDescent="0.35">
      <c r="A230" s="1" t="s">
        <v>126</v>
      </c>
    </row>
    <row r="231" spans="1:1" x14ac:dyDescent="0.35">
      <c r="A231" s="1" t="s">
        <v>126</v>
      </c>
    </row>
    <row r="232" spans="1:1" x14ac:dyDescent="0.35">
      <c r="A232" s="1" t="s">
        <v>126</v>
      </c>
    </row>
    <row r="233" spans="1:1" x14ac:dyDescent="0.35">
      <c r="A233" s="1" t="s">
        <v>126</v>
      </c>
    </row>
    <row r="234" spans="1:1" x14ac:dyDescent="0.35">
      <c r="A234" s="1" t="s">
        <v>126</v>
      </c>
    </row>
    <row r="235" spans="1:1" x14ac:dyDescent="0.35">
      <c r="A235" s="1" t="s">
        <v>126</v>
      </c>
    </row>
    <row r="236" spans="1:1" x14ac:dyDescent="0.35">
      <c r="A236" s="1" t="s">
        <v>126</v>
      </c>
    </row>
    <row r="237" spans="1:1" x14ac:dyDescent="0.35">
      <c r="A237" s="1" t="s">
        <v>126</v>
      </c>
    </row>
    <row r="238" spans="1:1" x14ac:dyDescent="0.35">
      <c r="A238" s="1" t="s">
        <v>126</v>
      </c>
    </row>
    <row r="239" spans="1:1" x14ac:dyDescent="0.35">
      <c r="A239" s="1" t="s">
        <v>126</v>
      </c>
    </row>
    <row r="240" spans="1:1" x14ac:dyDescent="0.35">
      <c r="A240" s="1" t="s">
        <v>126</v>
      </c>
    </row>
    <row r="241" spans="1:1" x14ac:dyDescent="0.35">
      <c r="A241" s="1" t="s">
        <v>126</v>
      </c>
    </row>
    <row r="242" spans="1:1" x14ac:dyDescent="0.35">
      <c r="A242" s="1" t="s">
        <v>126</v>
      </c>
    </row>
    <row r="243" spans="1:1" x14ac:dyDescent="0.35">
      <c r="A243" s="1" t="s">
        <v>126</v>
      </c>
    </row>
    <row r="244" spans="1:1" x14ac:dyDescent="0.35">
      <c r="A244" s="1" t="s">
        <v>126</v>
      </c>
    </row>
    <row r="245" spans="1:1" x14ac:dyDescent="0.35">
      <c r="A245" s="1" t="s">
        <v>126</v>
      </c>
    </row>
    <row r="246" spans="1:1" x14ac:dyDescent="0.35">
      <c r="A246" s="1" t="s">
        <v>126</v>
      </c>
    </row>
    <row r="247" spans="1:1" x14ac:dyDescent="0.35">
      <c r="A247" s="1" t="s">
        <v>126</v>
      </c>
    </row>
    <row r="248" spans="1:1" x14ac:dyDescent="0.35">
      <c r="A248" s="1" t="s">
        <v>126</v>
      </c>
    </row>
    <row r="249" spans="1:1" x14ac:dyDescent="0.35">
      <c r="A249" s="1" t="s">
        <v>126</v>
      </c>
    </row>
    <row r="250" spans="1:1" x14ac:dyDescent="0.35">
      <c r="A250" s="1" t="s">
        <v>126</v>
      </c>
    </row>
    <row r="251" spans="1:1" x14ac:dyDescent="0.35">
      <c r="A251" s="1" t="s">
        <v>126</v>
      </c>
    </row>
    <row r="252" spans="1:1" x14ac:dyDescent="0.35">
      <c r="A252" s="1" t="s">
        <v>126</v>
      </c>
    </row>
    <row r="253" spans="1:1" x14ac:dyDescent="0.35">
      <c r="A253" s="1" t="s">
        <v>126</v>
      </c>
    </row>
    <row r="254" spans="1:1" x14ac:dyDescent="0.35">
      <c r="A254" s="1" t="s">
        <v>126</v>
      </c>
    </row>
    <row r="255" spans="1:1" x14ac:dyDescent="0.35">
      <c r="A255" s="1" t="s">
        <v>126</v>
      </c>
    </row>
    <row r="256" spans="1:1" x14ac:dyDescent="0.35">
      <c r="A256" s="1" t="s">
        <v>126</v>
      </c>
    </row>
    <row r="257" spans="1:1" x14ac:dyDescent="0.35">
      <c r="A257" s="1" t="s">
        <v>126</v>
      </c>
    </row>
    <row r="258" spans="1:1" x14ac:dyDescent="0.35">
      <c r="A258" s="1" t="s">
        <v>126</v>
      </c>
    </row>
    <row r="259" spans="1:1" x14ac:dyDescent="0.35">
      <c r="A259" s="1" t="s">
        <v>126</v>
      </c>
    </row>
    <row r="260" spans="1:1" x14ac:dyDescent="0.35">
      <c r="A260" s="1" t="s">
        <v>126</v>
      </c>
    </row>
    <row r="261" spans="1:1" x14ac:dyDescent="0.35">
      <c r="A261" s="1" t="s">
        <v>126</v>
      </c>
    </row>
    <row r="262" spans="1:1" x14ac:dyDescent="0.35">
      <c r="A262" s="1" t="s">
        <v>126</v>
      </c>
    </row>
    <row r="263" spans="1:1" x14ac:dyDescent="0.35">
      <c r="A263" s="1" t="s">
        <v>126</v>
      </c>
    </row>
    <row r="264" spans="1:1" x14ac:dyDescent="0.35">
      <c r="A264" s="1" t="s">
        <v>126</v>
      </c>
    </row>
    <row r="265" spans="1:1" x14ac:dyDescent="0.35">
      <c r="A265" s="1" t="s">
        <v>126</v>
      </c>
    </row>
    <row r="266" spans="1:1" x14ac:dyDescent="0.35">
      <c r="A266" s="1" t="s">
        <v>126</v>
      </c>
    </row>
    <row r="267" spans="1:1" x14ac:dyDescent="0.35">
      <c r="A267" s="1" t="s">
        <v>126</v>
      </c>
    </row>
    <row r="268" spans="1:1" x14ac:dyDescent="0.35">
      <c r="A268" s="1" t="s">
        <v>126</v>
      </c>
    </row>
    <row r="269" spans="1:1" x14ac:dyDescent="0.35">
      <c r="A269" s="1" t="s">
        <v>126</v>
      </c>
    </row>
    <row r="270" spans="1:1" x14ac:dyDescent="0.35">
      <c r="A270" s="1" t="s">
        <v>126</v>
      </c>
    </row>
    <row r="271" spans="1:1" x14ac:dyDescent="0.35">
      <c r="A271" s="1" t="s">
        <v>126</v>
      </c>
    </row>
    <row r="272" spans="1:1" x14ac:dyDescent="0.35">
      <c r="A272" s="1" t="s">
        <v>126</v>
      </c>
    </row>
    <row r="273" spans="1:1" x14ac:dyDescent="0.35">
      <c r="A273" s="1" t="s">
        <v>126</v>
      </c>
    </row>
    <row r="274" spans="1:1" x14ac:dyDescent="0.35">
      <c r="A274" s="1" t="s">
        <v>126</v>
      </c>
    </row>
    <row r="275" spans="1:1" x14ac:dyDescent="0.35">
      <c r="A275" s="1" t="s">
        <v>126</v>
      </c>
    </row>
    <row r="276" spans="1:1" x14ac:dyDescent="0.35">
      <c r="A276" s="1" t="s">
        <v>126</v>
      </c>
    </row>
    <row r="277" spans="1:1" x14ac:dyDescent="0.35">
      <c r="A277" s="1" t="s">
        <v>126</v>
      </c>
    </row>
    <row r="278" spans="1:1" x14ac:dyDescent="0.35">
      <c r="A278" s="1" t="s">
        <v>126</v>
      </c>
    </row>
    <row r="279" spans="1:1" x14ac:dyDescent="0.35">
      <c r="A279" s="1" t="s">
        <v>126</v>
      </c>
    </row>
    <row r="280" spans="1:1" x14ac:dyDescent="0.35">
      <c r="A280" s="1" t="s">
        <v>126</v>
      </c>
    </row>
    <row r="281" spans="1:1" x14ac:dyDescent="0.35">
      <c r="A281" s="1" t="s">
        <v>126</v>
      </c>
    </row>
    <row r="282" spans="1:1" x14ac:dyDescent="0.35">
      <c r="A282" s="1" t="s">
        <v>126</v>
      </c>
    </row>
    <row r="283" spans="1:1" x14ac:dyDescent="0.35">
      <c r="A283" s="1" t="s">
        <v>126</v>
      </c>
    </row>
    <row r="284" spans="1:1" x14ac:dyDescent="0.35">
      <c r="A284" s="1" t="s">
        <v>126</v>
      </c>
    </row>
    <row r="285" spans="1:1" x14ac:dyDescent="0.35">
      <c r="A285" s="1" t="s">
        <v>126</v>
      </c>
    </row>
    <row r="286" spans="1:1" x14ac:dyDescent="0.35">
      <c r="A286" s="1" t="s">
        <v>126</v>
      </c>
    </row>
    <row r="287" spans="1:1" x14ac:dyDescent="0.35">
      <c r="A287" s="1" t="s">
        <v>126</v>
      </c>
    </row>
    <row r="288" spans="1:1" x14ac:dyDescent="0.35">
      <c r="A288" s="1" t="s">
        <v>126</v>
      </c>
    </row>
    <row r="289" spans="1:1" x14ac:dyDescent="0.35">
      <c r="A289" s="1" t="s">
        <v>126</v>
      </c>
    </row>
    <row r="290" spans="1:1" x14ac:dyDescent="0.35">
      <c r="A290" s="1" t="s">
        <v>126</v>
      </c>
    </row>
    <row r="291" spans="1:1" x14ac:dyDescent="0.35">
      <c r="A291" s="1" t="s">
        <v>126</v>
      </c>
    </row>
    <row r="292" spans="1:1" x14ac:dyDescent="0.35">
      <c r="A292" s="1" t="s">
        <v>126</v>
      </c>
    </row>
    <row r="293" spans="1:1" x14ac:dyDescent="0.35">
      <c r="A293" s="1" t="s">
        <v>126</v>
      </c>
    </row>
    <row r="294" spans="1:1" x14ac:dyDescent="0.35">
      <c r="A294" s="1" t="s">
        <v>126</v>
      </c>
    </row>
    <row r="295" spans="1:1" x14ac:dyDescent="0.35">
      <c r="A295" s="1" t="s">
        <v>126</v>
      </c>
    </row>
    <row r="296" spans="1:1" x14ac:dyDescent="0.35">
      <c r="A296" s="1" t="s">
        <v>126</v>
      </c>
    </row>
    <row r="297" spans="1:1" x14ac:dyDescent="0.35">
      <c r="A297" s="1" t="s">
        <v>126</v>
      </c>
    </row>
    <row r="298" spans="1:1" x14ac:dyDescent="0.35">
      <c r="A298" s="1" t="s">
        <v>126</v>
      </c>
    </row>
    <row r="299" spans="1:1" x14ac:dyDescent="0.35">
      <c r="A299" s="1" t="s">
        <v>126</v>
      </c>
    </row>
    <row r="300" spans="1:1" x14ac:dyDescent="0.35">
      <c r="A300" s="1" t="s">
        <v>126</v>
      </c>
    </row>
    <row r="301" spans="1:1" x14ac:dyDescent="0.35">
      <c r="A301" s="1" t="s">
        <v>126</v>
      </c>
    </row>
    <row r="302" spans="1:1" x14ac:dyDescent="0.35">
      <c r="A302" s="1" t="s">
        <v>126</v>
      </c>
    </row>
    <row r="303" spans="1:1" x14ac:dyDescent="0.35">
      <c r="A303" s="1" t="s">
        <v>126</v>
      </c>
    </row>
    <row r="304" spans="1:1" x14ac:dyDescent="0.35">
      <c r="A304" s="1" t="s">
        <v>126</v>
      </c>
    </row>
    <row r="305" spans="1:1" x14ac:dyDescent="0.35">
      <c r="A305" s="1" t="s">
        <v>126</v>
      </c>
    </row>
    <row r="306" spans="1:1" x14ac:dyDescent="0.35">
      <c r="A306" s="1" t="s">
        <v>126</v>
      </c>
    </row>
    <row r="307" spans="1:1" x14ac:dyDescent="0.35">
      <c r="A307" s="1" t="s">
        <v>126</v>
      </c>
    </row>
    <row r="308" spans="1:1" x14ac:dyDescent="0.35">
      <c r="A308" s="1" t="s">
        <v>126</v>
      </c>
    </row>
    <row r="309" spans="1:1" x14ac:dyDescent="0.35">
      <c r="A309" s="1" t="s">
        <v>126</v>
      </c>
    </row>
    <row r="310" spans="1:1" x14ac:dyDescent="0.35">
      <c r="A310" s="1" t="s">
        <v>126</v>
      </c>
    </row>
    <row r="311" spans="1:1" x14ac:dyDescent="0.35">
      <c r="A311" s="1" t="s">
        <v>126</v>
      </c>
    </row>
    <row r="312" spans="1:1" x14ac:dyDescent="0.35">
      <c r="A312" s="1" t="s">
        <v>126</v>
      </c>
    </row>
    <row r="313" spans="1:1" x14ac:dyDescent="0.35">
      <c r="A313" s="1" t="s">
        <v>126</v>
      </c>
    </row>
    <row r="314" spans="1:1" x14ac:dyDescent="0.35">
      <c r="A314" s="1" t="s">
        <v>126</v>
      </c>
    </row>
    <row r="315" spans="1:1" x14ac:dyDescent="0.35">
      <c r="A315" s="1" t="s">
        <v>126</v>
      </c>
    </row>
    <row r="316" spans="1:1" x14ac:dyDescent="0.35">
      <c r="A316" s="1" t="s">
        <v>126</v>
      </c>
    </row>
    <row r="317" spans="1:1" x14ac:dyDescent="0.35">
      <c r="A317" s="1" t="s">
        <v>126</v>
      </c>
    </row>
    <row r="318" spans="1:1" x14ac:dyDescent="0.35">
      <c r="A318" s="1" t="s">
        <v>126</v>
      </c>
    </row>
    <row r="319" spans="1:1" x14ac:dyDescent="0.35">
      <c r="A319" s="1" t="s">
        <v>126</v>
      </c>
    </row>
    <row r="320" spans="1:1" x14ac:dyDescent="0.35">
      <c r="A320" s="1" t="s">
        <v>126</v>
      </c>
    </row>
    <row r="321" spans="1:1" x14ac:dyDescent="0.35">
      <c r="A321" s="1" t="s">
        <v>126</v>
      </c>
    </row>
    <row r="322" spans="1:1" x14ac:dyDescent="0.35">
      <c r="A322" s="1" t="s">
        <v>126</v>
      </c>
    </row>
    <row r="323" spans="1:1" x14ac:dyDescent="0.35">
      <c r="A323" s="1" t="s">
        <v>126</v>
      </c>
    </row>
    <row r="324" spans="1:1" x14ac:dyDescent="0.35">
      <c r="A324" s="1" t="s">
        <v>126</v>
      </c>
    </row>
    <row r="325" spans="1:1" x14ac:dyDescent="0.35">
      <c r="A325" s="1" t="s">
        <v>126</v>
      </c>
    </row>
    <row r="326" spans="1:1" x14ac:dyDescent="0.35">
      <c r="A326" s="1" t="s">
        <v>126</v>
      </c>
    </row>
    <row r="327" spans="1:1" x14ac:dyDescent="0.35">
      <c r="A327" s="1" t="s">
        <v>126</v>
      </c>
    </row>
    <row r="328" spans="1:1" x14ac:dyDescent="0.35">
      <c r="A328" s="1" t="s">
        <v>126</v>
      </c>
    </row>
    <row r="329" spans="1:1" x14ac:dyDescent="0.35">
      <c r="A329" s="1" t="s">
        <v>126</v>
      </c>
    </row>
    <row r="330" spans="1:1" x14ac:dyDescent="0.35">
      <c r="A330" s="1" t="s">
        <v>126</v>
      </c>
    </row>
    <row r="331" spans="1:1" x14ac:dyDescent="0.35">
      <c r="A331" s="1" t="s">
        <v>126</v>
      </c>
    </row>
    <row r="332" spans="1:1" x14ac:dyDescent="0.35">
      <c r="A332" s="1" t="s">
        <v>126</v>
      </c>
    </row>
    <row r="333" spans="1:1" x14ac:dyDescent="0.35">
      <c r="A333" s="1" t="s">
        <v>126</v>
      </c>
    </row>
    <row r="334" spans="1:1" x14ac:dyDescent="0.35">
      <c r="A334" s="1" t="s">
        <v>126</v>
      </c>
    </row>
    <row r="335" spans="1:1" x14ac:dyDescent="0.35">
      <c r="A335" s="1" t="s">
        <v>126</v>
      </c>
    </row>
    <row r="336" spans="1:1" x14ac:dyDescent="0.35">
      <c r="A336" s="1" t="s">
        <v>126</v>
      </c>
    </row>
    <row r="337" spans="1:1" x14ac:dyDescent="0.35">
      <c r="A337" s="1" t="s">
        <v>126</v>
      </c>
    </row>
    <row r="338" spans="1:1" x14ac:dyDescent="0.35">
      <c r="A338" s="1" t="s">
        <v>126</v>
      </c>
    </row>
    <row r="339" spans="1:1" x14ac:dyDescent="0.35">
      <c r="A339" s="1" t="s">
        <v>126</v>
      </c>
    </row>
    <row r="340" spans="1:1" x14ac:dyDescent="0.35">
      <c r="A340" s="1" t="s">
        <v>126</v>
      </c>
    </row>
    <row r="341" spans="1:1" x14ac:dyDescent="0.35">
      <c r="A341" s="1" t="s">
        <v>126</v>
      </c>
    </row>
    <row r="342" spans="1:1" x14ac:dyDescent="0.35">
      <c r="A342" s="1" t="s">
        <v>126</v>
      </c>
    </row>
    <row r="343" spans="1:1" x14ac:dyDescent="0.35">
      <c r="A343" s="1" t="s">
        <v>126</v>
      </c>
    </row>
    <row r="344" spans="1:1" x14ac:dyDescent="0.35">
      <c r="A344" s="1" t="s">
        <v>126</v>
      </c>
    </row>
    <row r="345" spans="1:1" x14ac:dyDescent="0.35">
      <c r="A345" s="1" t="s">
        <v>126</v>
      </c>
    </row>
    <row r="346" spans="1:1" x14ac:dyDescent="0.35">
      <c r="A346" s="1" t="s">
        <v>126</v>
      </c>
    </row>
    <row r="347" spans="1:1" x14ac:dyDescent="0.35">
      <c r="A347" s="1" t="s">
        <v>126</v>
      </c>
    </row>
    <row r="348" spans="1:1" x14ac:dyDescent="0.35">
      <c r="A348" s="1" t="s">
        <v>126</v>
      </c>
    </row>
    <row r="349" spans="1:1" x14ac:dyDescent="0.35">
      <c r="A349" s="1" t="s">
        <v>126</v>
      </c>
    </row>
    <row r="350" spans="1:1" x14ac:dyDescent="0.35">
      <c r="A350" s="1" t="s">
        <v>126</v>
      </c>
    </row>
    <row r="351" spans="1:1" x14ac:dyDescent="0.35">
      <c r="A351" s="1" t="s">
        <v>126</v>
      </c>
    </row>
    <row r="352" spans="1:1" x14ac:dyDescent="0.35">
      <c r="A352" s="1" t="s">
        <v>126</v>
      </c>
    </row>
    <row r="353" spans="1:1" x14ac:dyDescent="0.35">
      <c r="A353" s="1" t="s">
        <v>126</v>
      </c>
    </row>
    <row r="354" spans="1:1" x14ac:dyDescent="0.35">
      <c r="A354" s="1" t="s">
        <v>126</v>
      </c>
    </row>
    <row r="355" spans="1:1" x14ac:dyDescent="0.35">
      <c r="A355" s="1" t="s">
        <v>126</v>
      </c>
    </row>
    <row r="356" spans="1:1" x14ac:dyDescent="0.35">
      <c r="A356" s="1" t="s">
        <v>126</v>
      </c>
    </row>
    <row r="357" spans="1:1" x14ac:dyDescent="0.35">
      <c r="A357" s="1" t="s">
        <v>126</v>
      </c>
    </row>
    <row r="358" spans="1:1" x14ac:dyDescent="0.35">
      <c r="A358" s="1" t="s">
        <v>126</v>
      </c>
    </row>
    <row r="359" spans="1:1" x14ac:dyDescent="0.35">
      <c r="A359" s="1" t="s">
        <v>126</v>
      </c>
    </row>
    <row r="360" spans="1:1" x14ac:dyDescent="0.35">
      <c r="A360" s="1" t="s">
        <v>126</v>
      </c>
    </row>
    <row r="361" spans="1:1" x14ac:dyDescent="0.35">
      <c r="A361" s="1" t="s">
        <v>126</v>
      </c>
    </row>
    <row r="362" spans="1:1" x14ac:dyDescent="0.35">
      <c r="A362" s="1" t="s">
        <v>126</v>
      </c>
    </row>
    <row r="363" spans="1:1" x14ac:dyDescent="0.35">
      <c r="A363" s="1" t="s">
        <v>126</v>
      </c>
    </row>
    <row r="364" spans="1:1" x14ac:dyDescent="0.35">
      <c r="A364" s="1" t="s">
        <v>126</v>
      </c>
    </row>
    <row r="365" spans="1:1" x14ac:dyDescent="0.35">
      <c r="A365" s="1" t="s">
        <v>126</v>
      </c>
    </row>
    <row r="366" spans="1:1" x14ac:dyDescent="0.35">
      <c r="A366" s="1" t="s">
        <v>126</v>
      </c>
    </row>
    <row r="367" spans="1:1" x14ac:dyDescent="0.35">
      <c r="A367" s="1" t="s">
        <v>126</v>
      </c>
    </row>
    <row r="368" spans="1:1" x14ac:dyDescent="0.35">
      <c r="A368" s="1" t="s">
        <v>126</v>
      </c>
    </row>
    <row r="369" spans="1:1" x14ac:dyDescent="0.35">
      <c r="A369" s="1" t="s">
        <v>126</v>
      </c>
    </row>
    <row r="370" spans="1:1" x14ac:dyDescent="0.35">
      <c r="A370" s="1" t="s">
        <v>126</v>
      </c>
    </row>
    <row r="371" spans="1:1" x14ac:dyDescent="0.35">
      <c r="A371" s="1" t="s">
        <v>126</v>
      </c>
    </row>
    <row r="372" spans="1:1" x14ac:dyDescent="0.35">
      <c r="A372" s="1" t="s">
        <v>126</v>
      </c>
    </row>
    <row r="373" spans="1:1" x14ac:dyDescent="0.35">
      <c r="A373" s="1" t="s">
        <v>126</v>
      </c>
    </row>
    <row r="374" spans="1:1" x14ac:dyDescent="0.35">
      <c r="A374" s="1" t="s">
        <v>126</v>
      </c>
    </row>
    <row r="375" spans="1:1" x14ac:dyDescent="0.35">
      <c r="A375" s="1" t="s">
        <v>126</v>
      </c>
    </row>
    <row r="376" spans="1:1" x14ac:dyDescent="0.35">
      <c r="A376" s="1" t="s">
        <v>126</v>
      </c>
    </row>
    <row r="377" spans="1:1" x14ac:dyDescent="0.35">
      <c r="A377" s="1" t="s">
        <v>126</v>
      </c>
    </row>
    <row r="378" spans="1:1" x14ac:dyDescent="0.35">
      <c r="A378" s="1" t="s">
        <v>126</v>
      </c>
    </row>
    <row r="379" spans="1:1" x14ac:dyDescent="0.35">
      <c r="A379" s="1" t="s">
        <v>126</v>
      </c>
    </row>
    <row r="380" spans="1:1" x14ac:dyDescent="0.35">
      <c r="A380" s="1" t="s">
        <v>126</v>
      </c>
    </row>
    <row r="381" spans="1:1" x14ac:dyDescent="0.35">
      <c r="A381" s="1" t="s">
        <v>126</v>
      </c>
    </row>
    <row r="382" spans="1:1" x14ac:dyDescent="0.35">
      <c r="A382" s="1" t="s">
        <v>126</v>
      </c>
    </row>
    <row r="383" spans="1:1" x14ac:dyDescent="0.35">
      <c r="A383" s="1" t="s">
        <v>126</v>
      </c>
    </row>
    <row r="384" spans="1:1" x14ac:dyDescent="0.35">
      <c r="A384" s="1" t="s">
        <v>126</v>
      </c>
    </row>
    <row r="385" spans="1:1" x14ac:dyDescent="0.35">
      <c r="A385" s="1" t="s">
        <v>126</v>
      </c>
    </row>
    <row r="386" spans="1:1" x14ac:dyDescent="0.35">
      <c r="A386" s="1" t="s">
        <v>126</v>
      </c>
    </row>
    <row r="387" spans="1:1" x14ac:dyDescent="0.35">
      <c r="A387" s="1" t="s">
        <v>126</v>
      </c>
    </row>
    <row r="388" spans="1:1" x14ac:dyDescent="0.35">
      <c r="A388" s="1" t="s">
        <v>126</v>
      </c>
    </row>
    <row r="389" spans="1:1" x14ac:dyDescent="0.35">
      <c r="A389" s="1" t="s">
        <v>126</v>
      </c>
    </row>
    <row r="390" spans="1:1" x14ac:dyDescent="0.35">
      <c r="A390" s="1" t="s">
        <v>126</v>
      </c>
    </row>
    <row r="391" spans="1:1" x14ac:dyDescent="0.35">
      <c r="A391" s="1" t="s">
        <v>126</v>
      </c>
    </row>
    <row r="392" spans="1:1" x14ac:dyDescent="0.35">
      <c r="A392" s="1" t="s">
        <v>126</v>
      </c>
    </row>
    <row r="393" spans="1:1" x14ac:dyDescent="0.35">
      <c r="A393" s="1" t="s">
        <v>126</v>
      </c>
    </row>
    <row r="394" spans="1:1" x14ac:dyDescent="0.35">
      <c r="A394" s="1" t="s">
        <v>126</v>
      </c>
    </row>
    <row r="395" spans="1:1" x14ac:dyDescent="0.35">
      <c r="A395" s="1" t="s">
        <v>126</v>
      </c>
    </row>
    <row r="396" spans="1:1" x14ac:dyDescent="0.35">
      <c r="A396" s="1" t="s">
        <v>126</v>
      </c>
    </row>
    <row r="397" spans="1:1" x14ac:dyDescent="0.35">
      <c r="A397" s="1" t="s">
        <v>126</v>
      </c>
    </row>
    <row r="398" spans="1:1" x14ac:dyDescent="0.35">
      <c r="A398" s="1" t="s">
        <v>126</v>
      </c>
    </row>
    <row r="399" spans="1:1" x14ac:dyDescent="0.35">
      <c r="A399" s="1" t="s">
        <v>126</v>
      </c>
    </row>
    <row r="400" spans="1:1" x14ac:dyDescent="0.35">
      <c r="A400" s="1" t="s">
        <v>126</v>
      </c>
    </row>
    <row r="401" spans="1:1" x14ac:dyDescent="0.35">
      <c r="A401" s="1" t="s">
        <v>126</v>
      </c>
    </row>
    <row r="402" spans="1:1" x14ac:dyDescent="0.35">
      <c r="A402" s="1" t="s">
        <v>126</v>
      </c>
    </row>
    <row r="403" spans="1:1" x14ac:dyDescent="0.35">
      <c r="A403" s="1" t="s">
        <v>126</v>
      </c>
    </row>
    <row r="404" spans="1:1" x14ac:dyDescent="0.35">
      <c r="A404" s="1" t="s">
        <v>126</v>
      </c>
    </row>
    <row r="405" spans="1:1" x14ac:dyDescent="0.35">
      <c r="A405" s="1" t="s">
        <v>126</v>
      </c>
    </row>
    <row r="406" spans="1:1" x14ac:dyDescent="0.35">
      <c r="A406" s="1" t="s">
        <v>126</v>
      </c>
    </row>
    <row r="407" spans="1:1" x14ac:dyDescent="0.35">
      <c r="A407" s="1" t="s">
        <v>126</v>
      </c>
    </row>
    <row r="408" spans="1:1" x14ac:dyDescent="0.35">
      <c r="A408" s="1" t="s">
        <v>126</v>
      </c>
    </row>
    <row r="409" spans="1:1" x14ac:dyDescent="0.35">
      <c r="A409" s="1" t="s">
        <v>126</v>
      </c>
    </row>
    <row r="410" spans="1:1" x14ac:dyDescent="0.35">
      <c r="A410" s="1" t="s">
        <v>126</v>
      </c>
    </row>
    <row r="411" spans="1:1" x14ac:dyDescent="0.35">
      <c r="A411" s="1" t="s">
        <v>126</v>
      </c>
    </row>
    <row r="412" spans="1:1" x14ac:dyDescent="0.35">
      <c r="A412" s="1" t="s">
        <v>126</v>
      </c>
    </row>
    <row r="413" spans="1:1" x14ac:dyDescent="0.35">
      <c r="A413" s="1" t="s">
        <v>126</v>
      </c>
    </row>
    <row r="414" spans="1:1" x14ac:dyDescent="0.35">
      <c r="A414" s="1" t="s">
        <v>126</v>
      </c>
    </row>
    <row r="415" spans="1:1" x14ac:dyDescent="0.35">
      <c r="A415" s="1" t="s">
        <v>126</v>
      </c>
    </row>
    <row r="416" spans="1:1" x14ac:dyDescent="0.35">
      <c r="A416" s="1" t="s">
        <v>126</v>
      </c>
    </row>
    <row r="417" spans="1:1" x14ac:dyDescent="0.35">
      <c r="A417" s="1" t="s">
        <v>126</v>
      </c>
    </row>
    <row r="418" spans="1:1" x14ac:dyDescent="0.35">
      <c r="A418" s="1" t="s">
        <v>126</v>
      </c>
    </row>
    <row r="419" spans="1:1" x14ac:dyDescent="0.35">
      <c r="A419" s="1" t="s">
        <v>126</v>
      </c>
    </row>
    <row r="420" spans="1:1" x14ac:dyDescent="0.35">
      <c r="A420" s="1" t="s">
        <v>126</v>
      </c>
    </row>
    <row r="421" spans="1:1" x14ac:dyDescent="0.35">
      <c r="A421" s="1" t="s">
        <v>126</v>
      </c>
    </row>
    <row r="422" spans="1:1" x14ac:dyDescent="0.35">
      <c r="A422" s="1" t="s">
        <v>126</v>
      </c>
    </row>
    <row r="423" spans="1:1" x14ac:dyDescent="0.35">
      <c r="A423" s="1" t="s">
        <v>126</v>
      </c>
    </row>
    <row r="424" spans="1:1" x14ac:dyDescent="0.35">
      <c r="A424" s="1" t="s">
        <v>126</v>
      </c>
    </row>
    <row r="425" spans="1:1" x14ac:dyDescent="0.35">
      <c r="A425" s="1" t="s">
        <v>126</v>
      </c>
    </row>
    <row r="426" spans="1:1" x14ac:dyDescent="0.35">
      <c r="A426" s="1" t="s">
        <v>126</v>
      </c>
    </row>
    <row r="427" spans="1:1" x14ac:dyDescent="0.35">
      <c r="A427" s="1" t="s">
        <v>126</v>
      </c>
    </row>
    <row r="428" spans="1:1" x14ac:dyDescent="0.35">
      <c r="A428" s="1" t="s">
        <v>126</v>
      </c>
    </row>
    <row r="429" spans="1:1" x14ac:dyDescent="0.35">
      <c r="A429" s="1" t="s">
        <v>126</v>
      </c>
    </row>
    <row r="430" spans="1:1" x14ac:dyDescent="0.35">
      <c r="A430" s="1" t="s">
        <v>126</v>
      </c>
    </row>
    <row r="431" spans="1:1" x14ac:dyDescent="0.35">
      <c r="A431" s="1" t="s">
        <v>126</v>
      </c>
    </row>
    <row r="432" spans="1:1" x14ac:dyDescent="0.35">
      <c r="A432" s="1" t="s">
        <v>126</v>
      </c>
    </row>
    <row r="433" spans="1:1" x14ac:dyDescent="0.35">
      <c r="A433" s="1" t="s">
        <v>126</v>
      </c>
    </row>
    <row r="434" spans="1:1" x14ac:dyDescent="0.35">
      <c r="A434" s="1" t="s">
        <v>126</v>
      </c>
    </row>
    <row r="435" spans="1:1" x14ac:dyDescent="0.35">
      <c r="A435" s="1" t="s">
        <v>126</v>
      </c>
    </row>
    <row r="436" spans="1:1" x14ac:dyDescent="0.35">
      <c r="A436" s="1" t="s">
        <v>126</v>
      </c>
    </row>
    <row r="437" spans="1:1" x14ac:dyDescent="0.35">
      <c r="A437" s="1" t="s">
        <v>126</v>
      </c>
    </row>
    <row r="438" spans="1:1" x14ac:dyDescent="0.35">
      <c r="A438" s="1" t="s">
        <v>126</v>
      </c>
    </row>
    <row r="439" spans="1:1" x14ac:dyDescent="0.35">
      <c r="A439" s="1" t="s">
        <v>126</v>
      </c>
    </row>
    <row r="440" spans="1:1" x14ac:dyDescent="0.35">
      <c r="A440" s="1" t="s">
        <v>126</v>
      </c>
    </row>
    <row r="441" spans="1:1" x14ac:dyDescent="0.35">
      <c r="A441" s="1" t="s">
        <v>126</v>
      </c>
    </row>
    <row r="442" spans="1:1" x14ac:dyDescent="0.35">
      <c r="A442" s="1" t="s">
        <v>126</v>
      </c>
    </row>
    <row r="443" spans="1:1" x14ac:dyDescent="0.35">
      <c r="A443" s="1" t="s">
        <v>126</v>
      </c>
    </row>
    <row r="444" spans="1:1" x14ac:dyDescent="0.35">
      <c r="A444" s="1" t="s">
        <v>126</v>
      </c>
    </row>
    <row r="445" spans="1:1" x14ac:dyDescent="0.35">
      <c r="A445" s="1" t="s">
        <v>126</v>
      </c>
    </row>
    <row r="446" spans="1:1" x14ac:dyDescent="0.35">
      <c r="A446" s="1" t="s">
        <v>126</v>
      </c>
    </row>
    <row r="447" spans="1:1" x14ac:dyDescent="0.35">
      <c r="A447" s="1" t="s">
        <v>126</v>
      </c>
    </row>
    <row r="448" spans="1:1" x14ac:dyDescent="0.35">
      <c r="A448" s="1" t="s">
        <v>126</v>
      </c>
    </row>
    <row r="449" spans="1:1" x14ac:dyDescent="0.35">
      <c r="A449" s="1" t="s">
        <v>126</v>
      </c>
    </row>
    <row r="450" spans="1:1" x14ac:dyDescent="0.35">
      <c r="A450" s="1" t="s">
        <v>126</v>
      </c>
    </row>
    <row r="451" spans="1:1" x14ac:dyDescent="0.35">
      <c r="A451" s="1" t="s">
        <v>126</v>
      </c>
    </row>
    <row r="452" spans="1:1" x14ac:dyDescent="0.35">
      <c r="A452" s="1" t="s">
        <v>126</v>
      </c>
    </row>
    <row r="453" spans="1:1" x14ac:dyDescent="0.35">
      <c r="A453" s="1" t="s">
        <v>126</v>
      </c>
    </row>
    <row r="454" spans="1:1" x14ac:dyDescent="0.35">
      <c r="A454" s="1" t="s">
        <v>126</v>
      </c>
    </row>
    <row r="455" spans="1:1" x14ac:dyDescent="0.35">
      <c r="A455" s="1" t="s">
        <v>126</v>
      </c>
    </row>
    <row r="456" spans="1:1" x14ac:dyDescent="0.35">
      <c r="A456" s="1" t="s">
        <v>126</v>
      </c>
    </row>
    <row r="457" spans="1:1" x14ac:dyDescent="0.35">
      <c r="A457" s="1" t="s">
        <v>126</v>
      </c>
    </row>
    <row r="458" spans="1:1" x14ac:dyDescent="0.35">
      <c r="A458" s="1" t="s">
        <v>126</v>
      </c>
    </row>
    <row r="459" spans="1:1" x14ac:dyDescent="0.35">
      <c r="A459" s="1" t="s">
        <v>126</v>
      </c>
    </row>
    <row r="460" spans="1:1" x14ac:dyDescent="0.35">
      <c r="A460" s="1" t="s">
        <v>126</v>
      </c>
    </row>
    <row r="461" spans="1:1" x14ac:dyDescent="0.35">
      <c r="A461" s="1" t="s">
        <v>126</v>
      </c>
    </row>
    <row r="462" spans="1:1" x14ac:dyDescent="0.35">
      <c r="A462" s="1" t="s">
        <v>126</v>
      </c>
    </row>
    <row r="463" spans="1:1" x14ac:dyDescent="0.35">
      <c r="A463" s="1" t="s">
        <v>126</v>
      </c>
    </row>
    <row r="464" spans="1:1" x14ac:dyDescent="0.35">
      <c r="A464" s="1" t="s">
        <v>126</v>
      </c>
    </row>
    <row r="465" spans="1:1" x14ac:dyDescent="0.35">
      <c r="A465" s="1" t="s">
        <v>126</v>
      </c>
    </row>
    <row r="466" spans="1:1" x14ac:dyDescent="0.35">
      <c r="A466" s="1" t="s">
        <v>126</v>
      </c>
    </row>
    <row r="467" spans="1:1" x14ac:dyDescent="0.35">
      <c r="A467" s="1" t="s">
        <v>126</v>
      </c>
    </row>
    <row r="468" spans="1:1" x14ac:dyDescent="0.35">
      <c r="A468" s="1" t="s">
        <v>126</v>
      </c>
    </row>
    <row r="469" spans="1:1" x14ac:dyDescent="0.35">
      <c r="A469" s="1" t="s">
        <v>126</v>
      </c>
    </row>
    <row r="470" spans="1:1" x14ac:dyDescent="0.35">
      <c r="A470" s="1" t="s">
        <v>126</v>
      </c>
    </row>
    <row r="471" spans="1:1" x14ac:dyDescent="0.35">
      <c r="A471" s="1" t="s">
        <v>126</v>
      </c>
    </row>
    <row r="472" spans="1:1" x14ac:dyDescent="0.35">
      <c r="A472" s="1" t="s">
        <v>126</v>
      </c>
    </row>
    <row r="473" spans="1:1" x14ac:dyDescent="0.35">
      <c r="A473" s="1" t="s">
        <v>126</v>
      </c>
    </row>
    <row r="474" spans="1:1" x14ac:dyDescent="0.35">
      <c r="A474" s="1" t="s">
        <v>126</v>
      </c>
    </row>
    <row r="475" spans="1:1" x14ac:dyDescent="0.35">
      <c r="A475" s="1" t="s">
        <v>126</v>
      </c>
    </row>
    <row r="476" spans="1:1" x14ac:dyDescent="0.35">
      <c r="A476" s="1" t="s">
        <v>126</v>
      </c>
    </row>
    <row r="477" spans="1:1" x14ac:dyDescent="0.35">
      <c r="A477" s="1" t="s">
        <v>126</v>
      </c>
    </row>
    <row r="478" spans="1:1" x14ac:dyDescent="0.35">
      <c r="A478" s="1" t="s">
        <v>126</v>
      </c>
    </row>
    <row r="479" spans="1:1" x14ac:dyDescent="0.35">
      <c r="A479" s="1" t="s">
        <v>126</v>
      </c>
    </row>
    <row r="480" spans="1:1" x14ac:dyDescent="0.35">
      <c r="A480" s="1" t="s">
        <v>126</v>
      </c>
    </row>
    <row r="481" spans="1:1" x14ac:dyDescent="0.35">
      <c r="A481" s="1" t="s">
        <v>126</v>
      </c>
    </row>
    <row r="482" spans="1:1" x14ac:dyDescent="0.35">
      <c r="A482" s="1" t="s">
        <v>126</v>
      </c>
    </row>
    <row r="483" spans="1:1" x14ac:dyDescent="0.35">
      <c r="A483" s="1" t="s">
        <v>126</v>
      </c>
    </row>
    <row r="484" spans="1:1" x14ac:dyDescent="0.35">
      <c r="A484" s="1" t="s">
        <v>126</v>
      </c>
    </row>
    <row r="485" spans="1:1" x14ac:dyDescent="0.35">
      <c r="A485" s="1" t="s">
        <v>126</v>
      </c>
    </row>
    <row r="486" spans="1:1" x14ac:dyDescent="0.35">
      <c r="A486" s="1" t="s">
        <v>126</v>
      </c>
    </row>
    <row r="487" spans="1:1" x14ac:dyDescent="0.35">
      <c r="A487" s="1" t="s">
        <v>126</v>
      </c>
    </row>
    <row r="488" spans="1:1" x14ac:dyDescent="0.35">
      <c r="A488" s="1" t="s">
        <v>126</v>
      </c>
    </row>
    <row r="489" spans="1:1" x14ac:dyDescent="0.35">
      <c r="A489" s="1" t="s">
        <v>126</v>
      </c>
    </row>
    <row r="490" spans="1:1" x14ac:dyDescent="0.35">
      <c r="A490" s="1" t="s">
        <v>126</v>
      </c>
    </row>
    <row r="491" spans="1:1" x14ac:dyDescent="0.35">
      <c r="A491" s="1" t="s">
        <v>126</v>
      </c>
    </row>
    <row r="492" spans="1:1" x14ac:dyDescent="0.35">
      <c r="A492" s="1" t="s">
        <v>126</v>
      </c>
    </row>
    <row r="493" spans="1:1" x14ac:dyDescent="0.35">
      <c r="A493" s="1" t="s">
        <v>126</v>
      </c>
    </row>
    <row r="494" spans="1:1" x14ac:dyDescent="0.35">
      <c r="A494" s="1" t="s">
        <v>126</v>
      </c>
    </row>
    <row r="495" spans="1:1" x14ac:dyDescent="0.35">
      <c r="A495" s="1" t="s">
        <v>126</v>
      </c>
    </row>
    <row r="496" spans="1:1" x14ac:dyDescent="0.35">
      <c r="A496" s="1" t="s">
        <v>126</v>
      </c>
    </row>
    <row r="497" spans="1:1" x14ac:dyDescent="0.35">
      <c r="A497" s="1" t="s">
        <v>126</v>
      </c>
    </row>
    <row r="498" spans="1:1" x14ac:dyDescent="0.35">
      <c r="A498" s="1" t="s">
        <v>126</v>
      </c>
    </row>
    <row r="499" spans="1:1" x14ac:dyDescent="0.35">
      <c r="A499" s="1" t="s">
        <v>126</v>
      </c>
    </row>
  </sheetData>
  <pageMargins left="0.7" right="0.7" top="0.75" bottom="0.75" header="0.3" footer="0.3"/>
  <pageSetup orientation="portrait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DE948-F861-4BA8-B7CD-DEF0CF3308FE}">
  <dimension ref="A1:N499"/>
  <sheetViews>
    <sheetView topLeftCell="A34" workbookViewId="0"/>
  </sheetViews>
  <sheetFormatPr defaultRowHeight="14.5" x14ac:dyDescent="0.35"/>
  <cols>
    <col min="2" max="4" width="10" bestFit="1" customWidth="1"/>
    <col min="9" max="9" width="11" bestFit="1" customWidth="1"/>
  </cols>
  <sheetData>
    <row r="1" spans="1:8" x14ac:dyDescent="0.35">
      <c r="A1" s="1" t="s">
        <v>282</v>
      </c>
      <c r="B1" t="s">
        <v>283</v>
      </c>
      <c r="C1" t="s">
        <v>284</v>
      </c>
      <c r="E1" t="s">
        <v>285</v>
      </c>
      <c r="F1" t="s">
        <v>286</v>
      </c>
    </row>
    <row r="2" spans="1:8" x14ac:dyDescent="0.35">
      <c r="A2" s="1" t="s">
        <v>9</v>
      </c>
      <c r="B2" s="1" t="s">
        <v>287</v>
      </c>
      <c r="C2" t="s">
        <v>288</v>
      </c>
      <c r="E2" t="s">
        <v>289</v>
      </c>
      <c r="F2" t="s">
        <v>290</v>
      </c>
    </row>
    <row r="3" spans="1:8" x14ac:dyDescent="0.35">
      <c r="A3" s="1" t="s">
        <v>18</v>
      </c>
      <c r="B3" s="1" t="s">
        <v>144</v>
      </c>
      <c r="C3" t="s">
        <v>144</v>
      </c>
      <c r="E3" t="s">
        <v>144</v>
      </c>
      <c r="F3" t="s">
        <v>144</v>
      </c>
    </row>
    <row r="4" spans="1:8" x14ac:dyDescent="0.35">
      <c r="A4" s="4" t="s">
        <v>148</v>
      </c>
      <c r="B4" s="5">
        <v>110719449</v>
      </c>
      <c r="C4" s="3">
        <v>146855034</v>
      </c>
      <c r="D4" s="3">
        <f>SUM(B4:C4)</f>
        <v>257574483</v>
      </c>
      <c r="E4" s="2">
        <v>127411.4</v>
      </c>
      <c r="F4" s="2">
        <v>189466.2</v>
      </c>
      <c r="G4" s="3">
        <f>SUM(E4:F4)</f>
        <v>316877.59999999998</v>
      </c>
      <c r="H4" s="2">
        <f>((D4/1000)/G4)*100</f>
        <v>81.285165944200543</v>
      </c>
    </row>
    <row r="5" spans="1:8" x14ac:dyDescent="0.35">
      <c r="A5" s="4" t="s">
        <v>149</v>
      </c>
      <c r="B5" s="5">
        <v>114491475</v>
      </c>
      <c r="C5" s="3">
        <v>156198764</v>
      </c>
      <c r="D5" s="3">
        <f t="shared" ref="D5:D68" si="0">SUM(B5:C5)</f>
        <v>270690239</v>
      </c>
      <c r="E5" s="2">
        <v>131233.1</v>
      </c>
      <c r="F5" s="2">
        <v>198409.60000000001</v>
      </c>
      <c r="G5" s="3">
        <f t="shared" ref="G5:G68" si="1">SUM(E5:F5)</f>
        <v>329642.7</v>
      </c>
      <c r="H5" s="2">
        <f t="shared" ref="H5:H68" si="2">((D5/1000)/G5)*100</f>
        <v>82.116254659969712</v>
      </c>
    </row>
    <row r="6" spans="1:8" x14ac:dyDescent="0.35">
      <c r="A6" s="4" t="s">
        <v>150</v>
      </c>
      <c r="B6" s="5">
        <v>116713164</v>
      </c>
      <c r="C6" s="3">
        <v>152786661</v>
      </c>
      <c r="D6" s="3">
        <f t="shared" si="0"/>
        <v>269499825</v>
      </c>
      <c r="E6" s="2">
        <v>132578.9</v>
      </c>
      <c r="F6" s="2">
        <v>191786.7</v>
      </c>
      <c r="G6" s="3">
        <f t="shared" si="1"/>
        <v>324365.59999999998</v>
      </c>
      <c r="H6" s="2">
        <f t="shared" si="2"/>
        <v>83.08520539785971</v>
      </c>
    </row>
    <row r="7" spans="1:8" x14ac:dyDescent="0.35">
      <c r="A7" s="4" t="s">
        <v>151</v>
      </c>
      <c r="B7" s="5">
        <v>106391172</v>
      </c>
      <c r="C7" s="3">
        <v>154801974</v>
      </c>
      <c r="D7" s="3">
        <f t="shared" si="0"/>
        <v>261193146</v>
      </c>
      <c r="E7" s="2">
        <v>121408.1</v>
      </c>
      <c r="F7" s="2">
        <v>192838.7</v>
      </c>
      <c r="G7" s="3">
        <f t="shared" si="1"/>
        <v>314246.80000000005</v>
      </c>
      <c r="H7" s="2">
        <f t="shared" si="2"/>
        <v>83.117201511678076</v>
      </c>
    </row>
    <row r="8" spans="1:8" x14ac:dyDescent="0.35">
      <c r="A8" s="4" t="s">
        <v>152</v>
      </c>
      <c r="B8" s="5">
        <v>112958488</v>
      </c>
      <c r="C8" s="3">
        <v>156573895</v>
      </c>
      <c r="D8" s="3">
        <f t="shared" si="0"/>
        <v>269532383</v>
      </c>
      <c r="E8" s="2">
        <v>128583</v>
      </c>
      <c r="F8" s="2">
        <v>194941.5</v>
      </c>
      <c r="G8" s="3">
        <f t="shared" si="1"/>
        <v>323524.5</v>
      </c>
      <c r="H8" s="2">
        <f t="shared" si="2"/>
        <v>83.31127410752508</v>
      </c>
    </row>
    <row r="9" spans="1:8" x14ac:dyDescent="0.35">
      <c r="A9" s="4" t="s">
        <v>153</v>
      </c>
      <c r="B9" s="5">
        <v>112349219</v>
      </c>
      <c r="C9" s="3">
        <v>149427791</v>
      </c>
      <c r="D9" s="3">
        <f t="shared" si="0"/>
        <v>261777010</v>
      </c>
      <c r="E9" s="2">
        <v>128260</v>
      </c>
      <c r="F9" s="2">
        <v>185682.8</v>
      </c>
      <c r="G9" s="3">
        <f t="shared" si="1"/>
        <v>313942.8</v>
      </c>
      <c r="H9" s="2">
        <f t="shared" si="2"/>
        <v>83.383664157929417</v>
      </c>
    </row>
    <row r="10" spans="1:8" x14ac:dyDescent="0.35">
      <c r="A10" s="4" t="s">
        <v>154</v>
      </c>
      <c r="B10" s="5">
        <v>114216804</v>
      </c>
      <c r="C10" s="3">
        <v>160065600</v>
      </c>
      <c r="D10" s="3">
        <f t="shared" si="0"/>
        <v>274282404</v>
      </c>
      <c r="E10" s="2">
        <v>133718.20000000001</v>
      </c>
      <c r="F10" s="2">
        <v>198767.1</v>
      </c>
      <c r="G10" s="3">
        <f t="shared" si="1"/>
        <v>332485.30000000005</v>
      </c>
      <c r="H10" s="2">
        <f t="shared" si="2"/>
        <v>82.494595700922702</v>
      </c>
    </row>
    <row r="11" spans="1:8" x14ac:dyDescent="0.35">
      <c r="A11" s="4" t="s">
        <v>155</v>
      </c>
      <c r="B11" s="5">
        <v>111831671</v>
      </c>
      <c r="C11" s="3">
        <v>157303686</v>
      </c>
      <c r="D11" s="3">
        <f t="shared" si="0"/>
        <v>269135357</v>
      </c>
      <c r="E11" s="2">
        <v>130204.4</v>
      </c>
      <c r="F11" s="2">
        <v>194553.2</v>
      </c>
      <c r="G11" s="3">
        <f t="shared" si="1"/>
        <v>324757.59999999998</v>
      </c>
      <c r="H11" s="2">
        <f t="shared" si="2"/>
        <v>82.872689353536316</v>
      </c>
    </row>
    <row r="12" spans="1:8" x14ac:dyDescent="0.35">
      <c r="A12" s="4" t="s">
        <v>156</v>
      </c>
      <c r="B12" s="5">
        <v>112972600</v>
      </c>
      <c r="C12" s="3">
        <v>143518907</v>
      </c>
      <c r="D12" s="3">
        <f t="shared" si="0"/>
        <v>256491507</v>
      </c>
      <c r="E12" s="2">
        <v>130753.7</v>
      </c>
      <c r="F12" s="2">
        <v>177106.9</v>
      </c>
      <c r="G12" s="3">
        <f t="shared" si="1"/>
        <v>307860.59999999998</v>
      </c>
      <c r="H12" s="2">
        <f t="shared" si="2"/>
        <v>83.314171089122809</v>
      </c>
    </row>
    <row r="13" spans="1:8" x14ac:dyDescent="0.35">
      <c r="A13" s="4" t="s">
        <v>157</v>
      </c>
      <c r="B13" s="5">
        <v>106025905</v>
      </c>
      <c r="C13" s="3">
        <v>146957106</v>
      </c>
      <c r="D13" s="3">
        <f t="shared" si="0"/>
        <v>252983011</v>
      </c>
      <c r="E13" s="2">
        <v>123031.9</v>
      </c>
      <c r="F13" s="2">
        <v>185168.6</v>
      </c>
      <c r="G13" s="3">
        <f t="shared" si="1"/>
        <v>308200.5</v>
      </c>
      <c r="H13" s="2">
        <f t="shared" si="2"/>
        <v>82.083906742526366</v>
      </c>
    </row>
    <row r="14" spans="1:8" x14ac:dyDescent="0.35">
      <c r="A14" s="4" t="s">
        <v>158</v>
      </c>
      <c r="B14" s="5">
        <v>106391253</v>
      </c>
      <c r="C14" s="3">
        <v>138280668</v>
      </c>
      <c r="D14" s="3">
        <f t="shared" si="0"/>
        <v>244671921</v>
      </c>
      <c r="E14" s="2">
        <v>123443.6</v>
      </c>
      <c r="F14" s="2">
        <v>170322.9</v>
      </c>
      <c r="G14" s="3">
        <f t="shared" si="1"/>
        <v>293766.5</v>
      </c>
      <c r="H14" s="2">
        <f t="shared" si="2"/>
        <v>83.287890552530669</v>
      </c>
    </row>
    <row r="15" spans="1:8" x14ac:dyDescent="0.35">
      <c r="A15" s="4" t="s">
        <v>159</v>
      </c>
      <c r="B15" s="5">
        <v>119316756</v>
      </c>
      <c r="C15" s="3">
        <v>146626317</v>
      </c>
      <c r="D15" s="3">
        <f t="shared" si="0"/>
        <v>265943073</v>
      </c>
      <c r="E15" s="2">
        <v>136642.20000000001</v>
      </c>
      <c r="F15" s="2">
        <v>181850.7</v>
      </c>
      <c r="G15" s="3">
        <f t="shared" si="1"/>
        <v>318492.90000000002</v>
      </c>
      <c r="H15" s="2">
        <f t="shared" si="2"/>
        <v>83.500471439080741</v>
      </c>
    </row>
    <row r="16" spans="1:8" x14ac:dyDescent="0.35">
      <c r="A16" s="4" t="s">
        <v>160</v>
      </c>
      <c r="B16" s="5">
        <v>113735080</v>
      </c>
      <c r="C16" s="3">
        <v>153354788</v>
      </c>
      <c r="D16" s="3">
        <f t="shared" si="0"/>
        <v>267089868</v>
      </c>
      <c r="E16" s="2">
        <v>129460.6</v>
      </c>
      <c r="F16" s="2">
        <v>190555.3</v>
      </c>
      <c r="G16" s="3">
        <f t="shared" si="1"/>
        <v>320015.90000000002</v>
      </c>
      <c r="H16" s="2">
        <f t="shared" si="2"/>
        <v>83.461436759861002</v>
      </c>
    </row>
    <row r="17" spans="1:8" x14ac:dyDescent="0.35">
      <c r="A17" s="4" t="s">
        <v>161</v>
      </c>
      <c r="B17" s="5">
        <v>117170609</v>
      </c>
      <c r="C17" s="3">
        <v>158723145</v>
      </c>
      <c r="D17" s="3">
        <f t="shared" si="0"/>
        <v>275893754</v>
      </c>
      <c r="E17" s="2">
        <v>132968.70000000001</v>
      </c>
      <c r="F17" s="2">
        <v>196685.4</v>
      </c>
      <c r="G17" s="3">
        <f t="shared" si="1"/>
        <v>329654.09999999998</v>
      </c>
      <c r="H17" s="2">
        <f t="shared" si="2"/>
        <v>83.691892198519611</v>
      </c>
    </row>
    <row r="18" spans="1:8" x14ac:dyDescent="0.35">
      <c r="A18" s="4" t="s">
        <v>162</v>
      </c>
      <c r="B18" s="5">
        <v>119747496</v>
      </c>
      <c r="C18" s="3">
        <v>149455593</v>
      </c>
      <c r="D18" s="3">
        <f t="shared" si="0"/>
        <v>269203089</v>
      </c>
      <c r="E18" s="2">
        <v>134550.39999999999</v>
      </c>
      <c r="F18" s="2">
        <v>184930.5</v>
      </c>
      <c r="G18" s="3">
        <f t="shared" si="1"/>
        <v>319480.90000000002</v>
      </c>
      <c r="H18" s="2">
        <f t="shared" si="2"/>
        <v>84.262655138382286</v>
      </c>
    </row>
    <row r="19" spans="1:8" x14ac:dyDescent="0.35">
      <c r="A19" s="4" t="s">
        <v>163</v>
      </c>
      <c r="B19" s="5">
        <v>112671729</v>
      </c>
      <c r="C19" s="3">
        <v>158419723</v>
      </c>
      <c r="D19" s="3">
        <f t="shared" si="0"/>
        <v>271091452</v>
      </c>
      <c r="E19" s="2">
        <v>127280.9</v>
      </c>
      <c r="F19" s="2">
        <v>197311.7</v>
      </c>
      <c r="G19" s="3">
        <f t="shared" si="1"/>
        <v>324592.59999999998</v>
      </c>
      <c r="H19" s="2">
        <f t="shared" si="2"/>
        <v>83.517446793303364</v>
      </c>
    </row>
    <row r="20" spans="1:8" x14ac:dyDescent="0.35">
      <c r="A20" s="4" t="s">
        <v>164</v>
      </c>
      <c r="B20" s="5">
        <v>117562958</v>
      </c>
      <c r="C20" s="3">
        <v>156323418</v>
      </c>
      <c r="D20" s="3">
        <f t="shared" si="0"/>
        <v>273886376</v>
      </c>
      <c r="E20" s="2">
        <v>132584</v>
      </c>
      <c r="F20" s="2">
        <v>193050.7</v>
      </c>
      <c r="G20" s="3">
        <f t="shared" si="1"/>
        <v>325634.7</v>
      </c>
      <c r="H20" s="2">
        <f t="shared" si="2"/>
        <v>84.1084736976741</v>
      </c>
    </row>
    <row r="21" spans="1:8" x14ac:dyDescent="0.35">
      <c r="A21" s="4" t="s">
        <v>165</v>
      </c>
      <c r="B21" s="5">
        <v>112542624</v>
      </c>
      <c r="C21" s="3">
        <v>155716229</v>
      </c>
      <c r="D21" s="3">
        <f t="shared" si="0"/>
        <v>268258853</v>
      </c>
      <c r="E21" s="2">
        <v>128377.60000000001</v>
      </c>
      <c r="F21" s="2">
        <v>191940.9</v>
      </c>
      <c r="G21" s="3">
        <f t="shared" si="1"/>
        <v>320318.5</v>
      </c>
      <c r="H21" s="2">
        <f t="shared" si="2"/>
        <v>83.747536592485289</v>
      </c>
    </row>
    <row r="22" spans="1:8" x14ac:dyDescent="0.35">
      <c r="A22" s="4" t="s">
        <v>166</v>
      </c>
      <c r="B22" s="5">
        <v>121549025</v>
      </c>
      <c r="C22" s="3">
        <v>166670972</v>
      </c>
      <c r="D22" s="3">
        <f t="shared" si="0"/>
        <v>288219997</v>
      </c>
      <c r="E22" s="2">
        <v>142061.29999999999</v>
      </c>
      <c r="F22" s="2">
        <v>205089.7</v>
      </c>
      <c r="G22" s="3">
        <f t="shared" si="1"/>
        <v>347151</v>
      </c>
      <c r="H22" s="2">
        <f t="shared" si="2"/>
        <v>83.024389098691927</v>
      </c>
    </row>
    <row r="23" spans="1:8" x14ac:dyDescent="0.35">
      <c r="A23" s="4" t="s">
        <v>167</v>
      </c>
      <c r="B23" s="5">
        <v>115731624</v>
      </c>
      <c r="C23" s="3">
        <v>155683517</v>
      </c>
      <c r="D23" s="3">
        <f t="shared" si="0"/>
        <v>271415141</v>
      </c>
      <c r="E23" s="2">
        <v>136200.29999999999</v>
      </c>
      <c r="F23" s="2">
        <v>188617.8</v>
      </c>
      <c r="G23" s="3">
        <f t="shared" si="1"/>
        <v>324818.09999999998</v>
      </c>
      <c r="H23" s="2">
        <f t="shared" si="2"/>
        <v>83.559118472769839</v>
      </c>
    </row>
    <row r="24" spans="1:8" x14ac:dyDescent="0.35">
      <c r="A24" s="4" t="s">
        <v>168</v>
      </c>
      <c r="B24" s="5">
        <v>112724942</v>
      </c>
      <c r="C24" s="3">
        <v>147772101</v>
      </c>
      <c r="D24" s="3">
        <f t="shared" si="0"/>
        <v>260497043</v>
      </c>
      <c r="E24" s="2">
        <v>131915.5</v>
      </c>
      <c r="F24" s="2">
        <v>182462.7</v>
      </c>
      <c r="G24" s="3">
        <f t="shared" si="1"/>
        <v>314378.2</v>
      </c>
      <c r="H24" s="2">
        <f t="shared" si="2"/>
        <v>82.861039028787616</v>
      </c>
    </row>
    <row r="25" spans="1:8" x14ac:dyDescent="0.35">
      <c r="A25" s="4" t="s">
        <v>169</v>
      </c>
      <c r="B25" s="5">
        <v>108050276</v>
      </c>
      <c r="C25" s="3">
        <v>147402919</v>
      </c>
      <c r="D25" s="3">
        <f t="shared" si="0"/>
        <v>255453195</v>
      </c>
      <c r="E25" s="2">
        <v>126619.2</v>
      </c>
      <c r="F25" s="2">
        <v>186070.1</v>
      </c>
      <c r="G25" s="3">
        <f t="shared" si="1"/>
        <v>312689.3</v>
      </c>
      <c r="H25" s="2">
        <f t="shared" si="2"/>
        <v>81.695534513013399</v>
      </c>
    </row>
    <row r="26" spans="1:8" x14ac:dyDescent="0.35">
      <c r="A26" s="4" t="s">
        <v>170</v>
      </c>
      <c r="B26" s="5">
        <v>105533943</v>
      </c>
      <c r="C26" s="3">
        <v>136565202</v>
      </c>
      <c r="D26" s="3">
        <f t="shared" si="0"/>
        <v>242099145</v>
      </c>
      <c r="E26" s="2">
        <v>123630.39999999999</v>
      </c>
      <c r="F26" s="2">
        <v>170711.2</v>
      </c>
      <c r="G26" s="3">
        <f t="shared" si="1"/>
        <v>294341.59999999998</v>
      </c>
      <c r="H26" s="2">
        <f t="shared" si="2"/>
        <v>82.251080037616163</v>
      </c>
    </row>
    <row r="27" spans="1:8" x14ac:dyDescent="0.35">
      <c r="A27" s="4" t="s">
        <v>171</v>
      </c>
      <c r="B27" s="5">
        <v>123045851</v>
      </c>
      <c r="C27" s="3">
        <v>156925114</v>
      </c>
      <c r="D27" s="3">
        <f t="shared" si="0"/>
        <v>279970965</v>
      </c>
      <c r="E27" s="2">
        <v>142289.9</v>
      </c>
      <c r="F27" s="2">
        <v>194612.9</v>
      </c>
      <c r="G27" s="3">
        <f t="shared" si="1"/>
        <v>336902.8</v>
      </c>
      <c r="H27" s="2">
        <f t="shared" si="2"/>
        <v>83.101406399709361</v>
      </c>
    </row>
    <row r="28" spans="1:8" x14ac:dyDescent="0.35">
      <c r="A28" s="4" t="s">
        <v>172</v>
      </c>
      <c r="B28" s="5">
        <v>116196629</v>
      </c>
      <c r="C28" s="3">
        <v>162260197</v>
      </c>
      <c r="D28" s="3">
        <f t="shared" si="0"/>
        <v>278456826</v>
      </c>
      <c r="E28" s="2">
        <v>133990.1</v>
      </c>
      <c r="F28" s="2">
        <v>201243.8</v>
      </c>
      <c r="G28" s="3">
        <f t="shared" si="1"/>
        <v>335233.90000000002</v>
      </c>
      <c r="H28" s="2">
        <f t="shared" si="2"/>
        <v>83.063444955894965</v>
      </c>
    </row>
    <row r="29" spans="1:8" x14ac:dyDescent="0.35">
      <c r="A29" s="4" t="s">
        <v>173</v>
      </c>
      <c r="B29" s="5">
        <v>120347483</v>
      </c>
      <c r="C29" s="3">
        <v>165486266</v>
      </c>
      <c r="D29" s="3">
        <f t="shared" si="0"/>
        <v>285833749</v>
      </c>
      <c r="E29" s="2">
        <v>138182</v>
      </c>
      <c r="F29" s="2">
        <v>200859.9</v>
      </c>
      <c r="G29" s="3">
        <f t="shared" si="1"/>
        <v>339041.9</v>
      </c>
      <c r="H29" s="2">
        <f t="shared" si="2"/>
        <v>84.306319956323989</v>
      </c>
    </row>
    <row r="30" spans="1:8" x14ac:dyDescent="0.35">
      <c r="A30" s="4" t="s">
        <v>174</v>
      </c>
      <c r="B30" s="5">
        <v>121586659</v>
      </c>
      <c r="C30" s="3">
        <v>163235122</v>
      </c>
      <c r="D30" s="3">
        <f t="shared" si="0"/>
        <v>284821781</v>
      </c>
      <c r="E30" s="2">
        <v>138482.4</v>
      </c>
      <c r="F30" s="2">
        <v>198353</v>
      </c>
      <c r="G30" s="3">
        <f t="shared" si="1"/>
        <v>336835.4</v>
      </c>
      <c r="H30" s="2">
        <f t="shared" si="2"/>
        <v>84.55814947003789</v>
      </c>
    </row>
    <row r="31" spans="1:8" x14ac:dyDescent="0.35">
      <c r="A31" s="4" t="s">
        <v>175</v>
      </c>
      <c r="B31" s="5">
        <v>116582113</v>
      </c>
      <c r="C31" s="3">
        <v>166771043</v>
      </c>
      <c r="D31" s="3">
        <f t="shared" si="0"/>
        <v>283353156</v>
      </c>
      <c r="E31" s="2">
        <v>133326.6</v>
      </c>
      <c r="F31" s="2">
        <v>205134.2</v>
      </c>
      <c r="G31" s="3">
        <f t="shared" si="1"/>
        <v>338460.80000000005</v>
      </c>
      <c r="H31" s="2">
        <f t="shared" si="2"/>
        <v>83.718160566895776</v>
      </c>
    </row>
    <row r="32" spans="1:8" x14ac:dyDescent="0.35">
      <c r="A32" s="4" t="s">
        <v>176</v>
      </c>
      <c r="B32" s="5">
        <v>121040938</v>
      </c>
      <c r="C32" s="3">
        <v>163305074</v>
      </c>
      <c r="D32" s="3">
        <f t="shared" si="0"/>
        <v>284346012</v>
      </c>
      <c r="E32" s="2">
        <v>137625.79999999999</v>
      </c>
      <c r="F32" s="2">
        <v>197312.1</v>
      </c>
      <c r="G32" s="3">
        <f t="shared" si="1"/>
        <v>334937.90000000002</v>
      </c>
      <c r="H32" s="2">
        <f t="shared" si="2"/>
        <v>84.89514384606818</v>
      </c>
    </row>
    <row r="33" spans="1:8" x14ac:dyDescent="0.35">
      <c r="A33" s="4" t="s">
        <v>177</v>
      </c>
      <c r="B33" s="5">
        <v>117112213</v>
      </c>
      <c r="C33" s="3">
        <v>168412937</v>
      </c>
      <c r="D33" s="3">
        <f t="shared" si="0"/>
        <v>285525150</v>
      </c>
      <c r="E33" s="2">
        <v>133668.6</v>
      </c>
      <c r="F33" s="2">
        <v>203729.7</v>
      </c>
      <c r="G33" s="3">
        <f t="shared" si="1"/>
        <v>337398.30000000005</v>
      </c>
      <c r="H33" s="2">
        <f t="shared" si="2"/>
        <v>84.625544941986959</v>
      </c>
    </row>
    <row r="34" spans="1:8" x14ac:dyDescent="0.35">
      <c r="A34" s="4" t="s">
        <v>178</v>
      </c>
      <c r="B34" s="5">
        <v>125161861</v>
      </c>
      <c r="C34" s="3">
        <v>176542620</v>
      </c>
      <c r="D34" s="3">
        <f t="shared" si="0"/>
        <v>301704481</v>
      </c>
      <c r="E34" s="2">
        <v>145613.9</v>
      </c>
      <c r="F34" s="2">
        <v>211643.1</v>
      </c>
      <c r="G34" s="3">
        <f t="shared" si="1"/>
        <v>357257</v>
      </c>
      <c r="H34" s="2">
        <f t="shared" si="2"/>
        <v>84.450264375505597</v>
      </c>
    </row>
    <row r="35" spans="1:8" x14ac:dyDescent="0.35">
      <c r="A35" s="4" t="s">
        <v>179</v>
      </c>
      <c r="B35" s="5">
        <v>114653039</v>
      </c>
      <c r="C35" s="3">
        <v>160928129</v>
      </c>
      <c r="D35" s="3">
        <f t="shared" si="0"/>
        <v>275581168</v>
      </c>
      <c r="E35" s="2">
        <v>134722.70000000001</v>
      </c>
      <c r="F35" s="2">
        <v>190689.7</v>
      </c>
      <c r="G35" s="3">
        <f t="shared" si="1"/>
        <v>325412.40000000002</v>
      </c>
      <c r="H35" s="2">
        <f t="shared" si="2"/>
        <v>84.686744573962145</v>
      </c>
    </row>
    <row r="36" spans="1:8" x14ac:dyDescent="0.35">
      <c r="A36" s="4" t="s">
        <v>180</v>
      </c>
      <c r="B36" s="5">
        <v>114471207</v>
      </c>
      <c r="C36" s="3">
        <v>162850725</v>
      </c>
      <c r="D36" s="3">
        <f t="shared" si="0"/>
        <v>277321932</v>
      </c>
      <c r="E36" s="2">
        <v>133722.1</v>
      </c>
      <c r="F36" s="2">
        <v>195996.5</v>
      </c>
      <c r="G36" s="3">
        <f t="shared" si="1"/>
        <v>329718.59999999998</v>
      </c>
      <c r="H36" s="2">
        <f t="shared" si="2"/>
        <v>84.108670848414363</v>
      </c>
    </row>
    <row r="37" spans="1:8" x14ac:dyDescent="0.35">
      <c r="A37" s="4" t="s">
        <v>181</v>
      </c>
      <c r="B37" s="5">
        <v>104752742</v>
      </c>
      <c r="C37" s="3">
        <v>152600734</v>
      </c>
      <c r="D37" s="3">
        <f t="shared" si="0"/>
        <v>257353476</v>
      </c>
      <c r="E37" s="2">
        <v>120872.4</v>
      </c>
      <c r="F37" s="2">
        <v>181220.3</v>
      </c>
      <c r="G37" s="3">
        <f t="shared" si="1"/>
        <v>302092.69999999995</v>
      </c>
      <c r="H37" s="2">
        <f t="shared" si="2"/>
        <v>85.190233329041064</v>
      </c>
    </row>
    <row r="38" spans="1:8" x14ac:dyDescent="0.35">
      <c r="A38" s="4" t="s">
        <v>182</v>
      </c>
      <c r="B38" s="5">
        <v>102508550</v>
      </c>
      <c r="C38" s="3">
        <v>138876403</v>
      </c>
      <c r="D38" s="3">
        <f t="shared" si="0"/>
        <v>241384953</v>
      </c>
      <c r="E38" s="2">
        <v>118233.7</v>
      </c>
      <c r="F38" s="2">
        <v>162949.70000000001</v>
      </c>
      <c r="G38" s="3">
        <f t="shared" si="1"/>
        <v>281183.40000000002</v>
      </c>
      <c r="H38" s="2">
        <f t="shared" si="2"/>
        <v>85.846089420641476</v>
      </c>
    </row>
    <row r="39" spans="1:8" x14ac:dyDescent="0.35">
      <c r="A39" s="4" t="s">
        <v>183</v>
      </c>
      <c r="B39" s="5">
        <v>117020337</v>
      </c>
      <c r="C39" s="3">
        <v>171433092</v>
      </c>
      <c r="D39" s="3">
        <f t="shared" si="0"/>
        <v>288453429</v>
      </c>
      <c r="E39" s="2">
        <v>133668.79999999999</v>
      </c>
      <c r="F39" s="2">
        <v>198235.3</v>
      </c>
      <c r="G39" s="3">
        <f t="shared" si="1"/>
        <v>331904.09999999998</v>
      </c>
      <c r="H39" s="2">
        <f t="shared" si="2"/>
        <v>86.908666991459285</v>
      </c>
    </row>
    <row r="40" spans="1:8" x14ac:dyDescent="0.35">
      <c r="A40" s="4" t="s">
        <v>184</v>
      </c>
      <c r="B40" s="5">
        <v>112960871</v>
      </c>
      <c r="C40" s="3">
        <v>163708540</v>
      </c>
      <c r="D40" s="3">
        <f t="shared" si="0"/>
        <v>276669411</v>
      </c>
      <c r="E40" s="2">
        <v>128499.6</v>
      </c>
      <c r="F40" s="2">
        <v>190066.4</v>
      </c>
      <c r="G40" s="3">
        <f t="shared" si="1"/>
        <v>318566</v>
      </c>
      <c r="H40" s="2">
        <f t="shared" si="2"/>
        <v>86.848380241457036</v>
      </c>
    </row>
    <row r="41" spans="1:8" x14ac:dyDescent="0.35">
      <c r="A41" s="4" t="s">
        <v>185</v>
      </c>
      <c r="B41" s="5">
        <v>112525120</v>
      </c>
      <c r="C41" s="3">
        <v>162473207</v>
      </c>
      <c r="D41" s="3">
        <f t="shared" si="0"/>
        <v>274998327</v>
      </c>
      <c r="E41" s="2">
        <v>128206.3</v>
      </c>
      <c r="F41" s="2">
        <v>186571.1</v>
      </c>
      <c r="G41" s="3">
        <f t="shared" si="1"/>
        <v>314777.40000000002</v>
      </c>
      <c r="H41" s="2">
        <f t="shared" si="2"/>
        <v>87.362792563887993</v>
      </c>
    </row>
    <row r="42" spans="1:8" x14ac:dyDescent="0.35">
      <c r="A42" s="4" t="s">
        <v>186</v>
      </c>
      <c r="B42" s="5">
        <v>115977506</v>
      </c>
      <c r="C42" s="3">
        <v>170641145</v>
      </c>
      <c r="D42" s="3">
        <f t="shared" si="0"/>
        <v>286618651</v>
      </c>
      <c r="E42" s="2">
        <v>130976.3</v>
      </c>
      <c r="F42" s="2">
        <v>197380.4</v>
      </c>
      <c r="G42" s="3">
        <f t="shared" si="1"/>
        <v>328356.7</v>
      </c>
      <c r="H42" s="2">
        <f t="shared" si="2"/>
        <v>87.288808481751701</v>
      </c>
    </row>
    <row r="43" spans="1:8" x14ac:dyDescent="0.35">
      <c r="A43" s="4" t="s">
        <v>187</v>
      </c>
      <c r="B43" s="5">
        <v>109651479</v>
      </c>
      <c r="C43" s="3">
        <v>166838143</v>
      </c>
      <c r="D43" s="3">
        <f t="shared" si="0"/>
        <v>276489622</v>
      </c>
      <c r="E43" s="2">
        <v>124242.9</v>
      </c>
      <c r="F43" s="2">
        <v>193673.9</v>
      </c>
      <c r="G43" s="3">
        <f t="shared" si="1"/>
        <v>317916.79999999999</v>
      </c>
      <c r="H43" s="2">
        <f t="shared" si="2"/>
        <v>86.969176212141036</v>
      </c>
    </row>
    <row r="44" spans="1:8" x14ac:dyDescent="0.35">
      <c r="A44" s="4" t="s">
        <v>188</v>
      </c>
      <c r="B44" s="5">
        <v>108970825</v>
      </c>
      <c r="C44" s="3">
        <v>165749460</v>
      </c>
      <c r="D44" s="3">
        <f t="shared" si="0"/>
        <v>274720285</v>
      </c>
      <c r="E44" s="2">
        <v>122758.9</v>
      </c>
      <c r="F44" s="2">
        <v>189979.3</v>
      </c>
      <c r="G44" s="3">
        <f t="shared" si="1"/>
        <v>312738.19999999995</v>
      </c>
      <c r="H44" s="2">
        <f t="shared" si="2"/>
        <v>87.843533345143001</v>
      </c>
    </row>
    <row r="45" spans="1:8" x14ac:dyDescent="0.35">
      <c r="A45" s="4" t="s">
        <v>189</v>
      </c>
      <c r="B45" s="5">
        <v>110427072</v>
      </c>
      <c r="C45" s="3">
        <v>167680154</v>
      </c>
      <c r="D45" s="3">
        <f t="shared" si="0"/>
        <v>278107226</v>
      </c>
      <c r="E45" s="2">
        <v>124915.1</v>
      </c>
      <c r="F45" s="2">
        <v>191544.6</v>
      </c>
      <c r="G45" s="3">
        <f t="shared" si="1"/>
        <v>316459.7</v>
      </c>
      <c r="H45" s="2">
        <f t="shared" si="2"/>
        <v>87.880771548478378</v>
      </c>
    </row>
    <row r="46" spans="1:8" x14ac:dyDescent="0.35">
      <c r="A46" s="4" t="s">
        <v>190</v>
      </c>
      <c r="B46" s="5">
        <v>113166720</v>
      </c>
      <c r="C46" s="3">
        <v>171761408</v>
      </c>
      <c r="D46" s="3">
        <f t="shared" si="0"/>
        <v>284928128</v>
      </c>
      <c r="E46" s="2">
        <v>130301.6</v>
      </c>
      <c r="F46" s="2">
        <v>195248.9</v>
      </c>
      <c r="G46" s="3">
        <f t="shared" si="1"/>
        <v>325550.5</v>
      </c>
      <c r="H46" s="2">
        <f t="shared" si="2"/>
        <v>87.521944521664082</v>
      </c>
    </row>
    <row r="47" spans="1:8" x14ac:dyDescent="0.35">
      <c r="A47" s="4" t="s">
        <v>191</v>
      </c>
      <c r="B47" s="5">
        <v>104674499</v>
      </c>
      <c r="C47" s="3">
        <v>158947121</v>
      </c>
      <c r="D47" s="3">
        <f t="shared" si="0"/>
        <v>263621620</v>
      </c>
      <c r="E47" s="2">
        <v>120541.1</v>
      </c>
      <c r="F47" s="2">
        <v>182176.2</v>
      </c>
      <c r="G47" s="3">
        <f t="shared" si="1"/>
        <v>302717.30000000005</v>
      </c>
      <c r="H47" s="2">
        <f t="shared" si="2"/>
        <v>87.085085655824741</v>
      </c>
    </row>
    <row r="48" spans="1:8" x14ac:dyDescent="0.35">
      <c r="A48" s="4" t="s">
        <v>192</v>
      </c>
      <c r="B48" s="5">
        <v>104382937</v>
      </c>
      <c r="C48" s="3">
        <v>156087534</v>
      </c>
      <c r="D48" s="3">
        <f t="shared" si="0"/>
        <v>260470471</v>
      </c>
      <c r="E48" s="2">
        <v>120111.7</v>
      </c>
      <c r="F48" s="2">
        <v>179765.3</v>
      </c>
      <c r="G48" s="3">
        <f t="shared" si="1"/>
        <v>299877</v>
      </c>
      <c r="H48" s="2">
        <f t="shared" si="2"/>
        <v>86.859102565385143</v>
      </c>
    </row>
    <row r="49" spans="1:8" x14ac:dyDescent="0.35">
      <c r="A49" s="4" t="s">
        <v>193</v>
      </c>
      <c r="B49" s="5">
        <v>94671125</v>
      </c>
      <c r="C49" s="3">
        <v>144529976</v>
      </c>
      <c r="D49" s="3">
        <f t="shared" si="0"/>
        <v>239201101</v>
      </c>
      <c r="E49" s="2">
        <v>107960.3</v>
      </c>
      <c r="F49" s="2">
        <v>165816.20000000001</v>
      </c>
      <c r="G49" s="3">
        <f t="shared" si="1"/>
        <v>273776.5</v>
      </c>
      <c r="H49" s="2">
        <f t="shared" si="2"/>
        <v>87.37093979943495</v>
      </c>
    </row>
    <row r="50" spans="1:8" x14ac:dyDescent="0.35">
      <c r="A50" s="4" t="s">
        <v>194</v>
      </c>
      <c r="B50" s="5">
        <v>99159163</v>
      </c>
      <c r="C50" s="3">
        <v>148215226</v>
      </c>
      <c r="D50" s="3">
        <f t="shared" si="0"/>
        <v>247374389</v>
      </c>
      <c r="E50" s="2">
        <v>113460.4</v>
      </c>
      <c r="F50" s="2">
        <v>168042.1</v>
      </c>
      <c r="G50" s="3">
        <f t="shared" si="1"/>
        <v>281502.5</v>
      </c>
      <c r="H50" s="2">
        <f t="shared" si="2"/>
        <v>87.876444791786923</v>
      </c>
    </row>
    <row r="51" spans="1:8" x14ac:dyDescent="0.35">
      <c r="A51" s="4" t="s">
        <v>195</v>
      </c>
      <c r="B51" s="5">
        <v>111070325</v>
      </c>
      <c r="C51" s="3">
        <v>155689257</v>
      </c>
      <c r="D51" s="3">
        <f t="shared" si="0"/>
        <v>266759582</v>
      </c>
      <c r="E51" s="2">
        <v>125527.1</v>
      </c>
      <c r="F51" s="2">
        <v>178405.4</v>
      </c>
      <c r="G51" s="3">
        <f t="shared" si="1"/>
        <v>303932.5</v>
      </c>
      <c r="H51" s="2">
        <f t="shared" si="2"/>
        <v>87.769350760448447</v>
      </c>
    </row>
    <row r="52" spans="1:8" x14ac:dyDescent="0.35">
      <c r="A52" s="4" t="s">
        <v>196</v>
      </c>
      <c r="B52" s="5">
        <v>105295857</v>
      </c>
      <c r="C52" s="3">
        <v>152517885</v>
      </c>
      <c r="D52" s="3">
        <f t="shared" si="0"/>
        <v>257813742</v>
      </c>
      <c r="E52" s="2">
        <v>118712.7</v>
      </c>
      <c r="F52" s="2">
        <v>173964</v>
      </c>
      <c r="G52" s="3">
        <f t="shared" si="1"/>
        <v>292676.7</v>
      </c>
      <c r="H52" s="2">
        <f t="shared" si="2"/>
        <v>88.088235927219344</v>
      </c>
    </row>
    <row r="53" spans="1:8" x14ac:dyDescent="0.35">
      <c r="A53" s="4" t="s">
        <v>197</v>
      </c>
      <c r="B53" s="5">
        <v>105036030</v>
      </c>
      <c r="C53" s="3">
        <v>161586773</v>
      </c>
      <c r="D53" s="3">
        <f t="shared" si="0"/>
        <v>266622803</v>
      </c>
      <c r="E53" s="2">
        <v>119616.3</v>
      </c>
      <c r="F53" s="2">
        <v>183394.3</v>
      </c>
      <c r="G53" s="3">
        <f t="shared" si="1"/>
        <v>303010.59999999998</v>
      </c>
      <c r="H53" s="2">
        <f t="shared" si="2"/>
        <v>87.991246180826693</v>
      </c>
    </row>
    <row r="54" spans="1:8" x14ac:dyDescent="0.35">
      <c r="A54" s="4" t="s">
        <v>198</v>
      </c>
      <c r="B54" s="5">
        <v>110116088</v>
      </c>
      <c r="C54" s="3">
        <v>164953062</v>
      </c>
      <c r="D54" s="3">
        <f t="shared" si="0"/>
        <v>275069150</v>
      </c>
      <c r="E54" s="2">
        <v>125098.5</v>
      </c>
      <c r="F54" s="2">
        <v>188539.3</v>
      </c>
      <c r="G54" s="3">
        <f t="shared" si="1"/>
        <v>313637.8</v>
      </c>
      <c r="H54" s="2">
        <f t="shared" si="2"/>
        <v>87.702805592948309</v>
      </c>
    </row>
    <row r="55" spans="1:8" x14ac:dyDescent="0.35">
      <c r="A55" s="4" t="s">
        <v>199</v>
      </c>
      <c r="B55" s="5">
        <v>101346118</v>
      </c>
      <c r="C55" s="3">
        <v>159150536</v>
      </c>
      <c r="D55" s="3">
        <f t="shared" si="0"/>
        <v>260496654</v>
      </c>
      <c r="E55" s="2">
        <v>115805</v>
      </c>
      <c r="F55" s="2">
        <v>181779.4</v>
      </c>
      <c r="G55" s="3">
        <f t="shared" si="1"/>
        <v>297584.40000000002</v>
      </c>
      <c r="H55" s="2">
        <f t="shared" si="2"/>
        <v>87.537066459128894</v>
      </c>
    </row>
    <row r="56" spans="1:8" x14ac:dyDescent="0.35">
      <c r="A56" s="4" t="s">
        <v>200</v>
      </c>
      <c r="B56" s="5">
        <v>106901917</v>
      </c>
      <c r="C56" s="3">
        <v>169558925</v>
      </c>
      <c r="D56" s="3">
        <f t="shared" si="0"/>
        <v>276460842</v>
      </c>
      <c r="E56" s="2">
        <v>122657.9</v>
      </c>
      <c r="F56" s="2">
        <v>193986.7</v>
      </c>
      <c r="G56" s="3">
        <f t="shared" si="1"/>
        <v>316644.59999999998</v>
      </c>
      <c r="H56" s="2">
        <f t="shared" si="2"/>
        <v>87.309507883601995</v>
      </c>
    </row>
    <row r="57" spans="1:8" x14ac:dyDescent="0.35">
      <c r="A57" s="4" t="s">
        <v>201</v>
      </c>
      <c r="B57" s="5">
        <v>108080263</v>
      </c>
      <c r="C57" s="3">
        <v>162129123</v>
      </c>
      <c r="D57" s="3">
        <f t="shared" si="0"/>
        <v>270209386</v>
      </c>
      <c r="E57" s="2">
        <v>124482.7</v>
      </c>
      <c r="F57" s="2">
        <v>185985.6</v>
      </c>
      <c r="G57" s="3">
        <f t="shared" si="1"/>
        <v>310468.3</v>
      </c>
      <c r="H57" s="2">
        <f t="shared" si="2"/>
        <v>87.032842322388476</v>
      </c>
    </row>
    <row r="58" spans="1:8" x14ac:dyDescent="0.35">
      <c r="A58" s="4" t="s">
        <v>202</v>
      </c>
      <c r="B58" s="5">
        <v>109645299</v>
      </c>
      <c r="C58" s="3">
        <v>167724407</v>
      </c>
      <c r="D58" s="3">
        <f t="shared" si="0"/>
        <v>277369706</v>
      </c>
      <c r="E58" s="2">
        <v>128525.3</v>
      </c>
      <c r="F58" s="2">
        <v>191999.7</v>
      </c>
      <c r="G58" s="3">
        <f t="shared" si="1"/>
        <v>320525</v>
      </c>
      <c r="H58" s="2">
        <f t="shared" si="2"/>
        <v>86.536059901723732</v>
      </c>
    </row>
    <row r="59" spans="1:8" x14ac:dyDescent="0.35">
      <c r="A59" s="4" t="s">
        <v>203</v>
      </c>
      <c r="B59" s="5">
        <v>104473798</v>
      </c>
      <c r="C59" s="3">
        <v>166568926</v>
      </c>
      <c r="D59" s="3">
        <f t="shared" si="0"/>
        <v>271042724</v>
      </c>
      <c r="E59" s="2">
        <v>122999.2</v>
      </c>
      <c r="F59" s="2">
        <v>191156.7</v>
      </c>
      <c r="G59" s="3">
        <f t="shared" si="1"/>
        <v>314155.90000000002</v>
      </c>
      <c r="H59" s="2">
        <f t="shared" si="2"/>
        <v>86.276502844606767</v>
      </c>
    </row>
    <row r="60" spans="1:8" x14ac:dyDescent="0.35">
      <c r="A60" s="4" t="s">
        <v>204</v>
      </c>
      <c r="B60" s="5">
        <v>108215163</v>
      </c>
      <c r="C60" s="3">
        <v>158711135</v>
      </c>
      <c r="D60" s="3">
        <f t="shared" si="0"/>
        <v>266926298</v>
      </c>
      <c r="E60" s="2">
        <v>126614.39999999999</v>
      </c>
      <c r="F60" s="2">
        <v>183716.5</v>
      </c>
      <c r="G60" s="3">
        <f t="shared" si="1"/>
        <v>310330.90000000002</v>
      </c>
      <c r="H60" s="2">
        <f t="shared" si="2"/>
        <v>86.013445003381875</v>
      </c>
    </row>
    <row r="61" spans="1:8" x14ac:dyDescent="0.35">
      <c r="A61" s="4" t="s">
        <v>205</v>
      </c>
      <c r="B61" s="5">
        <v>99835087</v>
      </c>
      <c r="C61" s="3">
        <v>158309851</v>
      </c>
      <c r="D61" s="3">
        <f t="shared" si="0"/>
        <v>258144938</v>
      </c>
      <c r="E61" s="2">
        <v>117528</v>
      </c>
      <c r="F61" s="2">
        <v>185653.7</v>
      </c>
      <c r="G61" s="3">
        <f t="shared" si="1"/>
        <v>303181.7</v>
      </c>
      <c r="H61" s="2">
        <f t="shared" si="2"/>
        <v>85.145290101612332</v>
      </c>
    </row>
    <row r="62" spans="1:8" x14ac:dyDescent="0.35">
      <c r="A62" s="4" t="s">
        <v>206</v>
      </c>
      <c r="B62" s="5">
        <v>101340752</v>
      </c>
      <c r="C62" s="3">
        <v>144162655</v>
      </c>
      <c r="D62" s="3">
        <f t="shared" si="0"/>
        <v>245503407</v>
      </c>
      <c r="E62" s="2">
        <v>119234.2</v>
      </c>
      <c r="F62" s="2">
        <v>169238.1</v>
      </c>
      <c r="G62" s="3">
        <f t="shared" si="1"/>
        <v>288472.3</v>
      </c>
      <c r="H62" s="2">
        <f t="shared" si="2"/>
        <v>85.104672788340523</v>
      </c>
    </row>
    <row r="63" spans="1:8" x14ac:dyDescent="0.35">
      <c r="A63" s="4" t="s">
        <v>207</v>
      </c>
      <c r="B63" s="5">
        <v>117013950</v>
      </c>
      <c r="C63" s="3">
        <v>166091033</v>
      </c>
      <c r="D63" s="3">
        <f t="shared" si="0"/>
        <v>283104983</v>
      </c>
      <c r="E63" s="2">
        <v>135977</v>
      </c>
      <c r="F63" s="2">
        <v>194066.1</v>
      </c>
      <c r="G63" s="3">
        <f t="shared" si="1"/>
        <v>330043.09999999998</v>
      </c>
      <c r="H63" s="2">
        <f t="shared" si="2"/>
        <v>85.778185636966825</v>
      </c>
    </row>
    <row r="64" spans="1:8" x14ac:dyDescent="0.35">
      <c r="A64" s="4" t="s">
        <v>208</v>
      </c>
      <c r="B64" s="5">
        <v>106560503</v>
      </c>
      <c r="C64" s="3">
        <v>159223960</v>
      </c>
      <c r="D64" s="3">
        <f t="shared" si="0"/>
        <v>265784463</v>
      </c>
      <c r="E64" s="2">
        <v>123925.3</v>
      </c>
      <c r="F64" s="2">
        <v>185868.2</v>
      </c>
      <c r="G64" s="3">
        <f t="shared" si="1"/>
        <v>309793.5</v>
      </c>
      <c r="H64" s="2">
        <f t="shared" si="2"/>
        <v>85.794073471522154</v>
      </c>
    </row>
    <row r="65" spans="1:8" x14ac:dyDescent="0.35">
      <c r="A65" s="4" t="s">
        <v>209</v>
      </c>
      <c r="B65" s="5">
        <v>110844617</v>
      </c>
      <c r="C65" s="3">
        <v>172402227</v>
      </c>
      <c r="D65" s="3">
        <f t="shared" si="0"/>
        <v>283246844</v>
      </c>
      <c r="E65" s="2">
        <v>127881.1</v>
      </c>
      <c r="F65" s="2">
        <v>200330.9</v>
      </c>
      <c r="G65" s="3">
        <f t="shared" si="1"/>
        <v>328212</v>
      </c>
      <c r="H65" s="2">
        <f t="shared" si="2"/>
        <v>86.299965875714463</v>
      </c>
    </row>
    <row r="66" spans="1:8" x14ac:dyDescent="0.35">
      <c r="A66" s="4" t="s">
        <v>210</v>
      </c>
      <c r="B66" s="5">
        <v>116174330</v>
      </c>
      <c r="C66" s="3">
        <v>171303509</v>
      </c>
      <c r="D66" s="3">
        <f t="shared" si="0"/>
        <v>287477839</v>
      </c>
      <c r="E66" s="2">
        <v>132711.20000000001</v>
      </c>
      <c r="F66" s="2">
        <v>198174.4</v>
      </c>
      <c r="G66" s="3">
        <f t="shared" si="1"/>
        <v>330885.59999999998</v>
      </c>
      <c r="H66" s="2">
        <f t="shared" si="2"/>
        <v>86.881338746684662</v>
      </c>
    </row>
    <row r="67" spans="1:8" x14ac:dyDescent="0.35">
      <c r="A67" s="4" t="s">
        <v>211</v>
      </c>
      <c r="B67" s="5">
        <v>105605112</v>
      </c>
      <c r="C67" s="3">
        <v>166862071</v>
      </c>
      <c r="D67" s="3">
        <f t="shared" si="0"/>
        <v>272467183</v>
      </c>
      <c r="E67" s="2">
        <v>122201.7</v>
      </c>
      <c r="F67" s="2">
        <v>191754.5</v>
      </c>
      <c r="G67" s="3">
        <f t="shared" si="1"/>
        <v>313956.2</v>
      </c>
      <c r="H67" s="2">
        <f t="shared" si="2"/>
        <v>86.785093908003731</v>
      </c>
    </row>
    <row r="68" spans="1:8" x14ac:dyDescent="0.35">
      <c r="A68" s="4" t="s">
        <v>212</v>
      </c>
      <c r="B68" s="5">
        <v>112716338</v>
      </c>
      <c r="C68" s="3">
        <v>175484570</v>
      </c>
      <c r="D68" s="3">
        <f t="shared" si="0"/>
        <v>288200908</v>
      </c>
      <c r="E68" s="2">
        <v>129236.6</v>
      </c>
      <c r="F68" s="2">
        <v>201557.2</v>
      </c>
      <c r="G68" s="3">
        <f t="shared" si="1"/>
        <v>330793.80000000005</v>
      </c>
      <c r="H68" s="2">
        <f t="shared" si="2"/>
        <v>87.124035577450357</v>
      </c>
    </row>
    <row r="69" spans="1:8" x14ac:dyDescent="0.35">
      <c r="A69" s="4" t="s">
        <v>213</v>
      </c>
      <c r="B69" s="5">
        <v>110890731</v>
      </c>
      <c r="C69" s="3">
        <v>170533827</v>
      </c>
      <c r="D69" s="3">
        <f t="shared" ref="D69:D132" si="3">SUM(B69:C69)</f>
        <v>281424558</v>
      </c>
      <c r="E69" s="2">
        <v>130342.9</v>
      </c>
      <c r="F69" s="2">
        <v>194517.3</v>
      </c>
      <c r="G69" s="3">
        <f t="shared" ref="G69:G132" si="4">SUM(E69:F69)</f>
        <v>324860.19999999995</v>
      </c>
      <c r="H69" s="2">
        <f t="shared" ref="H69:H132" si="5">((D69/1000)/G69)*100</f>
        <v>86.629435677254421</v>
      </c>
    </row>
    <row r="70" spans="1:8" x14ac:dyDescent="0.35">
      <c r="A70" s="4" t="s">
        <v>214</v>
      </c>
      <c r="B70" s="5">
        <v>114371067</v>
      </c>
      <c r="C70" s="3">
        <v>182590488</v>
      </c>
      <c r="D70" s="3">
        <f t="shared" si="3"/>
        <v>296961555</v>
      </c>
      <c r="E70" s="2">
        <v>136312.5</v>
      </c>
      <c r="F70" s="2">
        <v>210605.9</v>
      </c>
      <c r="G70" s="3">
        <f t="shared" si="4"/>
        <v>346918.40000000002</v>
      </c>
      <c r="H70" s="2">
        <f t="shared" si="5"/>
        <v>85.599828374626412</v>
      </c>
    </row>
    <row r="71" spans="1:8" x14ac:dyDescent="0.35">
      <c r="A71" s="4" t="s">
        <v>215</v>
      </c>
      <c r="B71" s="5">
        <v>113784124</v>
      </c>
      <c r="C71" s="3">
        <v>179083914</v>
      </c>
      <c r="D71" s="3">
        <f t="shared" si="3"/>
        <v>292868038</v>
      </c>
      <c r="E71" s="2">
        <v>135681.5</v>
      </c>
      <c r="F71" s="2">
        <v>207578.7</v>
      </c>
      <c r="G71" s="3">
        <f t="shared" si="4"/>
        <v>343260.2</v>
      </c>
      <c r="H71" s="2">
        <f t="shared" si="5"/>
        <v>85.319544182518101</v>
      </c>
    </row>
    <row r="72" spans="1:8" x14ac:dyDescent="0.35">
      <c r="A72" s="4" t="s">
        <v>216</v>
      </c>
      <c r="B72" s="5">
        <v>114690344</v>
      </c>
      <c r="C72" s="3">
        <v>173299005</v>
      </c>
      <c r="D72" s="3">
        <f t="shared" si="3"/>
        <v>287989349</v>
      </c>
      <c r="E72" s="2">
        <v>136163.5</v>
      </c>
      <c r="F72" s="2">
        <v>200246.39999999999</v>
      </c>
      <c r="G72" s="3">
        <f t="shared" si="4"/>
        <v>336409.9</v>
      </c>
      <c r="H72" s="2">
        <f t="shared" si="5"/>
        <v>85.606680718968136</v>
      </c>
    </row>
    <row r="73" spans="1:8" x14ac:dyDescent="0.35">
      <c r="A73" s="4" t="s">
        <v>217</v>
      </c>
      <c r="B73" s="5">
        <v>105575093</v>
      </c>
      <c r="C73" s="3">
        <v>172760440</v>
      </c>
      <c r="D73" s="3">
        <f t="shared" si="3"/>
        <v>278335533</v>
      </c>
      <c r="E73" s="2">
        <v>125038.5</v>
      </c>
      <c r="F73" s="2">
        <v>203028.9</v>
      </c>
      <c r="G73" s="3">
        <f t="shared" si="4"/>
        <v>328067.40000000002</v>
      </c>
      <c r="H73" s="2">
        <f t="shared" si="5"/>
        <v>84.840960424595664</v>
      </c>
    </row>
    <row r="74" spans="1:8" x14ac:dyDescent="0.35">
      <c r="A74" s="4" t="s">
        <v>218</v>
      </c>
      <c r="B74" s="5">
        <v>107518139</v>
      </c>
      <c r="C74" s="3">
        <v>161546752</v>
      </c>
      <c r="D74" s="3">
        <f t="shared" si="3"/>
        <v>269064891</v>
      </c>
      <c r="E74" s="2">
        <v>128218.8</v>
      </c>
      <c r="F74" s="2">
        <v>186770.2</v>
      </c>
      <c r="G74" s="3">
        <f t="shared" si="4"/>
        <v>314989</v>
      </c>
      <c r="H74" s="2">
        <f t="shared" si="5"/>
        <v>85.420408649190932</v>
      </c>
    </row>
    <row r="75" spans="1:8" x14ac:dyDescent="0.35">
      <c r="A75" s="4" t="s">
        <v>219</v>
      </c>
      <c r="B75" s="5">
        <v>126711010</v>
      </c>
      <c r="C75" s="3">
        <v>179634770</v>
      </c>
      <c r="D75" s="3">
        <f t="shared" si="3"/>
        <v>306345780</v>
      </c>
      <c r="E75" s="2">
        <v>149561.79999999999</v>
      </c>
      <c r="F75" s="2">
        <v>207985.5</v>
      </c>
      <c r="G75" s="3">
        <f t="shared" si="4"/>
        <v>357547.3</v>
      </c>
      <c r="H75" s="2">
        <f t="shared" si="5"/>
        <v>85.679791177279213</v>
      </c>
    </row>
    <row r="76" spans="1:8" x14ac:dyDescent="0.35">
      <c r="A76" s="4" t="s">
        <v>220</v>
      </c>
      <c r="B76" s="5">
        <v>116617632</v>
      </c>
      <c r="C76" s="3">
        <v>174508134</v>
      </c>
      <c r="D76" s="3">
        <f t="shared" si="3"/>
        <v>291125766</v>
      </c>
      <c r="E76" s="2">
        <v>138230.39999999999</v>
      </c>
      <c r="F76" s="2">
        <v>205084.4</v>
      </c>
      <c r="G76" s="3">
        <f t="shared" si="4"/>
        <v>343314.8</v>
      </c>
      <c r="H76" s="2">
        <f t="shared" si="5"/>
        <v>84.798489899066396</v>
      </c>
    </row>
    <row r="77" spans="1:8" x14ac:dyDescent="0.35">
      <c r="A77" s="4" t="s">
        <v>221</v>
      </c>
      <c r="B77" s="5">
        <v>122551374</v>
      </c>
      <c r="C77" s="3">
        <v>186033727</v>
      </c>
      <c r="D77" s="3">
        <f t="shared" si="3"/>
        <v>308585101</v>
      </c>
      <c r="E77" s="2">
        <v>145527.70000000001</v>
      </c>
      <c r="F77" s="2">
        <v>216026.5</v>
      </c>
      <c r="G77" s="3">
        <f t="shared" si="4"/>
        <v>361554.2</v>
      </c>
      <c r="H77" s="2">
        <f t="shared" si="5"/>
        <v>85.349610376535523</v>
      </c>
    </row>
    <row r="78" spans="1:8" x14ac:dyDescent="0.35">
      <c r="A78" s="4" t="s">
        <v>222</v>
      </c>
      <c r="B78" s="5">
        <v>122585710</v>
      </c>
      <c r="C78" s="3">
        <v>181134250</v>
      </c>
      <c r="D78" s="3">
        <f t="shared" si="3"/>
        <v>303719960</v>
      </c>
      <c r="E78" s="2">
        <v>145498.5</v>
      </c>
      <c r="F78" s="2">
        <v>211252.7</v>
      </c>
      <c r="G78" s="3">
        <f t="shared" si="4"/>
        <v>356751.2</v>
      </c>
      <c r="H78" s="2">
        <f t="shared" si="5"/>
        <v>85.134951192876159</v>
      </c>
    </row>
    <row r="79" spans="1:8" x14ac:dyDescent="0.35">
      <c r="A79" s="4" t="s">
        <v>223</v>
      </c>
      <c r="B79" s="5">
        <v>111243552</v>
      </c>
      <c r="C79" s="3">
        <v>185032139</v>
      </c>
      <c r="D79" s="3">
        <f t="shared" si="3"/>
        <v>296275691</v>
      </c>
      <c r="E79" s="2">
        <v>133808.20000000001</v>
      </c>
      <c r="F79" s="2">
        <v>216854.2</v>
      </c>
      <c r="G79" s="3">
        <f t="shared" si="4"/>
        <v>350662.40000000002</v>
      </c>
      <c r="H79" s="2">
        <f t="shared" si="5"/>
        <v>84.490293513076949</v>
      </c>
    </row>
    <row r="80" spans="1:8" x14ac:dyDescent="0.35">
      <c r="A80" s="4" t="s">
        <v>224</v>
      </c>
      <c r="B80" s="5">
        <v>118423499</v>
      </c>
      <c r="C80" s="3">
        <v>190378223</v>
      </c>
      <c r="D80" s="3">
        <f t="shared" si="3"/>
        <v>308801722</v>
      </c>
      <c r="E80" s="2">
        <v>140217.79999999999</v>
      </c>
      <c r="F80" s="2">
        <v>221897</v>
      </c>
      <c r="G80" s="3">
        <f t="shared" si="4"/>
        <v>362114.8</v>
      </c>
      <c r="H80" s="2">
        <f t="shared" si="5"/>
        <v>85.277299353685635</v>
      </c>
    </row>
    <row r="81" spans="1:8" x14ac:dyDescent="0.35">
      <c r="A81" s="4" t="s">
        <v>225</v>
      </c>
      <c r="B81" s="5">
        <v>117568624</v>
      </c>
      <c r="C81" s="3">
        <v>182476693</v>
      </c>
      <c r="D81" s="3">
        <f t="shared" si="3"/>
        <v>300045317</v>
      </c>
      <c r="E81" s="2">
        <v>139388.9</v>
      </c>
      <c r="F81" s="2">
        <v>211317.5</v>
      </c>
      <c r="G81" s="3">
        <f t="shared" si="4"/>
        <v>350706.4</v>
      </c>
      <c r="H81" s="2">
        <f t="shared" si="5"/>
        <v>85.554559882568427</v>
      </c>
    </row>
    <row r="82" spans="1:8" x14ac:dyDescent="0.35">
      <c r="A82" s="4" t="s">
        <v>226</v>
      </c>
      <c r="B82" s="5">
        <v>122940009</v>
      </c>
      <c r="C82" s="3">
        <v>202363810</v>
      </c>
      <c r="D82" s="3">
        <f t="shared" si="3"/>
        <v>325303819</v>
      </c>
      <c r="E82" s="2">
        <v>147081.9</v>
      </c>
      <c r="F82" s="2">
        <v>235857.7</v>
      </c>
      <c r="G82" s="3">
        <f t="shared" si="4"/>
        <v>382939.6</v>
      </c>
      <c r="H82" s="2">
        <f t="shared" si="5"/>
        <v>84.949119652289824</v>
      </c>
    </row>
    <row r="83" spans="1:8" x14ac:dyDescent="0.35">
      <c r="A83" s="4" t="s">
        <v>227</v>
      </c>
      <c r="B83" s="5">
        <v>116162905</v>
      </c>
      <c r="C83" s="3">
        <v>183608859</v>
      </c>
      <c r="D83" s="3">
        <f t="shared" si="3"/>
        <v>299771764</v>
      </c>
      <c r="E83" s="2">
        <v>139278.20000000001</v>
      </c>
      <c r="F83" s="2">
        <v>213493</v>
      </c>
      <c r="G83" s="3">
        <f t="shared" si="4"/>
        <v>352771.2</v>
      </c>
      <c r="H83" s="2">
        <f t="shared" si="5"/>
        <v>84.976257699041184</v>
      </c>
    </row>
    <row r="84" spans="1:8" x14ac:dyDescent="0.35">
      <c r="A84" s="4" t="s">
        <v>228</v>
      </c>
      <c r="B84" s="5">
        <v>111831500</v>
      </c>
      <c r="C84" s="3">
        <v>179735735</v>
      </c>
      <c r="D84" s="3">
        <f t="shared" si="3"/>
        <v>291567235</v>
      </c>
      <c r="E84" s="2">
        <v>133936.1</v>
      </c>
      <c r="F84" s="2">
        <v>206577.7</v>
      </c>
      <c r="G84" s="3">
        <f t="shared" si="4"/>
        <v>340513.80000000005</v>
      </c>
      <c r="H84" s="2">
        <f t="shared" si="5"/>
        <v>85.625673614402686</v>
      </c>
    </row>
    <row r="85" spans="1:8" x14ac:dyDescent="0.35">
      <c r="A85" s="4" t="s">
        <v>229</v>
      </c>
      <c r="B85" s="5">
        <v>108011708</v>
      </c>
      <c r="C85" s="3">
        <v>177270865</v>
      </c>
      <c r="D85" s="3">
        <f t="shared" si="3"/>
        <v>285282573</v>
      </c>
      <c r="E85" s="2">
        <v>129868.7</v>
      </c>
      <c r="F85" s="2">
        <v>203980.7</v>
      </c>
      <c r="G85" s="3">
        <f t="shared" si="4"/>
        <v>333849.40000000002</v>
      </c>
      <c r="H85" s="2">
        <f t="shared" si="5"/>
        <v>85.452474379166162</v>
      </c>
    </row>
    <row r="86" spans="1:8" x14ac:dyDescent="0.35">
      <c r="A86" s="4" t="s">
        <v>230</v>
      </c>
      <c r="B86" s="5">
        <v>108318792</v>
      </c>
      <c r="C86" s="3">
        <v>161102691</v>
      </c>
      <c r="D86" s="3">
        <f t="shared" si="3"/>
        <v>269421483</v>
      </c>
      <c r="E86" s="2">
        <v>130075.1</v>
      </c>
      <c r="F86" s="2">
        <v>185267.5</v>
      </c>
      <c r="G86" s="3">
        <f t="shared" si="4"/>
        <v>315342.59999999998</v>
      </c>
      <c r="H86" s="2">
        <f t="shared" si="5"/>
        <v>85.437705847544862</v>
      </c>
    </row>
    <row r="87" spans="1:8" x14ac:dyDescent="0.35">
      <c r="A87" s="4" t="s">
        <v>231</v>
      </c>
      <c r="B87" s="5">
        <v>124579127</v>
      </c>
      <c r="C87" s="3">
        <v>179652267</v>
      </c>
      <c r="D87" s="3">
        <f t="shared" si="3"/>
        <v>304231394</v>
      </c>
      <c r="E87" s="2">
        <v>148549.4</v>
      </c>
      <c r="F87" s="2">
        <v>207511</v>
      </c>
      <c r="G87" s="3">
        <f t="shared" si="4"/>
        <v>356060.4</v>
      </c>
      <c r="H87" s="2">
        <f t="shared" si="5"/>
        <v>85.44376010362285</v>
      </c>
    </row>
    <row r="88" spans="1:8" x14ac:dyDescent="0.35">
      <c r="A88" s="4" t="s">
        <v>232</v>
      </c>
      <c r="B88" s="5">
        <v>111804931</v>
      </c>
      <c r="C88" s="3">
        <v>179419078</v>
      </c>
      <c r="D88" s="3">
        <f t="shared" si="3"/>
        <v>291224009</v>
      </c>
      <c r="E88" s="2">
        <v>135077.4</v>
      </c>
      <c r="F88" s="2">
        <v>208742.1</v>
      </c>
      <c r="G88" s="3">
        <f t="shared" si="4"/>
        <v>343819.5</v>
      </c>
      <c r="H88" s="2">
        <f t="shared" si="5"/>
        <v>84.702586386170651</v>
      </c>
    </row>
    <row r="89" spans="1:8" x14ac:dyDescent="0.35">
      <c r="A89" s="4" t="s">
        <v>233</v>
      </c>
      <c r="B89" s="5">
        <v>118221497</v>
      </c>
      <c r="C89" s="3">
        <v>189421180</v>
      </c>
      <c r="D89" s="3">
        <f t="shared" si="3"/>
        <v>307642677</v>
      </c>
      <c r="E89" s="2">
        <v>142531.20000000001</v>
      </c>
      <c r="F89" s="2">
        <v>220207.6</v>
      </c>
      <c r="G89" s="3">
        <f t="shared" si="4"/>
        <v>362738.80000000005</v>
      </c>
      <c r="H89" s="2">
        <f t="shared" si="5"/>
        <v>84.81107535229205</v>
      </c>
    </row>
    <row r="90" spans="1:8" x14ac:dyDescent="0.35">
      <c r="A90" s="4" t="s">
        <v>234</v>
      </c>
      <c r="B90" s="5">
        <v>114992495</v>
      </c>
      <c r="C90" s="3">
        <v>177691691</v>
      </c>
      <c r="D90" s="3">
        <f t="shared" si="3"/>
        <v>292684186</v>
      </c>
      <c r="E90" s="2">
        <v>138284</v>
      </c>
      <c r="F90" s="2">
        <v>206531.6</v>
      </c>
      <c r="G90" s="3">
        <f t="shared" si="4"/>
        <v>344815.6</v>
      </c>
      <c r="H90" s="2">
        <f t="shared" si="5"/>
        <v>84.881364416227115</v>
      </c>
    </row>
    <row r="91" spans="1:8" x14ac:dyDescent="0.35">
      <c r="A91" s="4" t="s">
        <v>235</v>
      </c>
      <c r="B91" s="5">
        <v>111134091</v>
      </c>
      <c r="C91" s="3">
        <v>189621597</v>
      </c>
      <c r="D91" s="3">
        <f t="shared" si="3"/>
        <v>300755688</v>
      </c>
      <c r="E91" s="2">
        <v>133436</v>
      </c>
      <c r="F91" s="2">
        <v>218311.1</v>
      </c>
      <c r="G91" s="3">
        <f t="shared" si="4"/>
        <v>351747.1</v>
      </c>
      <c r="H91" s="2">
        <f t="shared" si="5"/>
        <v>85.503388087634562</v>
      </c>
    </row>
    <row r="92" spans="1:8" x14ac:dyDescent="0.35">
      <c r="A92" s="4" t="s">
        <v>236</v>
      </c>
      <c r="B92" s="5">
        <v>116126920</v>
      </c>
      <c r="C92" s="3">
        <v>188392000</v>
      </c>
      <c r="D92" s="3">
        <f t="shared" si="3"/>
        <v>304518920</v>
      </c>
      <c r="E92" s="2">
        <v>138665.4</v>
      </c>
      <c r="F92" s="2">
        <v>215245.8</v>
      </c>
      <c r="G92" s="3">
        <f t="shared" si="4"/>
        <v>353911.19999999995</v>
      </c>
      <c r="H92" s="2">
        <f t="shared" si="5"/>
        <v>86.043877673269463</v>
      </c>
    </row>
    <row r="93" spans="1:8" x14ac:dyDescent="0.35">
      <c r="A93" s="4" t="s">
        <v>237</v>
      </c>
      <c r="B93" s="5">
        <v>111666500</v>
      </c>
      <c r="C93" s="3">
        <v>179764774</v>
      </c>
      <c r="D93" s="3">
        <f t="shared" si="3"/>
        <v>291431274</v>
      </c>
      <c r="E93" s="2">
        <v>134381.9</v>
      </c>
      <c r="F93" s="2">
        <v>206148.9</v>
      </c>
      <c r="G93" s="3">
        <f t="shared" si="4"/>
        <v>340530.8</v>
      </c>
      <c r="H93" s="2">
        <f t="shared" si="5"/>
        <v>85.581472806571384</v>
      </c>
    </row>
    <row r="94" spans="1:8" x14ac:dyDescent="0.35">
      <c r="A94" s="4" t="s">
        <v>238</v>
      </c>
      <c r="B94" s="5">
        <v>117617596</v>
      </c>
      <c r="C94" s="3">
        <v>189090956</v>
      </c>
      <c r="D94" s="3">
        <f t="shared" si="3"/>
        <v>306708552</v>
      </c>
      <c r="E94" s="2">
        <v>142478.6</v>
      </c>
      <c r="F94" s="2">
        <v>218901.1</v>
      </c>
      <c r="G94" s="3">
        <f t="shared" si="4"/>
        <v>361379.7</v>
      </c>
      <c r="H94" s="2">
        <f t="shared" si="5"/>
        <v>84.871549785447272</v>
      </c>
    </row>
    <row r="95" spans="1:8" x14ac:dyDescent="0.35">
      <c r="A95" s="4" t="s">
        <v>239</v>
      </c>
      <c r="B95" s="5">
        <v>112787109</v>
      </c>
      <c r="C95" s="3">
        <v>173745945</v>
      </c>
      <c r="D95" s="3">
        <f t="shared" si="3"/>
        <v>286533054</v>
      </c>
      <c r="E95" s="2">
        <v>137137.1</v>
      </c>
      <c r="F95" s="2">
        <v>198974.6</v>
      </c>
      <c r="G95" s="3">
        <f t="shared" si="4"/>
        <v>336111.7</v>
      </c>
      <c r="H95" s="2">
        <f t="shared" si="5"/>
        <v>85.249354306916416</v>
      </c>
    </row>
    <row r="96" spans="1:8" x14ac:dyDescent="0.35">
      <c r="A96" s="4" t="s">
        <v>240</v>
      </c>
      <c r="B96" s="5">
        <v>110072533</v>
      </c>
      <c r="C96" s="3">
        <v>173517434</v>
      </c>
      <c r="D96" s="3">
        <f t="shared" si="3"/>
        <v>283589967</v>
      </c>
      <c r="E96" s="2">
        <v>135455.6</v>
      </c>
      <c r="F96" s="2">
        <v>201877.4</v>
      </c>
      <c r="G96" s="3">
        <f t="shared" si="4"/>
        <v>337333</v>
      </c>
      <c r="H96" s="2">
        <f t="shared" si="5"/>
        <v>84.068255106971449</v>
      </c>
    </row>
    <row r="97" spans="1:8" x14ac:dyDescent="0.35">
      <c r="A97" s="4" t="s">
        <v>241</v>
      </c>
      <c r="B97" s="5">
        <v>105074927</v>
      </c>
      <c r="C97" s="3">
        <v>168181453</v>
      </c>
      <c r="D97" s="3">
        <f t="shared" si="3"/>
        <v>273256380</v>
      </c>
      <c r="E97" s="2">
        <v>129009.8</v>
      </c>
      <c r="F97" s="2">
        <v>195810.1</v>
      </c>
      <c r="G97" s="3">
        <f t="shared" si="4"/>
        <v>324819.90000000002</v>
      </c>
      <c r="H97" s="2">
        <f t="shared" si="5"/>
        <v>84.125504625794164</v>
      </c>
    </row>
    <row r="98" spans="1:8" x14ac:dyDescent="0.35">
      <c r="A98" s="4" t="s">
        <v>242</v>
      </c>
      <c r="B98" s="5">
        <v>108565276</v>
      </c>
      <c r="C98" s="3">
        <v>153070964</v>
      </c>
      <c r="D98" s="3">
        <f t="shared" si="3"/>
        <v>261636240</v>
      </c>
      <c r="E98" s="2">
        <v>130977.5</v>
      </c>
      <c r="F98" s="2">
        <v>178119.5</v>
      </c>
      <c r="G98" s="3">
        <f t="shared" si="4"/>
        <v>309097</v>
      </c>
      <c r="H98" s="2">
        <f t="shared" si="5"/>
        <v>84.645350812204583</v>
      </c>
    </row>
    <row r="99" spans="1:8" x14ac:dyDescent="0.35">
      <c r="A99" s="4" t="s">
        <v>243</v>
      </c>
      <c r="B99" s="5">
        <v>111825712</v>
      </c>
      <c r="C99" s="3">
        <v>169061414</v>
      </c>
      <c r="D99" s="3">
        <f t="shared" si="3"/>
        <v>280887126</v>
      </c>
      <c r="E99" s="2">
        <v>133174.29999999999</v>
      </c>
      <c r="F99" s="2">
        <v>193885.2</v>
      </c>
      <c r="G99" s="3">
        <f t="shared" si="4"/>
        <v>327059.5</v>
      </c>
      <c r="H99" s="2">
        <f t="shared" si="5"/>
        <v>85.882576717692032</v>
      </c>
    </row>
    <row r="100" spans="1:8" x14ac:dyDescent="0.35">
      <c r="A100" s="4" t="s">
        <v>244</v>
      </c>
      <c r="B100" s="5">
        <v>78826677</v>
      </c>
      <c r="C100" s="3">
        <v>147453447</v>
      </c>
      <c r="D100" s="3">
        <f t="shared" si="3"/>
        <v>226280124</v>
      </c>
      <c r="E100" s="2">
        <v>94691.4</v>
      </c>
      <c r="F100" s="2">
        <v>165614.29999999999</v>
      </c>
      <c r="G100" s="3">
        <f t="shared" si="4"/>
        <v>260305.69999999998</v>
      </c>
      <c r="H100" s="2">
        <f t="shared" si="5"/>
        <v>86.928608939412399</v>
      </c>
    </row>
    <row r="101" spans="1:8" x14ac:dyDescent="0.35">
      <c r="A101" s="4" t="s">
        <v>245</v>
      </c>
      <c r="B101" s="5">
        <v>74459857</v>
      </c>
      <c r="C101" s="3">
        <v>146437757</v>
      </c>
      <c r="D101" s="3">
        <f t="shared" si="3"/>
        <v>220897614</v>
      </c>
      <c r="E101" s="2">
        <v>90954.3</v>
      </c>
      <c r="F101" s="2">
        <v>163483.5</v>
      </c>
      <c r="G101" s="3">
        <f t="shared" si="4"/>
        <v>254437.8</v>
      </c>
      <c r="H101" s="2">
        <f t="shared" si="5"/>
        <v>86.817923280267323</v>
      </c>
    </row>
    <row r="102" spans="1:8" x14ac:dyDescent="0.35">
      <c r="A102" s="4" t="s">
        <v>246</v>
      </c>
      <c r="B102" s="5">
        <v>87887723</v>
      </c>
      <c r="C102" s="3">
        <v>160355757</v>
      </c>
      <c r="D102" s="3">
        <f t="shared" si="3"/>
        <v>248243480</v>
      </c>
      <c r="E102" s="2">
        <v>105014.6</v>
      </c>
      <c r="F102" s="2">
        <v>179060.5</v>
      </c>
      <c r="G102" s="3">
        <f t="shared" si="4"/>
        <v>284075.09999999998</v>
      </c>
      <c r="H102" s="2">
        <f t="shared" si="5"/>
        <v>87.386567847727605</v>
      </c>
    </row>
    <row r="103" spans="1:8" x14ac:dyDescent="0.35">
      <c r="A103" s="4" t="s">
        <v>247</v>
      </c>
      <c r="B103" s="5">
        <v>93723405</v>
      </c>
      <c r="C103" s="3">
        <v>179716150</v>
      </c>
      <c r="D103" s="3">
        <f t="shared" si="3"/>
        <v>273439555</v>
      </c>
      <c r="E103" s="2">
        <v>112991</v>
      </c>
      <c r="F103" s="2">
        <v>199868.7</v>
      </c>
      <c r="G103" s="3">
        <f t="shared" si="4"/>
        <v>312859.7</v>
      </c>
      <c r="H103" s="2">
        <f t="shared" si="5"/>
        <v>87.400056638806461</v>
      </c>
    </row>
    <row r="104" spans="1:8" x14ac:dyDescent="0.35">
      <c r="A104" s="4" t="s">
        <v>248</v>
      </c>
      <c r="B104" s="5">
        <v>97559110</v>
      </c>
      <c r="C104" s="3">
        <v>181498991</v>
      </c>
      <c r="D104" s="3">
        <f t="shared" si="3"/>
        <v>279058101</v>
      </c>
      <c r="E104" s="2">
        <v>118127.2</v>
      </c>
      <c r="F104" s="2">
        <v>203029</v>
      </c>
      <c r="G104" s="3">
        <f t="shared" si="4"/>
        <v>321156.2</v>
      </c>
      <c r="H104" s="2">
        <f t="shared" si="5"/>
        <v>86.891705967376637</v>
      </c>
    </row>
    <row r="105" spans="1:8" x14ac:dyDescent="0.35">
      <c r="A105" s="4" t="s">
        <v>249</v>
      </c>
      <c r="B105" s="5">
        <v>99540768</v>
      </c>
      <c r="C105" s="3">
        <v>184331426</v>
      </c>
      <c r="D105" s="3">
        <f t="shared" si="3"/>
        <v>283872194</v>
      </c>
      <c r="E105" s="2">
        <v>121443.9</v>
      </c>
      <c r="F105" s="2">
        <v>206078.9</v>
      </c>
      <c r="G105" s="3">
        <f t="shared" si="4"/>
        <v>327522.8</v>
      </c>
      <c r="H105" s="2">
        <f t="shared" si="5"/>
        <v>86.67249852529352</v>
      </c>
    </row>
    <row r="106" spans="1:8" x14ac:dyDescent="0.35">
      <c r="A106" s="4" t="s">
        <v>250</v>
      </c>
      <c r="B106" s="5">
        <v>107588274</v>
      </c>
      <c r="C106" s="3">
        <v>196786621</v>
      </c>
      <c r="D106" s="3">
        <f t="shared" si="3"/>
        <v>304374895</v>
      </c>
      <c r="E106" s="2">
        <v>132592.79999999999</v>
      </c>
      <c r="F106" s="2">
        <v>218784.4</v>
      </c>
      <c r="G106" s="3">
        <f t="shared" si="4"/>
        <v>351377.19999999995</v>
      </c>
      <c r="H106" s="2">
        <f t="shared" si="5"/>
        <v>86.623404990420568</v>
      </c>
    </row>
    <row r="107" spans="1:8" x14ac:dyDescent="0.35">
      <c r="A107" s="4" t="s">
        <v>251</v>
      </c>
      <c r="B107" s="5">
        <v>101085432</v>
      </c>
      <c r="C107" s="3">
        <v>190029163</v>
      </c>
      <c r="D107" s="3">
        <f t="shared" si="3"/>
        <v>291114595</v>
      </c>
      <c r="E107" s="2">
        <v>126974.6</v>
      </c>
      <c r="F107" s="2">
        <v>212293.2</v>
      </c>
      <c r="G107" s="3">
        <f t="shared" si="4"/>
        <v>339267.80000000005</v>
      </c>
      <c r="H107" s="2">
        <f t="shared" si="5"/>
        <v>85.806727016239066</v>
      </c>
    </row>
    <row r="108" spans="1:8" x14ac:dyDescent="0.35">
      <c r="A108" s="4" t="s">
        <v>252</v>
      </c>
      <c r="B108" s="5">
        <v>104644554</v>
      </c>
      <c r="C108" s="3">
        <v>190985852</v>
      </c>
      <c r="D108" s="3">
        <f t="shared" si="3"/>
        <v>295630406</v>
      </c>
      <c r="E108" s="2">
        <v>132566.9</v>
      </c>
      <c r="F108" s="2">
        <v>214809.1</v>
      </c>
      <c r="G108" s="3">
        <f t="shared" si="4"/>
        <v>347376</v>
      </c>
      <c r="H108" s="2">
        <f t="shared" si="5"/>
        <v>85.103866127769336</v>
      </c>
    </row>
    <row r="109" spans="1:8" x14ac:dyDescent="0.35">
      <c r="A109" s="4" t="s">
        <v>253</v>
      </c>
      <c r="B109" s="5">
        <v>101505063</v>
      </c>
      <c r="C109" s="3">
        <v>181454892</v>
      </c>
      <c r="D109" s="3">
        <f t="shared" si="3"/>
        <v>282959955</v>
      </c>
      <c r="E109" s="2">
        <v>127851.5</v>
      </c>
      <c r="F109" s="2">
        <v>204945</v>
      </c>
      <c r="G109" s="3">
        <f t="shared" si="4"/>
        <v>332796.5</v>
      </c>
      <c r="H109" s="2">
        <f t="shared" si="5"/>
        <v>85.024919132262511</v>
      </c>
    </row>
    <row r="110" spans="1:8" x14ac:dyDescent="0.35">
      <c r="A110" s="4" t="s">
        <v>254</v>
      </c>
      <c r="B110" s="5">
        <v>97424698</v>
      </c>
      <c r="C110" s="3">
        <v>168794219</v>
      </c>
      <c r="D110" s="3">
        <f t="shared" si="3"/>
        <v>266218917</v>
      </c>
      <c r="E110" s="2">
        <v>123861</v>
      </c>
      <c r="F110" s="2">
        <v>193567.7</v>
      </c>
      <c r="G110" s="3">
        <f t="shared" si="4"/>
        <v>317428.7</v>
      </c>
      <c r="H110" s="2">
        <f t="shared" si="5"/>
        <v>83.867311619900789</v>
      </c>
    </row>
    <row r="111" spans="1:8" x14ac:dyDescent="0.35">
      <c r="A111" s="4" t="s">
        <v>255</v>
      </c>
      <c r="B111" s="5">
        <v>123173818</v>
      </c>
      <c r="C111" s="3">
        <v>207588254</v>
      </c>
      <c r="D111" s="3">
        <f t="shared" si="3"/>
        <v>330762072</v>
      </c>
      <c r="E111" s="2">
        <v>152434.29999999999</v>
      </c>
      <c r="F111" s="2">
        <v>237000.7</v>
      </c>
      <c r="G111" s="3">
        <f t="shared" si="4"/>
        <v>389435</v>
      </c>
      <c r="H111" s="2">
        <f t="shared" si="5"/>
        <v>84.933832860425994</v>
      </c>
    </row>
    <row r="112" spans="1:8" x14ac:dyDescent="0.35">
      <c r="A112" s="4" t="s">
        <v>256</v>
      </c>
      <c r="B112" s="5">
        <v>116316660</v>
      </c>
      <c r="C112" s="3">
        <v>198064104</v>
      </c>
      <c r="D112" s="3">
        <f t="shared" si="3"/>
        <v>314380764</v>
      </c>
      <c r="E112" s="2">
        <v>143701</v>
      </c>
      <c r="F112" s="2">
        <v>226717.5</v>
      </c>
      <c r="G112" s="3">
        <f t="shared" si="4"/>
        <v>370418.5</v>
      </c>
      <c r="H112" s="2">
        <f t="shared" si="5"/>
        <v>84.871777192553836</v>
      </c>
    </row>
    <row r="113" spans="1:8" x14ac:dyDescent="0.35">
      <c r="A113" s="4" t="s">
        <v>257</v>
      </c>
      <c r="B113" s="5">
        <v>117193883</v>
      </c>
      <c r="C113" s="3">
        <v>201831553</v>
      </c>
      <c r="D113" s="3">
        <f t="shared" si="3"/>
        <v>319025436</v>
      </c>
      <c r="E113" s="2">
        <v>145476.70000000001</v>
      </c>
      <c r="F113" s="2">
        <v>230555.8</v>
      </c>
      <c r="G113" s="3">
        <f t="shared" si="4"/>
        <v>376032.5</v>
      </c>
      <c r="H113" s="2">
        <f t="shared" si="5"/>
        <v>84.839857193194732</v>
      </c>
    </row>
    <row r="114" spans="1:8" x14ac:dyDescent="0.35">
      <c r="A114" s="4" t="s">
        <v>258</v>
      </c>
      <c r="B114" s="5">
        <v>119371087</v>
      </c>
      <c r="C114" s="3">
        <v>210707815</v>
      </c>
      <c r="D114" s="3">
        <f t="shared" si="3"/>
        <v>330078902</v>
      </c>
      <c r="E114" s="2">
        <v>147741.1</v>
      </c>
      <c r="F114" s="2">
        <v>242477.3</v>
      </c>
      <c r="G114" s="3">
        <f t="shared" si="4"/>
        <v>390218.4</v>
      </c>
      <c r="H114" s="2">
        <f t="shared" si="5"/>
        <v>84.588246479407431</v>
      </c>
    </row>
    <row r="115" spans="1:8" x14ac:dyDescent="0.35">
      <c r="A115" s="4" t="s">
        <v>259</v>
      </c>
      <c r="B115" s="5">
        <v>116799288</v>
      </c>
      <c r="C115" s="3">
        <v>205428056</v>
      </c>
      <c r="D115" s="3">
        <f t="shared" si="3"/>
        <v>322227344</v>
      </c>
      <c r="E115" s="2">
        <v>143771</v>
      </c>
      <c r="F115" s="2">
        <v>237360.7</v>
      </c>
      <c r="G115" s="3">
        <f t="shared" si="4"/>
        <v>381131.7</v>
      </c>
      <c r="H115" s="2">
        <f t="shared" si="5"/>
        <v>84.544881467482242</v>
      </c>
    </row>
    <row r="116" spans="1:8" x14ac:dyDescent="0.35">
      <c r="A116" s="4" t="s">
        <v>260</v>
      </c>
      <c r="B116" s="5">
        <v>119193094</v>
      </c>
      <c r="C116" s="3">
        <v>213590191</v>
      </c>
      <c r="D116" s="3">
        <f t="shared" si="3"/>
        <v>332783285</v>
      </c>
      <c r="E116" s="2">
        <v>147906.5</v>
      </c>
      <c r="F116" s="2">
        <v>245277.3</v>
      </c>
      <c r="G116" s="3">
        <f t="shared" si="4"/>
        <v>393183.8</v>
      </c>
      <c r="H116" s="2">
        <f t="shared" si="5"/>
        <v>84.638096737454589</v>
      </c>
    </row>
    <row r="117" spans="1:8" x14ac:dyDescent="0.35">
      <c r="A117" s="4" t="s">
        <v>261</v>
      </c>
      <c r="B117" s="5">
        <v>114742827</v>
      </c>
      <c r="C117" s="3">
        <v>211384867</v>
      </c>
      <c r="D117" s="3">
        <f t="shared" si="3"/>
        <v>326127694</v>
      </c>
      <c r="E117" s="2">
        <v>142079.29999999999</v>
      </c>
      <c r="F117" s="2">
        <v>244558</v>
      </c>
      <c r="G117" s="3">
        <f t="shared" si="4"/>
        <v>386637.3</v>
      </c>
      <c r="H117" s="2">
        <f t="shared" si="5"/>
        <v>84.349775357938825</v>
      </c>
    </row>
    <row r="118" spans="1:8" x14ac:dyDescent="0.35">
      <c r="A118" s="4" t="s">
        <v>262</v>
      </c>
      <c r="B118" s="5">
        <v>127735018</v>
      </c>
      <c r="C118" s="3">
        <v>217343392</v>
      </c>
      <c r="D118" s="3">
        <f t="shared" si="3"/>
        <v>345078410</v>
      </c>
      <c r="E118" s="2">
        <v>163682.1</v>
      </c>
      <c r="F118" s="2">
        <v>251323.6</v>
      </c>
      <c r="G118" s="3">
        <f t="shared" si="4"/>
        <v>415005.7</v>
      </c>
      <c r="H118" s="2">
        <f t="shared" si="5"/>
        <v>83.150282032270866</v>
      </c>
    </row>
    <row r="119" spans="1:8" x14ac:dyDescent="0.35">
      <c r="A119" s="4" t="s">
        <v>263</v>
      </c>
      <c r="B119" s="5">
        <v>120231473</v>
      </c>
      <c r="C119" s="3">
        <v>222500593</v>
      </c>
      <c r="D119" s="3">
        <f t="shared" si="3"/>
        <v>342732066</v>
      </c>
      <c r="E119" s="2">
        <v>156285.70000000001</v>
      </c>
      <c r="F119" s="2">
        <v>259441</v>
      </c>
      <c r="G119" s="3">
        <f t="shared" si="4"/>
        <v>415726.7</v>
      </c>
      <c r="H119" s="2">
        <f t="shared" si="5"/>
        <v>82.441677669488143</v>
      </c>
    </row>
    <row r="120" spans="1:8" x14ac:dyDescent="0.35">
      <c r="A120" s="4" t="s">
        <v>264</v>
      </c>
      <c r="B120" s="5">
        <v>124889828</v>
      </c>
      <c r="C120" s="3">
        <v>222744567</v>
      </c>
      <c r="D120" s="3">
        <f t="shared" si="3"/>
        <v>347634395</v>
      </c>
      <c r="E120" s="2">
        <v>159510.20000000001</v>
      </c>
      <c r="F120" s="2">
        <v>257885.9</v>
      </c>
      <c r="G120" s="3">
        <f t="shared" si="4"/>
        <v>417396.1</v>
      </c>
      <c r="H120" s="2">
        <f t="shared" si="5"/>
        <v>83.286450208806457</v>
      </c>
    </row>
    <row r="121" spans="1:8" x14ac:dyDescent="0.35">
      <c r="A121" s="4" t="s">
        <v>265</v>
      </c>
      <c r="B121" s="5">
        <v>114547529</v>
      </c>
      <c r="C121" s="3">
        <v>213355664</v>
      </c>
      <c r="D121" s="3">
        <f t="shared" si="3"/>
        <v>327903193</v>
      </c>
      <c r="E121" s="2">
        <v>147430.9</v>
      </c>
      <c r="F121" s="2">
        <v>247992.3</v>
      </c>
      <c r="G121" s="3">
        <f t="shared" si="4"/>
        <v>395423.19999999995</v>
      </c>
      <c r="H121" s="2">
        <f t="shared" si="5"/>
        <v>82.924621772318886</v>
      </c>
    </row>
    <row r="122" spans="1:8" x14ac:dyDescent="0.35">
      <c r="A122" s="4" t="s">
        <v>266</v>
      </c>
      <c r="B122" s="5">
        <v>116993595</v>
      </c>
      <c r="C122" s="3">
        <v>201034269</v>
      </c>
      <c r="D122" s="3">
        <f t="shared" si="3"/>
        <v>318027864</v>
      </c>
      <c r="E122" s="2">
        <v>150892.70000000001</v>
      </c>
      <c r="F122" s="2">
        <v>234921.2</v>
      </c>
      <c r="G122" s="3">
        <f t="shared" si="4"/>
        <v>385813.9</v>
      </c>
      <c r="H122" s="2">
        <f t="shared" si="5"/>
        <v>82.430380035555999</v>
      </c>
    </row>
    <row r="123" spans="1:8" x14ac:dyDescent="0.35">
      <c r="A123" s="4" t="s">
        <v>267</v>
      </c>
      <c r="B123" s="5">
        <v>140434945</v>
      </c>
      <c r="C123" s="3">
        <v>256178061</v>
      </c>
      <c r="D123" s="3">
        <f t="shared" si="3"/>
        <v>396613006</v>
      </c>
      <c r="E123" s="2">
        <v>179297.8</v>
      </c>
      <c r="F123" s="2">
        <v>296517.7</v>
      </c>
      <c r="G123" s="3">
        <f t="shared" si="4"/>
        <v>475815.5</v>
      </c>
      <c r="H123" s="2">
        <f t="shared" si="5"/>
        <v>83.354368657599423</v>
      </c>
    </row>
    <row r="124" spans="1:8" x14ac:dyDescent="0.35">
      <c r="A124" s="4" t="s">
        <v>268</v>
      </c>
      <c r="B124" s="5">
        <v>133302714</v>
      </c>
      <c r="C124" s="3">
        <v>233499640</v>
      </c>
      <c r="D124" s="3">
        <f t="shared" si="3"/>
        <v>366802354</v>
      </c>
      <c r="E124" s="2">
        <v>173006.2</v>
      </c>
      <c r="F124" s="2">
        <v>273096.90000000002</v>
      </c>
      <c r="G124" s="3">
        <f t="shared" si="4"/>
        <v>446103.10000000003</v>
      </c>
      <c r="H124" s="2">
        <f t="shared" si="5"/>
        <v>82.223672958112132</v>
      </c>
    </row>
    <row r="125" spans="1:8" x14ac:dyDescent="0.35">
      <c r="A125" s="4" t="s">
        <v>269</v>
      </c>
      <c r="B125" s="5">
        <v>137677934</v>
      </c>
      <c r="C125" s="3">
        <v>244706289</v>
      </c>
      <c r="D125" s="3">
        <f t="shared" si="3"/>
        <v>382384223</v>
      </c>
      <c r="E125" s="2">
        <v>178420.5</v>
      </c>
      <c r="F125" s="2">
        <v>285340.3</v>
      </c>
      <c r="G125" s="3">
        <f t="shared" si="4"/>
        <v>463760.8</v>
      </c>
      <c r="H125" s="2">
        <f t="shared" si="5"/>
        <v>82.452898778853239</v>
      </c>
    </row>
    <row r="126" spans="1:8" x14ac:dyDescent="0.35">
      <c r="A126" s="4" t="s">
        <v>270</v>
      </c>
      <c r="B126" s="5">
        <v>141483676</v>
      </c>
      <c r="C126" s="3">
        <v>244563401</v>
      </c>
      <c r="D126" s="3">
        <f t="shared" si="3"/>
        <v>386047077</v>
      </c>
      <c r="E126" s="2">
        <v>182096.8</v>
      </c>
      <c r="F126" s="2">
        <v>286097.09999999998</v>
      </c>
      <c r="G126" s="3">
        <f t="shared" si="4"/>
        <v>468193.89999999997</v>
      </c>
      <c r="H126" s="2">
        <f t="shared" si="5"/>
        <v>82.454529416124387</v>
      </c>
    </row>
    <row r="127" spans="1:8" x14ac:dyDescent="0.35">
      <c r="A127" s="4" t="s">
        <v>271</v>
      </c>
      <c r="B127" s="5">
        <v>137435693</v>
      </c>
      <c r="C127" s="3">
        <v>231375957</v>
      </c>
      <c r="D127" s="3">
        <f t="shared" si="3"/>
        <v>368811650</v>
      </c>
      <c r="E127" s="2">
        <v>175784.1</v>
      </c>
      <c r="F127" s="2">
        <v>271242</v>
      </c>
      <c r="G127" s="3">
        <f t="shared" si="4"/>
        <v>447026.1</v>
      </c>
      <c r="H127" s="2">
        <f t="shared" si="5"/>
        <v>82.503381793591032</v>
      </c>
    </row>
    <row r="128" spans="1:8" x14ac:dyDescent="0.35">
      <c r="A128" s="4" t="s">
        <v>272</v>
      </c>
      <c r="B128" s="5">
        <v>141068481</v>
      </c>
      <c r="C128" s="3">
        <v>244810305</v>
      </c>
      <c r="D128" s="3">
        <f t="shared" si="3"/>
        <v>385878786</v>
      </c>
      <c r="E128" s="2">
        <v>181631.3</v>
      </c>
      <c r="F128" s="2">
        <v>283624.7</v>
      </c>
      <c r="G128" s="3">
        <f t="shared" si="4"/>
        <v>465256</v>
      </c>
      <c r="H128" s="2">
        <f t="shared" si="5"/>
        <v>82.939024107158204</v>
      </c>
    </row>
    <row r="129" spans="1:14" x14ac:dyDescent="0.35">
      <c r="A129" s="4" t="s">
        <v>273</v>
      </c>
      <c r="B129" s="5">
        <v>137740013</v>
      </c>
      <c r="C129" s="3">
        <v>240069009</v>
      </c>
      <c r="D129" s="3">
        <f t="shared" si="3"/>
        <v>377809022</v>
      </c>
      <c r="E129" s="2">
        <v>175384.6</v>
      </c>
      <c r="F129" s="2">
        <v>275475.5</v>
      </c>
      <c r="G129" s="3">
        <f t="shared" si="4"/>
        <v>450860.1</v>
      </c>
      <c r="H129" s="2">
        <f t="shared" si="5"/>
        <v>83.797395688817886</v>
      </c>
    </row>
    <row r="130" spans="1:14" x14ac:dyDescent="0.35">
      <c r="A130" s="4" t="s">
        <v>274</v>
      </c>
      <c r="B130" s="5">
        <v>138641551</v>
      </c>
      <c r="C130" s="3">
        <v>244922972</v>
      </c>
      <c r="D130" s="3">
        <f t="shared" si="3"/>
        <v>383564523</v>
      </c>
      <c r="E130" s="2">
        <v>180563.4</v>
      </c>
      <c r="F130" s="2">
        <v>282693.59999999998</v>
      </c>
      <c r="G130" s="3">
        <f t="shared" si="4"/>
        <v>463257</v>
      </c>
      <c r="H130" s="2">
        <f t="shared" si="5"/>
        <v>82.797350714614126</v>
      </c>
    </row>
    <row r="131" spans="1:14" x14ac:dyDescent="0.35">
      <c r="A131" s="4" t="s">
        <v>275</v>
      </c>
      <c r="B131" s="5">
        <v>131681084</v>
      </c>
      <c r="C131" s="3">
        <v>221101607</v>
      </c>
      <c r="D131" s="3">
        <f t="shared" si="3"/>
        <v>352782691</v>
      </c>
      <c r="E131" s="2">
        <v>171458.3</v>
      </c>
      <c r="F131" s="2">
        <v>256544.6</v>
      </c>
      <c r="G131" s="3">
        <f t="shared" si="4"/>
        <v>428002.9</v>
      </c>
      <c r="H131" s="2">
        <f t="shared" si="5"/>
        <v>82.42530389396893</v>
      </c>
    </row>
    <row r="132" spans="1:14" x14ac:dyDescent="0.35">
      <c r="A132" s="4" t="s">
        <v>276</v>
      </c>
      <c r="B132" s="5">
        <v>128904872</v>
      </c>
      <c r="C132" s="3">
        <v>218830292</v>
      </c>
      <c r="D132" s="3">
        <f t="shared" si="3"/>
        <v>347735164</v>
      </c>
      <c r="E132" s="2">
        <v>168311.8</v>
      </c>
      <c r="F132" s="2">
        <v>252758.1</v>
      </c>
      <c r="G132" s="3">
        <f t="shared" si="4"/>
        <v>421069.9</v>
      </c>
      <c r="H132" s="2">
        <f t="shared" si="5"/>
        <v>82.583714485409672</v>
      </c>
      <c r="I132" s="3">
        <f>SUM(D121:D132)</f>
        <v>4394359553</v>
      </c>
      <c r="J132" s="3">
        <f>SUM(G121:G132)</f>
        <v>5310582.4000000004</v>
      </c>
      <c r="M132" s="2">
        <f>I132/1000000000</f>
        <v>4.3943595530000001</v>
      </c>
      <c r="N132" s="2">
        <f>J132/1000000</f>
        <v>5.3105824000000004</v>
      </c>
    </row>
    <row r="133" spans="1:14" x14ac:dyDescent="0.35">
      <c r="A133" s="4" t="s">
        <v>277</v>
      </c>
      <c r="B133" s="5">
        <v>127801640</v>
      </c>
      <c r="C133" s="3">
        <v>219355720</v>
      </c>
      <c r="D133" s="3">
        <f t="shared" ref="D133:D136" si="6">SUM(B133:C133)</f>
        <v>347157360</v>
      </c>
      <c r="E133" s="2">
        <v>165342.20000000001</v>
      </c>
      <c r="F133" s="2">
        <v>254438.5</v>
      </c>
      <c r="G133" s="3">
        <f t="shared" ref="G133:G136" si="7">SUM(E133:F133)</f>
        <v>419780.7</v>
      </c>
      <c r="H133" s="2">
        <f t="shared" ref="H133:H136" si="8">((D133/1000)/G133)*100</f>
        <v>82.699695340924436</v>
      </c>
    </row>
    <row r="134" spans="1:14" x14ac:dyDescent="0.35">
      <c r="A134" s="4" t="s">
        <v>278</v>
      </c>
      <c r="B134" s="5">
        <v>123217190</v>
      </c>
      <c r="C134" s="3">
        <v>198102795</v>
      </c>
      <c r="D134" s="3">
        <f t="shared" si="6"/>
        <v>321319985</v>
      </c>
      <c r="E134" s="2">
        <v>158850.79999999999</v>
      </c>
      <c r="F134" s="2">
        <v>230706.8</v>
      </c>
      <c r="G134" s="3">
        <f t="shared" si="7"/>
        <v>389557.6</v>
      </c>
      <c r="H134" s="2">
        <f t="shared" si="8"/>
        <v>82.48330542132922</v>
      </c>
    </row>
    <row r="135" spans="1:14" x14ac:dyDescent="0.35">
      <c r="A135" s="4" t="s">
        <v>279</v>
      </c>
      <c r="B135" s="5">
        <v>144905607</v>
      </c>
      <c r="C135" s="3">
        <v>226234561</v>
      </c>
      <c r="D135" s="3">
        <f t="shared" si="6"/>
        <v>371140168</v>
      </c>
      <c r="E135" s="2">
        <v>184458.5</v>
      </c>
      <c r="F135" s="2">
        <v>262821.90000000002</v>
      </c>
      <c r="G135" s="3">
        <f t="shared" si="7"/>
        <v>447280.4</v>
      </c>
      <c r="H135" s="2">
        <f t="shared" si="8"/>
        <v>82.977069417752261</v>
      </c>
    </row>
    <row r="136" spans="1:14" x14ac:dyDescent="0.35">
      <c r="A136" s="1" t="s">
        <v>280</v>
      </c>
      <c r="B136" s="5">
        <v>128307451</v>
      </c>
      <c r="C136" s="3">
        <v>217549924</v>
      </c>
      <c r="D136" s="3">
        <f t="shared" si="6"/>
        <v>345857375</v>
      </c>
      <c r="E136" s="2">
        <v>161811.70000000001</v>
      </c>
      <c r="F136" s="2">
        <v>249790.2</v>
      </c>
      <c r="G136" s="3">
        <f t="shared" si="7"/>
        <v>411601.9</v>
      </c>
      <c r="H136" s="2">
        <f t="shared" si="8"/>
        <v>84.027157066087398</v>
      </c>
    </row>
    <row r="137" spans="1:14" x14ac:dyDescent="0.35">
      <c r="A137" s="1" t="s">
        <v>281</v>
      </c>
      <c r="B137" s="5" t="e">
        <v>#N/A</v>
      </c>
      <c r="C137" s="3" t="e">
        <v>#N/A</v>
      </c>
      <c r="E137" s="2" t="e">
        <v>#N/A</v>
      </c>
      <c r="F137" s="2" t="e">
        <v>#N/A</v>
      </c>
      <c r="H137" s="2">
        <f>AVERAGE(H121:H132)</f>
        <v>82.740553525176992</v>
      </c>
    </row>
    <row r="138" spans="1:14" x14ac:dyDescent="0.35">
      <c r="A138" s="1" t="s">
        <v>126</v>
      </c>
      <c r="B138" s="1"/>
    </row>
    <row r="139" spans="1:14" x14ac:dyDescent="0.35">
      <c r="A139" s="1" t="s">
        <v>126</v>
      </c>
      <c r="B139" s="1"/>
    </row>
    <row r="140" spans="1:14" x14ac:dyDescent="0.35">
      <c r="A140" s="1" t="s">
        <v>126</v>
      </c>
      <c r="B140" s="1"/>
    </row>
    <row r="141" spans="1:14" x14ac:dyDescent="0.35">
      <c r="A141" s="1" t="s">
        <v>126</v>
      </c>
      <c r="B141" s="1"/>
    </row>
    <row r="142" spans="1:14" x14ac:dyDescent="0.35">
      <c r="A142" s="1" t="s">
        <v>126</v>
      </c>
      <c r="B142" s="1"/>
    </row>
    <row r="143" spans="1:14" x14ac:dyDescent="0.35">
      <c r="A143" s="1" t="s">
        <v>126</v>
      </c>
      <c r="B143" s="1"/>
    </row>
    <row r="144" spans="1:14" x14ac:dyDescent="0.35">
      <c r="A144" s="1" t="s">
        <v>126</v>
      </c>
      <c r="B144" s="1"/>
    </row>
    <row r="145" spans="1:2" x14ac:dyDescent="0.35">
      <c r="A145" s="1" t="s">
        <v>126</v>
      </c>
      <c r="B145" s="1"/>
    </row>
    <row r="146" spans="1:2" x14ac:dyDescent="0.35">
      <c r="A146" s="1" t="s">
        <v>126</v>
      </c>
      <c r="B146" s="1"/>
    </row>
    <row r="147" spans="1:2" x14ac:dyDescent="0.35">
      <c r="A147" s="1" t="s">
        <v>126</v>
      </c>
      <c r="B147" s="1"/>
    </row>
    <row r="148" spans="1:2" x14ac:dyDescent="0.35">
      <c r="A148" s="1" t="s">
        <v>126</v>
      </c>
      <c r="B148" s="1"/>
    </row>
    <row r="149" spans="1:2" x14ac:dyDescent="0.35">
      <c r="A149" s="1" t="s">
        <v>126</v>
      </c>
      <c r="B149" s="1"/>
    </row>
    <row r="150" spans="1:2" x14ac:dyDescent="0.35">
      <c r="A150" s="1" t="s">
        <v>126</v>
      </c>
      <c r="B150" s="1"/>
    </row>
    <row r="151" spans="1:2" x14ac:dyDescent="0.35">
      <c r="A151" s="1" t="s">
        <v>126</v>
      </c>
      <c r="B151" s="1"/>
    </row>
    <row r="152" spans="1:2" x14ac:dyDescent="0.35">
      <c r="A152" s="1" t="s">
        <v>126</v>
      </c>
      <c r="B152" s="1"/>
    </row>
    <row r="153" spans="1:2" x14ac:dyDescent="0.35">
      <c r="A153" s="1" t="s">
        <v>126</v>
      </c>
      <c r="B153" s="1"/>
    </row>
    <row r="154" spans="1:2" x14ac:dyDescent="0.35">
      <c r="A154" s="1" t="s">
        <v>126</v>
      </c>
      <c r="B154" s="1"/>
    </row>
    <row r="155" spans="1:2" x14ac:dyDescent="0.35">
      <c r="A155" s="1" t="s">
        <v>126</v>
      </c>
      <c r="B155" s="1"/>
    </row>
    <row r="156" spans="1:2" x14ac:dyDescent="0.35">
      <c r="A156" s="1" t="s">
        <v>126</v>
      </c>
      <c r="B156" s="1"/>
    </row>
    <row r="157" spans="1:2" x14ac:dyDescent="0.35">
      <c r="A157" s="1" t="s">
        <v>126</v>
      </c>
      <c r="B157" s="1"/>
    </row>
    <row r="158" spans="1:2" x14ac:dyDescent="0.35">
      <c r="A158" s="1" t="s">
        <v>126</v>
      </c>
      <c r="B158" s="1"/>
    </row>
    <row r="159" spans="1:2" x14ac:dyDescent="0.35">
      <c r="A159" s="1" t="s">
        <v>126</v>
      </c>
      <c r="B159" s="1"/>
    </row>
    <row r="160" spans="1:2" x14ac:dyDescent="0.35">
      <c r="A160" s="1" t="s">
        <v>126</v>
      </c>
      <c r="B160" s="1"/>
    </row>
    <row r="161" spans="1:2" x14ac:dyDescent="0.35">
      <c r="A161" s="1" t="s">
        <v>126</v>
      </c>
      <c r="B161" s="1"/>
    </row>
    <row r="162" spans="1:2" x14ac:dyDescent="0.35">
      <c r="A162" s="1" t="s">
        <v>126</v>
      </c>
      <c r="B162" s="1"/>
    </row>
    <row r="163" spans="1:2" x14ac:dyDescent="0.35">
      <c r="A163" s="1" t="s">
        <v>126</v>
      </c>
      <c r="B163" s="1"/>
    </row>
    <row r="164" spans="1:2" x14ac:dyDescent="0.35">
      <c r="A164" s="1" t="s">
        <v>126</v>
      </c>
      <c r="B164" s="1"/>
    </row>
    <row r="165" spans="1:2" x14ac:dyDescent="0.35">
      <c r="A165" s="1" t="s">
        <v>126</v>
      </c>
      <c r="B165" s="1"/>
    </row>
    <row r="166" spans="1:2" x14ac:dyDescent="0.35">
      <c r="A166" s="1" t="s">
        <v>126</v>
      </c>
      <c r="B166" s="1"/>
    </row>
    <row r="167" spans="1:2" x14ac:dyDescent="0.35">
      <c r="A167" s="1" t="s">
        <v>126</v>
      </c>
      <c r="B167" s="1"/>
    </row>
    <row r="168" spans="1:2" x14ac:dyDescent="0.35">
      <c r="A168" s="1" t="s">
        <v>126</v>
      </c>
      <c r="B168" s="1"/>
    </row>
    <row r="169" spans="1:2" x14ac:dyDescent="0.35">
      <c r="A169" s="1" t="s">
        <v>126</v>
      </c>
      <c r="B169" s="1"/>
    </row>
    <row r="170" spans="1:2" x14ac:dyDescent="0.35">
      <c r="A170" s="1" t="s">
        <v>126</v>
      </c>
      <c r="B170" s="1"/>
    </row>
    <row r="171" spans="1:2" x14ac:dyDescent="0.35">
      <c r="A171" s="1" t="s">
        <v>126</v>
      </c>
      <c r="B171" s="1"/>
    </row>
    <row r="172" spans="1:2" x14ac:dyDescent="0.35">
      <c r="A172" s="1" t="s">
        <v>126</v>
      </c>
      <c r="B172" s="1"/>
    </row>
    <row r="173" spans="1:2" x14ac:dyDescent="0.35">
      <c r="A173" s="1" t="s">
        <v>126</v>
      </c>
      <c r="B173" s="1"/>
    </row>
    <row r="174" spans="1:2" x14ac:dyDescent="0.35">
      <c r="A174" s="1" t="s">
        <v>126</v>
      </c>
      <c r="B174" s="1"/>
    </row>
    <row r="175" spans="1:2" x14ac:dyDescent="0.35">
      <c r="A175" s="1" t="s">
        <v>126</v>
      </c>
      <c r="B175" s="1"/>
    </row>
    <row r="176" spans="1:2" x14ac:dyDescent="0.35">
      <c r="A176" s="1" t="s">
        <v>126</v>
      </c>
      <c r="B176" s="1"/>
    </row>
    <row r="177" spans="1:2" x14ac:dyDescent="0.35">
      <c r="A177" s="1" t="s">
        <v>126</v>
      </c>
      <c r="B177" s="1"/>
    </row>
    <row r="178" spans="1:2" x14ac:dyDescent="0.35">
      <c r="A178" s="1" t="s">
        <v>126</v>
      </c>
      <c r="B178" s="1"/>
    </row>
    <row r="179" spans="1:2" x14ac:dyDescent="0.35">
      <c r="A179" s="1" t="s">
        <v>126</v>
      </c>
      <c r="B179" s="1"/>
    </row>
    <row r="180" spans="1:2" x14ac:dyDescent="0.35">
      <c r="A180" s="1" t="s">
        <v>126</v>
      </c>
      <c r="B180" s="1"/>
    </row>
    <row r="181" spans="1:2" x14ac:dyDescent="0.35">
      <c r="A181" s="1" t="s">
        <v>126</v>
      </c>
      <c r="B181" s="1"/>
    </row>
    <row r="182" spans="1:2" x14ac:dyDescent="0.35">
      <c r="A182" s="1" t="s">
        <v>126</v>
      </c>
      <c r="B182" s="1"/>
    </row>
    <row r="183" spans="1:2" x14ac:dyDescent="0.35">
      <c r="A183" s="1" t="s">
        <v>126</v>
      </c>
      <c r="B183" s="1"/>
    </row>
    <row r="184" spans="1:2" x14ac:dyDescent="0.35">
      <c r="A184" s="1" t="s">
        <v>126</v>
      </c>
      <c r="B184" s="1"/>
    </row>
    <row r="185" spans="1:2" x14ac:dyDescent="0.35">
      <c r="A185" s="1" t="s">
        <v>126</v>
      </c>
      <c r="B185" s="1"/>
    </row>
    <row r="186" spans="1:2" x14ac:dyDescent="0.35">
      <c r="A186" s="1" t="s">
        <v>126</v>
      </c>
      <c r="B186" s="1"/>
    </row>
    <row r="187" spans="1:2" x14ac:dyDescent="0.35">
      <c r="A187" s="1" t="s">
        <v>126</v>
      </c>
      <c r="B187" s="1"/>
    </row>
    <row r="188" spans="1:2" x14ac:dyDescent="0.35">
      <c r="A188" s="1" t="s">
        <v>126</v>
      </c>
      <c r="B188" s="1"/>
    </row>
    <row r="189" spans="1:2" x14ac:dyDescent="0.35">
      <c r="A189" s="1" t="s">
        <v>126</v>
      </c>
      <c r="B189" s="1"/>
    </row>
    <row r="190" spans="1:2" x14ac:dyDescent="0.35">
      <c r="A190" s="1" t="s">
        <v>126</v>
      </c>
      <c r="B190" s="1"/>
    </row>
    <row r="191" spans="1:2" x14ac:dyDescent="0.35">
      <c r="A191" s="1" t="s">
        <v>126</v>
      </c>
      <c r="B191" s="1"/>
    </row>
    <row r="192" spans="1:2" x14ac:dyDescent="0.35">
      <c r="A192" s="1" t="s">
        <v>126</v>
      </c>
      <c r="B192" s="1"/>
    </row>
    <row r="193" spans="1:2" x14ac:dyDescent="0.35">
      <c r="A193" s="1" t="s">
        <v>126</v>
      </c>
      <c r="B193" s="1"/>
    </row>
    <row r="194" spans="1:2" x14ac:dyDescent="0.35">
      <c r="A194" s="1" t="s">
        <v>126</v>
      </c>
      <c r="B194" s="1"/>
    </row>
    <row r="195" spans="1:2" x14ac:dyDescent="0.35">
      <c r="A195" s="1" t="s">
        <v>126</v>
      </c>
      <c r="B195" s="1"/>
    </row>
    <row r="196" spans="1:2" x14ac:dyDescent="0.35">
      <c r="A196" s="1" t="s">
        <v>126</v>
      </c>
      <c r="B196" s="1"/>
    </row>
    <row r="197" spans="1:2" x14ac:dyDescent="0.35">
      <c r="A197" s="1" t="s">
        <v>126</v>
      </c>
      <c r="B197" s="1"/>
    </row>
    <row r="198" spans="1:2" x14ac:dyDescent="0.35">
      <c r="A198" s="1" t="s">
        <v>126</v>
      </c>
      <c r="B198" s="1"/>
    </row>
    <row r="199" spans="1:2" x14ac:dyDescent="0.35">
      <c r="A199" s="1" t="s">
        <v>126</v>
      </c>
      <c r="B199" s="1"/>
    </row>
    <row r="200" spans="1:2" x14ac:dyDescent="0.35">
      <c r="A200" s="1" t="s">
        <v>126</v>
      </c>
      <c r="B200" s="1"/>
    </row>
    <row r="201" spans="1:2" x14ac:dyDescent="0.35">
      <c r="A201" s="1" t="s">
        <v>126</v>
      </c>
      <c r="B201" s="1"/>
    </row>
    <row r="202" spans="1:2" x14ac:dyDescent="0.35">
      <c r="A202" s="1" t="s">
        <v>126</v>
      </c>
      <c r="B202" s="1"/>
    </row>
    <row r="203" spans="1:2" x14ac:dyDescent="0.35">
      <c r="A203" s="1" t="s">
        <v>126</v>
      </c>
      <c r="B203" s="1"/>
    </row>
    <row r="204" spans="1:2" x14ac:dyDescent="0.35">
      <c r="A204" s="1" t="s">
        <v>126</v>
      </c>
      <c r="B204" s="1"/>
    </row>
    <row r="205" spans="1:2" x14ac:dyDescent="0.35">
      <c r="A205" s="1" t="s">
        <v>126</v>
      </c>
      <c r="B205" s="1"/>
    </row>
    <row r="206" spans="1:2" x14ac:dyDescent="0.35">
      <c r="A206" s="1" t="s">
        <v>126</v>
      </c>
      <c r="B206" s="1"/>
    </row>
    <row r="207" spans="1:2" x14ac:dyDescent="0.35">
      <c r="A207" s="1" t="s">
        <v>126</v>
      </c>
      <c r="B207" s="1"/>
    </row>
    <row r="208" spans="1:2" x14ac:dyDescent="0.35">
      <c r="A208" s="1" t="s">
        <v>126</v>
      </c>
      <c r="B208" s="1"/>
    </row>
    <row r="209" spans="1:2" x14ac:dyDescent="0.35">
      <c r="A209" s="1" t="s">
        <v>126</v>
      </c>
      <c r="B209" s="1"/>
    </row>
    <row r="210" spans="1:2" x14ac:dyDescent="0.35">
      <c r="A210" s="1" t="s">
        <v>126</v>
      </c>
      <c r="B210" s="1"/>
    </row>
    <row r="211" spans="1:2" x14ac:dyDescent="0.35">
      <c r="A211" s="1" t="s">
        <v>126</v>
      </c>
      <c r="B211" s="1"/>
    </row>
    <row r="212" spans="1:2" x14ac:dyDescent="0.35">
      <c r="A212" s="1" t="s">
        <v>126</v>
      </c>
      <c r="B212" s="1"/>
    </row>
    <row r="213" spans="1:2" x14ac:dyDescent="0.35">
      <c r="A213" s="1" t="s">
        <v>126</v>
      </c>
      <c r="B213" s="1"/>
    </row>
    <row r="214" spans="1:2" x14ac:dyDescent="0.35">
      <c r="A214" s="1" t="s">
        <v>126</v>
      </c>
      <c r="B214" s="1"/>
    </row>
    <row r="215" spans="1:2" x14ac:dyDescent="0.35">
      <c r="A215" s="1" t="s">
        <v>126</v>
      </c>
      <c r="B215" s="1"/>
    </row>
    <row r="216" spans="1:2" x14ac:dyDescent="0.35">
      <c r="A216" s="1" t="s">
        <v>126</v>
      </c>
      <c r="B216" s="1"/>
    </row>
    <row r="217" spans="1:2" x14ac:dyDescent="0.35">
      <c r="A217" s="1" t="s">
        <v>126</v>
      </c>
      <c r="B217" s="1"/>
    </row>
    <row r="218" spans="1:2" x14ac:dyDescent="0.35">
      <c r="A218" s="1" t="s">
        <v>126</v>
      </c>
      <c r="B218" s="1"/>
    </row>
    <row r="219" spans="1:2" x14ac:dyDescent="0.35">
      <c r="A219" s="1" t="s">
        <v>126</v>
      </c>
      <c r="B219" s="1"/>
    </row>
    <row r="220" spans="1:2" x14ac:dyDescent="0.35">
      <c r="A220" s="1" t="s">
        <v>126</v>
      </c>
      <c r="B220" s="1"/>
    </row>
    <row r="221" spans="1:2" x14ac:dyDescent="0.35">
      <c r="A221" s="1" t="s">
        <v>126</v>
      </c>
      <c r="B221" s="1"/>
    </row>
    <row r="222" spans="1:2" x14ac:dyDescent="0.35">
      <c r="A222" s="1" t="s">
        <v>126</v>
      </c>
      <c r="B222" s="1"/>
    </row>
    <row r="223" spans="1:2" x14ac:dyDescent="0.35">
      <c r="A223" s="1" t="s">
        <v>126</v>
      </c>
      <c r="B223" s="1"/>
    </row>
    <row r="224" spans="1:2" x14ac:dyDescent="0.35">
      <c r="A224" s="1" t="s">
        <v>126</v>
      </c>
      <c r="B224" s="1"/>
    </row>
    <row r="225" spans="1:2" x14ac:dyDescent="0.35">
      <c r="A225" s="1" t="s">
        <v>126</v>
      </c>
      <c r="B225" s="1"/>
    </row>
    <row r="226" spans="1:2" x14ac:dyDescent="0.35">
      <c r="A226" s="1" t="s">
        <v>126</v>
      </c>
      <c r="B226" s="1"/>
    </row>
    <row r="227" spans="1:2" x14ac:dyDescent="0.35">
      <c r="A227" s="1" t="s">
        <v>126</v>
      </c>
      <c r="B227" s="1"/>
    </row>
    <row r="228" spans="1:2" x14ac:dyDescent="0.35">
      <c r="A228" s="1" t="s">
        <v>126</v>
      </c>
      <c r="B228" s="1"/>
    </row>
    <row r="229" spans="1:2" x14ac:dyDescent="0.35">
      <c r="A229" s="1" t="s">
        <v>126</v>
      </c>
      <c r="B229" s="1"/>
    </row>
    <row r="230" spans="1:2" x14ac:dyDescent="0.35">
      <c r="A230" s="1" t="s">
        <v>126</v>
      </c>
      <c r="B230" s="1"/>
    </row>
    <row r="231" spans="1:2" x14ac:dyDescent="0.35">
      <c r="A231" s="1" t="s">
        <v>126</v>
      </c>
      <c r="B231" s="1"/>
    </row>
    <row r="232" spans="1:2" x14ac:dyDescent="0.35">
      <c r="A232" s="1" t="s">
        <v>126</v>
      </c>
      <c r="B232" s="1"/>
    </row>
    <row r="233" spans="1:2" x14ac:dyDescent="0.35">
      <c r="A233" s="1" t="s">
        <v>126</v>
      </c>
      <c r="B233" s="1"/>
    </row>
    <row r="234" spans="1:2" x14ac:dyDescent="0.35">
      <c r="A234" s="1" t="s">
        <v>126</v>
      </c>
      <c r="B234" s="1"/>
    </row>
    <row r="235" spans="1:2" x14ac:dyDescent="0.35">
      <c r="A235" s="1" t="s">
        <v>126</v>
      </c>
      <c r="B235" s="1"/>
    </row>
    <row r="236" spans="1:2" x14ac:dyDescent="0.35">
      <c r="A236" s="1" t="s">
        <v>126</v>
      </c>
      <c r="B236" s="1"/>
    </row>
    <row r="237" spans="1:2" x14ac:dyDescent="0.35">
      <c r="A237" s="1" t="s">
        <v>126</v>
      </c>
      <c r="B237" s="1"/>
    </row>
    <row r="238" spans="1:2" x14ac:dyDescent="0.35">
      <c r="A238" s="1" t="s">
        <v>126</v>
      </c>
      <c r="B238" s="1"/>
    </row>
    <row r="239" spans="1:2" x14ac:dyDescent="0.35">
      <c r="A239" s="1" t="s">
        <v>126</v>
      </c>
      <c r="B239" s="1"/>
    </row>
    <row r="240" spans="1:2" x14ac:dyDescent="0.35">
      <c r="A240" s="1" t="s">
        <v>126</v>
      </c>
      <c r="B240" s="1"/>
    </row>
    <row r="241" spans="1:2" x14ac:dyDescent="0.35">
      <c r="A241" s="1" t="s">
        <v>126</v>
      </c>
      <c r="B241" s="1"/>
    </row>
    <row r="242" spans="1:2" x14ac:dyDescent="0.35">
      <c r="A242" s="1" t="s">
        <v>126</v>
      </c>
      <c r="B242" s="1"/>
    </row>
    <row r="243" spans="1:2" x14ac:dyDescent="0.35">
      <c r="A243" s="1" t="s">
        <v>126</v>
      </c>
      <c r="B243" s="1"/>
    </row>
    <row r="244" spans="1:2" x14ac:dyDescent="0.35">
      <c r="A244" s="1" t="s">
        <v>126</v>
      </c>
      <c r="B244" s="1"/>
    </row>
    <row r="245" spans="1:2" x14ac:dyDescent="0.35">
      <c r="A245" s="1" t="s">
        <v>126</v>
      </c>
      <c r="B245" s="1"/>
    </row>
    <row r="246" spans="1:2" x14ac:dyDescent="0.35">
      <c r="A246" s="1" t="s">
        <v>126</v>
      </c>
      <c r="B246" s="1"/>
    </row>
    <row r="247" spans="1:2" x14ac:dyDescent="0.35">
      <c r="A247" s="1" t="s">
        <v>126</v>
      </c>
      <c r="B247" s="1"/>
    </row>
    <row r="248" spans="1:2" x14ac:dyDescent="0.35">
      <c r="A248" s="1" t="s">
        <v>126</v>
      </c>
      <c r="B248" s="1"/>
    </row>
    <row r="249" spans="1:2" x14ac:dyDescent="0.35">
      <c r="A249" s="1" t="s">
        <v>126</v>
      </c>
      <c r="B249" s="1"/>
    </row>
    <row r="250" spans="1:2" x14ac:dyDescent="0.35">
      <c r="A250" s="1" t="s">
        <v>126</v>
      </c>
      <c r="B250" s="1"/>
    </row>
    <row r="251" spans="1:2" x14ac:dyDescent="0.35">
      <c r="A251" s="1" t="s">
        <v>126</v>
      </c>
      <c r="B251" s="1"/>
    </row>
    <row r="252" spans="1:2" x14ac:dyDescent="0.35">
      <c r="A252" s="1" t="s">
        <v>126</v>
      </c>
      <c r="B252" s="1"/>
    </row>
    <row r="253" spans="1:2" x14ac:dyDescent="0.35">
      <c r="A253" s="1" t="s">
        <v>126</v>
      </c>
      <c r="B253" s="1"/>
    </row>
    <row r="254" spans="1:2" x14ac:dyDescent="0.35">
      <c r="A254" s="1" t="s">
        <v>126</v>
      </c>
      <c r="B254" s="1"/>
    </row>
    <row r="255" spans="1:2" x14ac:dyDescent="0.35">
      <c r="A255" s="1" t="s">
        <v>126</v>
      </c>
      <c r="B255" s="1"/>
    </row>
    <row r="256" spans="1:2" x14ac:dyDescent="0.35">
      <c r="A256" s="1" t="s">
        <v>126</v>
      </c>
      <c r="B256" s="1"/>
    </row>
    <row r="257" spans="1:2" x14ac:dyDescent="0.35">
      <c r="A257" s="1" t="s">
        <v>126</v>
      </c>
      <c r="B257" s="1"/>
    </row>
    <row r="258" spans="1:2" x14ac:dyDescent="0.35">
      <c r="A258" s="1" t="s">
        <v>126</v>
      </c>
      <c r="B258" s="1"/>
    </row>
    <row r="259" spans="1:2" x14ac:dyDescent="0.35">
      <c r="A259" s="1" t="s">
        <v>126</v>
      </c>
      <c r="B259" s="1"/>
    </row>
    <row r="260" spans="1:2" x14ac:dyDescent="0.35">
      <c r="A260" s="1" t="s">
        <v>126</v>
      </c>
      <c r="B260" s="1"/>
    </row>
    <row r="261" spans="1:2" x14ac:dyDescent="0.35">
      <c r="A261" s="1" t="s">
        <v>126</v>
      </c>
      <c r="B261" s="1"/>
    </row>
    <row r="262" spans="1:2" x14ac:dyDescent="0.35">
      <c r="A262" s="1" t="s">
        <v>126</v>
      </c>
      <c r="B262" s="1"/>
    </row>
    <row r="263" spans="1:2" x14ac:dyDescent="0.35">
      <c r="A263" s="1" t="s">
        <v>126</v>
      </c>
      <c r="B263" s="1"/>
    </row>
    <row r="264" spans="1:2" x14ac:dyDescent="0.35">
      <c r="A264" s="1" t="s">
        <v>126</v>
      </c>
      <c r="B264" s="1"/>
    </row>
    <row r="265" spans="1:2" x14ac:dyDescent="0.35">
      <c r="A265" s="1" t="s">
        <v>126</v>
      </c>
      <c r="B265" s="1"/>
    </row>
    <row r="266" spans="1:2" x14ac:dyDescent="0.35">
      <c r="A266" s="1" t="s">
        <v>126</v>
      </c>
      <c r="B266" s="1"/>
    </row>
    <row r="267" spans="1:2" x14ac:dyDescent="0.35">
      <c r="A267" s="1" t="s">
        <v>126</v>
      </c>
      <c r="B267" s="1"/>
    </row>
    <row r="268" spans="1:2" x14ac:dyDescent="0.35">
      <c r="A268" s="1" t="s">
        <v>126</v>
      </c>
      <c r="B268" s="1"/>
    </row>
    <row r="269" spans="1:2" x14ac:dyDescent="0.35">
      <c r="A269" s="1" t="s">
        <v>126</v>
      </c>
      <c r="B269" s="1"/>
    </row>
    <row r="270" spans="1:2" x14ac:dyDescent="0.35">
      <c r="A270" s="1" t="s">
        <v>126</v>
      </c>
      <c r="B270" s="1"/>
    </row>
    <row r="271" spans="1:2" x14ac:dyDescent="0.35">
      <c r="A271" s="1" t="s">
        <v>126</v>
      </c>
      <c r="B271" s="1"/>
    </row>
    <row r="272" spans="1:2" x14ac:dyDescent="0.35">
      <c r="A272" s="1" t="s">
        <v>126</v>
      </c>
      <c r="B272" s="1"/>
    </row>
    <row r="273" spans="1:2" x14ac:dyDescent="0.35">
      <c r="A273" s="1" t="s">
        <v>126</v>
      </c>
      <c r="B273" s="1"/>
    </row>
    <row r="274" spans="1:2" x14ac:dyDescent="0.35">
      <c r="A274" s="1" t="s">
        <v>126</v>
      </c>
      <c r="B274" s="1"/>
    </row>
    <row r="275" spans="1:2" x14ac:dyDescent="0.35">
      <c r="A275" s="1" t="s">
        <v>126</v>
      </c>
      <c r="B275" s="1"/>
    </row>
    <row r="276" spans="1:2" x14ac:dyDescent="0.35">
      <c r="A276" s="1" t="s">
        <v>126</v>
      </c>
      <c r="B276" s="1"/>
    </row>
    <row r="277" spans="1:2" x14ac:dyDescent="0.35">
      <c r="A277" s="1" t="s">
        <v>126</v>
      </c>
      <c r="B277" s="1"/>
    </row>
    <row r="278" spans="1:2" x14ac:dyDescent="0.35">
      <c r="A278" s="1" t="s">
        <v>126</v>
      </c>
      <c r="B278" s="1"/>
    </row>
    <row r="279" spans="1:2" x14ac:dyDescent="0.35">
      <c r="A279" s="1" t="s">
        <v>126</v>
      </c>
      <c r="B279" s="1"/>
    </row>
    <row r="280" spans="1:2" x14ac:dyDescent="0.35">
      <c r="A280" s="1" t="s">
        <v>126</v>
      </c>
      <c r="B280" s="1"/>
    </row>
    <row r="281" spans="1:2" x14ac:dyDescent="0.35">
      <c r="A281" s="1" t="s">
        <v>126</v>
      </c>
      <c r="B281" s="1"/>
    </row>
    <row r="282" spans="1:2" x14ac:dyDescent="0.35">
      <c r="A282" s="1" t="s">
        <v>126</v>
      </c>
      <c r="B282" s="1"/>
    </row>
    <row r="283" spans="1:2" x14ac:dyDescent="0.35">
      <c r="A283" s="1" t="s">
        <v>126</v>
      </c>
      <c r="B283" s="1"/>
    </row>
    <row r="284" spans="1:2" x14ac:dyDescent="0.35">
      <c r="A284" s="1" t="s">
        <v>126</v>
      </c>
      <c r="B284" s="1"/>
    </row>
    <row r="285" spans="1:2" x14ac:dyDescent="0.35">
      <c r="A285" s="1" t="s">
        <v>126</v>
      </c>
      <c r="B285" s="1"/>
    </row>
    <row r="286" spans="1:2" x14ac:dyDescent="0.35">
      <c r="A286" s="1" t="s">
        <v>126</v>
      </c>
      <c r="B286" s="1"/>
    </row>
    <row r="287" spans="1:2" x14ac:dyDescent="0.35">
      <c r="A287" s="1" t="s">
        <v>126</v>
      </c>
      <c r="B287" s="1"/>
    </row>
    <row r="288" spans="1:2" x14ac:dyDescent="0.35">
      <c r="A288" s="1" t="s">
        <v>126</v>
      </c>
      <c r="B288" s="1"/>
    </row>
    <row r="289" spans="1:2" x14ac:dyDescent="0.35">
      <c r="A289" s="1" t="s">
        <v>126</v>
      </c>
      <c r="B289" s="1"/>
    </row>
    <row r="290" spans="1:2" x14ac:dyDescent="0.35">
      <c r="A290" s="1" t="s">
        <v>126</v>
      </c>
      <c r="B290" s="1"/>
    </row>
    <row r="291" spans="1:2" x14ac:dyDescent="0.35">
      <c r="A291" s="1" t="s">
        <v>126</v>
      </c>
      <c r="B291" s="1"/>
    </row>
    <row r="292" spans="1:2" x14ac:dyDescent="0.35">
      <c r="A292" s="1" t="s">
        <v>126</v>
      </c>
      <c r="B292" s="1"/>
    </row>
    <row r="293" spans="1:2" x14ac:dyDescent="0.35">
      <c r="A293" s="1" t="s">
        <v>126</v>
      </c>
      <c r="B293" s="1"/>
    </row>
    <row r="294" spans="1:2" x14ac:dyDescent="0.35">
      <c r="A294" s="1" t="s">
        <v>126</v>
      </c>
      <c r="B294" s="1"/>
    </row>
    <row r="295" spans="1:2" x14ac:dyDescent="0.35">
      <c r="A295" s="1" t="s">
        <v>126</v>
      </c>
      <c r="B295" s="1"/>
    </row>
    <row r="296" spans="1:2" x14ac:dyDescent="0.35">
      <c r="A296" s="1" t="s">
        <v>126</v>
      </c>
      <c r="B296" s="1"/>
    </row>
    <row r="297" spans="1:2" x14ac:dyDescent="0.35">
      <c r="A297" s="1" t="s">
        <v>126</v>
      </c>
      <c r="B297" s="1"/>
    </row>
    <row r="298" spans="1:2" x14ac:dyDescent="0.35">
      <c r="A298" s="1" t="s">
        <v>126</v>
      </c>
      <c r="B298" s="1"/>
    </row>
    <row r="299" spans="1:2" x14ac:dyDescent="0.35">
      <c r="A299" s="1" t="s">
        <v>126</v>
      </c>
      <c r="B299" s="1"/>
    </row>
    <row r="300" spans="1:2" x14ac:dyDescent="0.35">
      <c r="A300" s="1" t="s">
        <v>126</v>
      </c>
      <c r="B300" s="1"/>
    </row>
    <row r="301" spans="1:2" x14ac:dyDescent="0.35">
      <c r="A301" s="1" t="s">
        <v>126</v>
      </c>
      <c r="B301" s="1"/>
    </row>
    <row r="302" spans="1:2" x14ac:dyDescent="0.35">
      <c r="A302" s="1" t="s">
        <v>126</v>
      </c>
      <c r="B302" s="1"/>
    </row>
    <row r="303" spans="1:2" x14ac:dyDescent="0.35">
      <c r="A303" s="1" t="s">
        <v>126</v>
      </c>
      <c r="B303" s="1"/>
    </row>
    <row r="304" spans="1:2" x14ac:dyDescent="0.35">
      <c r="A304" s="1" t="s">
        <v>126</v>
      </c>
      <c r="B304" s="1"/>
    </row>
    <row r="305" spans="1:2" x14ac:dyDescent="0.35">
      <c r="A305" s="1" t="s">
        <v>126</v>
      </c>
      <c r="B305" s="1"/>
    </row>
    <row r="306" spans="1:2" x14ac:dyDescent="0.35">
      <c r="A306" s="1" t="s">
        <v>126</v>
      </c>
      <c r="B306" s="1"/>
    </row>
    <row r="307" spans="1:2" x14ac:dyDescent="0.35">
      <c r="A307" s="1" t="s">
        <v>126</v>
      </c>
      <c r="B307" s="1"/>
    </row>
    <row r="308" spans="1:2" x14ac:dyDescent="0.35">
      <c r="A308" s="1" t="s">
        <v>126</v>
      </c>
      <c r="B308" s="1"/>
    </row>
    <row r="309" spans="1:2" x14ac:dyDescent="0.35">
      <c r="A309" s="1" t="s">
        <v>126</v>
      </c>
      <c r="B309" s="1"/>
    </row>
    <row r="310" spans="1:2" x14ac:dyDescent="0.35">
      <c r="A310" s="1" t="s">
        <v>126</v>
      </c>
      <c r="B310" s="1"/>
    </row>
    <row r="311" spans="1:2" x14ac:dyDescent="0.35">
      <c r="A311" s="1" t="s">
        <v>126</v>
      </c>
      <c r="B311" s="1"/>
    </row>
    <row r="312" spans="1:2" x14ac:dyDescent="0.35">
      <c r="A312" s="1" t="s">
        <v>126</v>
      </c>
      <c r="B312" s="1"/>
    </row>
    <row r="313" spans="1:2" x14ac:dyDescent="0.35">
      <c r="A313" s="1" t="s">
        <v>126</v>
      </c>
      <c r="B313" s="1"/>
    </row>
    <row r="314" spans="1:2" x14ac:dyDescent="0.35">
      <c r="A314" s="1" t="s">
        <v>126</v>
      </c>
      <c r="B314" s="1"/>
    </row>
    <row r="315" spans="1:2" x14ac:dyDescent="0.35">
      <c r="A315" s="1" t="s">
        <v>126</v>
      </c>
      <c r="B315" s="1"/>
    </row>
    <row r="316" spans="1:2" x14ac:dyDescent="0.35">
      <c r="A316" s="1" t="s">
        <v>126</v>
      </c>
      <c r="B316" s="1"/>
    </row>
    <row r="317" spans="1:2" x14ac:dyDescent="0.35">
      <c r="A317" s="1" t="s">
        <v>126</v>
      </c>
      <c r="B317" s="1"/>
    </row>
    <row r="318" spans="1:2" x14ac:dyDescent="0.35">
      <c r="A318" s="1" t="s">
        <v>126</v>
      </c>
      <c r="B318" s="1"/>
    </row>
    <row r="319" spans="1:2" x14ac:dyDescent="0.35">
      <c r="A319" s="1" t="s">
        <v>126</v>
      </c>
      <c r="B319" s="1"/>
    </row>
    <row r="320" spans="1:2" x14ac:dyDescent="0.35">
      <c r="A320" s="1" t="s">
        <v>126</v>
      </c>
      <c r="B320" s="1"/>
    </row>
    <row r="321" spans="1:2" x14ac:dyDescent="0.35">
      <c r="A321" s="1" t="s">
        <v>126</v>
      </c>
      <c r="B321" s="1"/>
    </row>
    <row r="322" spans="1:2" x14ac:dyDescent="0.35">
      <c r="A322" s="1" t="s">
        <v>126</v>
      </c>
      <c r="B322" s="1"/>
    </row>
    <row r="323" spans="1:2" x14ac:dyDescent="0.35">
      <c r="A323" s="1" t="s">
        <v>126</v>
      </c>
      <c r="B323" s="1"/>
    </row>
    <row r="324" spans="1:2" x14ac:dyDescent="0.35">
      <c r="A324" s="1" t="s">
        <v>126</v>
      </c>
      <c r="B324" s="1"/>
    </row>
    <row r="325" spans="1:2" x14ac:dyDescent="0.35">
      <c r="A325" s="1" t="s">
        <v>126</v>
      </c>
      <c r="B325" s="1"/>
    </row>
    <row r="326" spans="1:2" x14ac:dyDescent="0.35">
      <c r="A326" s="1" t="s">
        <v>126</v>
      </c>
      <c r="B326" s="1"/>
    </row>
    <row r="327" spans="1:2" x14ac:dyDescent="0.35">
      <c r="A327" s="1" t="s">
        <v>126</v>
      </c>
      <c r="B327" s="1"/>
    </row>
    <row r="328" spans="1:2" x14ac:dyDescent="0.35">
      <c r="A328" s="1" t="s">
        <v>126</v>
      </c>
      <c r="B328" s="1"/>
    </row>
    <row r="329" spans="1:2" x14ac:dyDescent="0.35">
      <c r="A329" s="1" t="s">
        <v>126</v>
      </c>
      <c r="B329" s="1"/>
    </row>
    <row r="330" spans="1:2" x14ac:dyDescent="0.35">
      <c r="A330" s="1" t="s">
        <v>126</v>
      </c>
      <c r="B330" s="1"/>
    </row>
    <row r="331" spans="1:2" x14ac:dyDescent="0.35">
      <c r="A331" s="1" t="s">
        <v>126</v>
      </c>
      <c r="B331" s="1"/>
    </row>
    <row r="332" spans="1:2" x14ac:dyDescent="0.35">
      <c r="A332" s="1" t="s">
        <v>126</v>
      </c>
      <c r="B332" s="1"/>
    </row>
    <row r="333" spans="1:2" x14ac:dyDescent="0.35">
      <c r="A333" s="1" t="s">
        <v>126</v>
      </c>
      <c r="B333" s="1"/>
    </row>
    <row r="334" spans="1:2" x14ac:dyDescent="0.35">
      <c r="A334" s="1" t="s">
        <v>126</v>
      </c>
      <c r="B334" s="1"/>
    </row>
    <row r="335" spans="1:2" x14ac:dyDescent="0.35">
      <c r="A335" s="1" t="s">
        <v>126</v>
      </c>
      <c r="B335" s="1"/>
    </row>
    <row r="336" spans="1:2" x14ac:dyDescent="0.35">
      <c r="A336" s="1" t="s">
        <v>126</v>
      </c>
      <c r="B336" s="1"/>
    </row>
    <row r="337" spans="1:2" x14ac:dyDescent="0.35">
      <c r="A337" s="1" t="s">
        <v>126</v>
      </c>
      <c r="B337" s="1"/>
    </row>
    <row r="338" spans="1:2" x14ac:dyDescent="0.35">
      <c r="A338" s="1" t="s">
        <v>126</v>
      </c>
      <c r="B338" s="1"/>
    </row>
    <row r="339" spans="1:2" x14ac:dyDescent="0.35">
      <c r="A339" s="1" t="s">
        <v>126</v>
      </c>
      <c r="B339" s="1"/>
    </row>
    <row r="340" spans="1:2" x14ac:dyDescent="0.35">
      <c r="A340" s="1" t="s">
        <v>126</v>
      </c>
      <c r="B340" s="1"/>
    </row>
    <row r="341" spans="1:2" x14ac:dyDescent="0.35">
      <c r="A341" s="1" t="s">
        <v>126</v>
      </c>
      <c r="B341" s="1"/>
    </row>
    <row r="342" spans="1:2" x14ac:dyDescent="0.35">
      <c r="A342" s="1" t="s">
        <v>126</v>
      </c>
      <c r="B342" s="1"/>
    </row>
    <row r="343" spans="1:2" x14ac:dyDescent="0.35">
      <c r="A343" s="1" t="s">
        <v>126</v>
      </c>
      <c r="B343" s="1"/>
    </row>
    <row r="344" spans="1:2" x14ac:dyDescent="0.35">
      <c r="A344" s="1" t="s">
        <v>126</v>
      </c>
      <c r="B344" s="1"/>
    </row>
    <row r="345" spans="1:2" x14ac:dyDescent="0.35">
      <c r="A345" s="1" t="s">
        <v>126</v>
      </c>
      <c r="B345" s="1"/>
    </row>
    <row r="346" spans="1:2" x14ac:dyDescent="0.35">
      <c r="A346" s="1" t="s">
        <v>126</v>
      </c>
      <c r="B346" s="1"/>
    </row>
    <row r="347" spans="1:2" x14ac:dyDescent="0.35">
      <c r="A347" s="1" t="s">
        <v>126</v>
      </c>
      <c r="B347" s="1"/>
    </row>
    <row r="348" spans="1:2" x14ac:dyDescent="0.35">
      <c r="A348" s="1" t="s">
        <v>126</v>
      </c>
      <c r="B348" s="1"/>
    </row>
    <row r="349" spans="1:2" x14ac:dyDescent="0.35">
      <c r="A349" s="1" t="s">
        <v>126</v>
      </c>
      <c r="B349" s="1"/>
    </row>
    <row r="350" spans="1:2" x14ac:dyDescent="0.35">
      <c r="A350" s="1" t="s">
        <v>126</v>
      </c>
      <c r="B350" s="1"/>
    </row>
    <row r="351" spans="1:2" x14ac:dyDescent="0.35">
      <c r="A351" s="1" t="s">
        <v>126</v>
      </c>
      <c r="B351" s="1"/>
    </row>
    <row r="352" spans="1:2" x14ac:dyDescent="0.35">
      <c r="A352" s="1" t="s">
        <v>126</v>
      </c>
      <c r="B352" s="1"/>
    </row>
    <row r="353" spans="1:2" x14ac:dyDescent="0.35">
      <c r="A353" s="1" t="s">
        <v>126</v>
      </c>
      <c r="B353" s="1"/>
    </row>
    <row r="354" spans="1:2" x14ac:dyDescent="0.35">
      <c r="A354" s="1" t="s">
        <v>126</v>
      </c>
      <c r="B354" s="1"/>
    </row>
    <row r="355" spans="1:2" x14ac:dyDescent="0.35">
      <c r="A355" s="1" t="s">
        <v>126</v>
      </c>
      <c r="B355" s="1"/>
    </row>
    <row r="356" spans="1:2" x14ac:dyDescent="0.35">
      <c r="A356" s="1" t="s">
        <v>126</v>
      </c>
      <c r="B356" s="1"/>
    </row>
    <row r="357" spans="1:2" x14ac:dyDescent="0.35">
      <c r="A357" s="1" t="s">
        <v>126</v>
      </c>
      <c r="B357" s="1"/>
    </row>
    <row r="358" spans="1:2" x14ac:dyDescent="0.35">
      <c r="A358" s="1" t="s">
        <v>126</v>
      </c>
      <c r="B358" s="1"/>
    </row>
    <row r="359" spans="1:2" x14ac:dyDescent="0.35">
      <c r="A359" s="1" t="s">
        <v>126</v>
      </c>
      <c r="B359" s="1"/>
    </row>
    <row r="360" spans="1:2" x14ac:dyDescent="0.35">
      <c r="A360" s="1" t="s">
        <v>126</v>
      </c>
      <c r="B360" s="1"/>
    </row>
    <row r="361" spans="1:2" x14ac:dyDescent="0.35">
      <c r="A361" s="1" t="s">
        <v>126</v>
      </c>
      <c r="B361" s="1"/>
    </row>
    <row r="362" spans="1:2" x14ac:dyDescent="0.35">
      <c r="A362" s="1" t="s">
        <v>126</v>
      </c>
      <c r="B362" s="1"/>
    </row>
    <row r="363" spans="1:2" x14ac:dyDescent="0.35">
      <c r="A363" s="1" t="s">
        <v>126</v>
      </c>
      <c r="B363" s="1"/>
    </row>
    <row r="364" spans="1:2" x14ac:dyDescent="0.35">
      <c r="A364" s="1" t="s">
        <v>126</v>
      </c>
      <c r="B364" s="1"/>
    </row>
    <row r="365" spans="1:2" x14ac:dyDescent="0.35">
      <c r="A365" s="1" t="s">
        <v>126</v>
      </c>
      <c r="B365" s="1"/>
    </row>
    <row r="366" spans="1:2" x14ac:dyDescent="0.35">
      <c r="A366" s="1" t="s">
        <v>126</v>
      </c>
      <c r="B366" s="1"/>
    </row>
    <row r="367" spans="1:2" x14ac:dyDescent="0.35">
      <c r="A367" s="1" t="s">
        <v>126</v>
      </c>
      <c r="B367" s="1"/>
    </row>
    <row r="368" spans="1:2" x14ac:dyDescent="0.35">
      <c r="A368" s="1" t="s">
        <v>126</v>
      </c>
      <c r="B368" s="1"/>
    </row>
    <row r="369" spans="1:2" x14ac:dyDescent="0.35">
      <c r="A369" s="1" t="s">
        <v>126</v>
      </c>
      <c r="B369" s="1"/>
    </row>
    <row r="370" spans="1:2" x14ac:dyDescent="0.35">
      <c r="A370" s="1" t="s">
        <v>126</v>
      </c>
      <c r="B370" s="1"/>
    </row>
    <row r="371" spans="1:2" x14ac:dyDescent="0.35">
      <c r="A371" s="1" t="s">
        <v>126</v>
      </c>
      <c r="B371" s="1"/>
    </row>
    <row r="372" spans="1:2" x14ac:dyDescent="0.35">
      <c r="A372" s="1" t="s">
        <v>126</v>
      </c>
      <c r="B372" s="1"/>
    </row>
    <row r="373" spans="1:2" x14ac:dyDescent="0.35">
      <c r="A373" s="1" t="s">
        <v>126</v>
      </c>
      <c r="B373" s="1"/>
    </row>
    <row r="374" spans="1:2" x14ac:dyDescent="0.35">
      <c r="A374" s="1" t="s">
        <v>126</v>
      </c>
      <c r="B374" s="1"/>
    </row>
    <row r="375" spans="1:2" x14ac:dyDescent="0.35">
      <c r="A375" s="1" t="s">
        <v>126</v>
      </c>
      <c r="B375" s="1"/>
    </row>
    <row r="376" spans="1:2" x14ac:dyDescent="0.35">
      <c r="A376" s="1" t="s">
        <v>126</v>
      </c>
      <c r="B376" s="1"/>
    </row>
    <row r="377" spans="1:2" x14ac:dyDescent="0.35">
      <c r="A377" s="1" t="s">
        <v>126</v>
      </c>
      <c r="B377" s="1"/>
    </row>
    <row r="378" spans="1:2" x14ac:dyDescent="0.35">
      <c r="A378" s="1" t="s">
        <v>126</v>
      </c>
      <c r="B378" s="1"/>
    </row>
    <row r="379" spans="1:2" x14ac:dyDescent="0.35">
      <c r="A379" s="1" t="s">
        <v>126</v>
      </c>
      <c r="B379" s="1"/>
    </row>
    <row r="380" spans="1:2" x14ac:dyDescent="0.35">
      <c r="A380" s="1" t="s">
        <v>126</v>
      </c>
      <c r="B380" s="1"/>
    </row>
    <row r="381" spans="1:2" x14ac:dyDescent="0.35">
      <c r="A381" s="1" t="s">
        <v>126</v>
      </c>
      <c r="B381" s="1"/>
    </row>
    <row r="382" spans="1:2" x14ac:dyDescent="0.35">
      <c r="A382" s="1" t="s">
        <v>126</v>
      </c>
      <c r="B382" s="1"/>
    </row>
    <row r="383" spans="1:2" x14ac:dyDescent="0.35">
      <c r="A383" s="1" t="s">
        <v>126</v>
      </c>
      <c r="B383" s="1"/>
    </row>
    <row r="384" spans="1:2" x14ac:dyDescent="0.35">
      <c r="A384" s="1" t="s">
        <v>126</v>
      </c>
      <c r="B384" s="1"/>
    </row>
    <row r="385" spans="1:2" x14ac:dyDescent="0.35">
      <c r="A385" s="1" t="s">
        <v>126</v>
      </c>
      <c r="B385" s="1"/>
    </row>
    <row r="386" spans="1:2" x14ac:dyDescent="0.35">
      <c r="A386" s="1" t="s">
        <v>126</v>
      </c>
      <c r="B386" s="1"/>
    </row>
    <row r="387" spans="1:2" x14ac:dyDescent="0.35">
      <c r="A387" s="1" t="s">
        <v>126</v>
      </c>
      <c r="B387" s="1"/>
    </row>
    <row r="388" spans="1:2" x14ac:dyDescent="0.35">
      <c r="A388" s="1" t="s">
        <v>126</v>
      </c>
      <c r="B388" s="1"/>
    </row>
    <row r="389" spans="1:2" x14ac:dyDescent="0.35">
      <c r="A389" s="1" t="s">
        <v>126</v>
      </c>
      <c r="B389" s="1"/>
    </row>
    <row r="390" spans="1:2" x14ac:dyDescent="0.35">
      <c r="A390" s="1" t="s">
        <v>126</v>
      </c>
      <c r="B390" s="1"/>
    </row>
    <row r="391" spans="1:2" x14ac:dyDescent="0.35">
      <c r="A391" s="1" t="s">
        <v>126</v>
      </c>
      <c r="B391" s="1"/>
    </row>
    <row r="392" spans="1:2" x14ac:dyDescent="0.35">
      <c r="A392" s="1" t="s">
        <v>126</v>
      </c>
      <c r="B392" s="1"/>
    </row>
    <row r="393" spans="1:2" x14ac:dyDescent="0.35">
      <c r="A393" s="1" t="s">
        <v>126</v>
      </c>
      <c r="B393" s="1"/>
    </row>
    <row r="394" spans="1:2" x14ac:dyDescent="0.35">
      <c r="A394" s="1" t="s">
        <v>126</v>
      </c>
      <c r="B394" s="1"/>
    </row>
    <row r="395" spans="1:2" x14ac:dyDescent="0.35">
      <c r="A395" s="1" t="s">
        <v>126</v>
      </c>
      <c r="B395" s="1"/>
    </row>
    <row r="396" spans="1:2" x14ac:dyDescent="0.35">
      <c r="A396" s="1" t="s">
        <v>126</v>
      </c>
      <c r="B396" s="1"/>
    </row>
    <row r="397" spans="1:2" x14ac:dyDescent="0.35">
      <c r="A397" s="1" t="s">
        <v>126</v>
      </c>
      <c r="B397" s="1"/>
    </row>
    <row r="398" spans="1:2" x14ac:dyDescent="0.35">
      <c r="A398" s="1" t="s">
        <v>126</v>
      </c>
      <c r="B398" s="1"/>
    </row>
    <row r="399" spans="1:2" x14ac:dyDescent="0.35">
      <c r="A399" s="1" t="s">
        <v>126</v>
      </c>
      <c r="B399" s="1"/>
    </row>
    <row r="400" spans="1:2" x14ac:dyDescent="0.35">
      <c r="A400" s="1" t="s">
        <v>126</v>
      </c>
      <c r="B400" s="1"/>
    </row>
    <row r="401" spans="1:2" x14ac:dyDescent="0.35">
      <c r="A401" s="1" t="s">
        <v>126</v>
      </c>
      <c r="B401" s="1"/>
    </row>
    <row r="402" spans="1:2" x14ac:dyDescent="0.35">
      <c r="A402" s="1" t="s">
        <v>126</v>
      </c>
      <c r="B402" s="1"/>
    </row>
    <row r="403" spans="1:2" x14ac:dyDescent="0.35">
      <c r="A403" s="1" t="s">
        <v>126</v>
      </c>
      <c r="B403" s="1"/>
    </row>
    <row r="404" spans="1:2" x14ac:dyDescent="0.35">
      <c r="A404" s="1" t="s">
        <v>126</v>
      </c>
      <c r="B404" s="1"/>
    </row>
    <row r="405" spans="1:2" x14ac:dyDescent="0.35">
      <c r="A405" s="1" t="s">
        <v>126</v>
      </c>
      <c r="B405" s="1"/>
    </row>
    <row r="406" spans="1:2" x14ac:dyDescent="0.35">
      <c r="A406" s="1" t="s">
        <v>126</v>
      </c>
      <c r="B406" s="1"/>
    </row>
    <row r="407" spans="1:2" x14ac:dyDescent="0.35">
      <c r="A407" s="1" t="s">
        <v>126</v>
      </c>
      <c r="B407" s="1"/>
    </row>
    <row r="408" spans="1:2" x14ac:dyDescent="0.35">
      <c r="A408" s="1" t="s">
        <v>126</v>
      </c>
      <c r="B408" s="1"/>
    </row>
    <row r="409" spans="1:2" x14ac:dyDescent="0.35">
      <c r="A409" s="1" t="s">
        <v>126</v>
      </c>
      <c r="B409" s="1"/>
    </row>
    <row r="410" spans="1:2" x14ac:dyDescent="0.35">
      <c r="A410" s="1" t="s">
        <v>126</v>
      </c>
      <c r="B410" s="1"/>
    </row>
    <row r="411" spans="1:2" x14ac:dyDescent="0.35">
      <c r="A411" s="1" t="s">
        <v>126</v>
      </c>
      <c r="B411" s="1"/>
    </row>
    <row r="412" spans="1:2" x14ac:dyDescent="0.35">
      <c r="A412" s="1" t="s">
        <v>126</v>
      </c>
      <c r="B412" s="1"/>
    </row>
    <row r="413" spans="1:2" x14ac:dyDescent="0.35">
      <c r="A413" s="1" t="s">
        <v>126</v>
      </c>
      <c r="B413" s="1"/>
    </row>
    <row r="414" spans="1:2" x14ac:dyDescent="0.35">
      <c r="A414" s="1" t="s">
        <v>126</v>
      </c>
      <c r="B414" s="1"/>
    </row>
    <row r="415" spans="1:2" x14ac:dyDescent="0.35">
      <c r="A415" s="1" t="s">
        <v>126</v>
      </c>
      <c r="B415" s="1"/>
    </row>
    <row r="416" spans="1:2" x14ac:dyDescent="0.35">
      <c r="A416" s="1" t="s">
        <v>126</v>
      </c>
      <c r="B416" s="1"/>
    </row>
    <row r="417" spans="1:2" x14ac:dyDescent="0.35">
      <c r="A417" s="1" t="s">
        <v>126</v>
      </c>
      <c r="B417" s="1"/>
    </row>
    <row r="418" spans="1:2" x14ac:dyDescent="0.35">
      <c r="A418" s="1" t="s">
        <v>126</v>
      </c>
      <c r="B418" s="1"/>
    </row>
    <row r="419" spans="1:2" x14ac:dyDescent="0.35">
      <c r="A419" s="1" t="s">
        <v>126</v>
      </c>
      <c r="B419" s="1"/>
    </row>
    <row r="420" spans="1:2" x14ac:dyDescent="0.35">
      <c r="A420" s="1" t="s">
        <v>126</v>
      </c>
      <c r="B420" s="1"/>
    </row>
    <row r="421" spans="1:2" x14ac:dyDescent="0.35">
      <c r="A421" s="1" t="s">
        <v>126</v>
      </c>
      <c r="B421" s="1"/>
    </row>
    <row r="422" spans="1:2" x14ac:dyDescent="0.35">
      <c r="A422" s="1" t="s">
        <v>126</v>
      </c>
      <c r="B422" s="1"/>
    </row>
    <row r="423" spans="1:2" x14ac:dyDescent="0.35">
      <c r="A423" s="1" t="s">
        <v>126</v>
      </c>
      <c r="B423" s="1"/>
    </row>
    <row r="424" spans="1:2" x14ac:dyDescent="0.35">
      <c r="A424" s="1" t="s">
        <v>126</v>
      </c>
      <c r="B424" s="1"/>
    </row>
    <row r="425" spans="1:2" x14ac:dyDescent="0.35">
      <c r="A425" s="1" t="s">
        <v>126</v>
      </c>
      <c r="B425" s="1"/>
    </row>
    <row r="426" spans="1:2" x14ac:dyDescent="0.35">
      <c r="A426" s="1" t="s">
        <v>126</v>
      </c>
      <c r="B426" s="1"/>
    </row>
    <row r="427" spans="1:2" x14ac:dyDescent="0.35">
      <c r="A427" s="1" t="s">
        <v>126</v>
      </c>
      <c r="B427" s="1"/>
    </row>
    <row r="428" spans="1:2" x14ac:dyDescent="0.35">
      <c r="A428" s="1" t="s">
        <v>126</v>
      </c>
      <c r="B428" s="1"/>
    </row>
    <row r="429" spans="1:2" x14ac:dyDescent="0.35">
      <c r="A429" s="1" t="s">
        <v>126</v>
      </c>
      <c r="B429" s="1"/>
    </row>
    <row r="430" spans="1:2" x14ac:dyDescent="0.35">
      <c r="A430" s="1" t="s">
        <v>126</v>
      </c>
      <c r="B430" s="1"/>
    </row>
    <row r="431" spans="1:2" x14ac:dyDescent="0.35">
      <c r="A431" s="1" t="s">
        <v>126</v>
      </c>
      <c r="B431" s="1"/>
    </row>
    <row r="432" spans="1:2" x14ac:dyDescent="0.35">
      <c r="A432" s="1" t="s">
        <v>126</v>
      </c>
      <c r="B432" s="1"/>
    </row>
    <row r="433" spans="1:2" x14ac:dyDescent="0.35">
      <c r="A433" s="1" t="s">
        <v>126</v>
      </c>
      <c r="B433" s="1"/>
    </row>
    <row r="434" spans="1:2" x14ac:dyDescent="0.35">
      <c r="A434" s="1" t="s">
        <v>126</v>
      </c>
      <c r="B434" s="1"/>
    </row>
    <row r="435" spans="1:2" x14ac:dyDescent="0.35">
      <c r="A435" s="1" t="s">
        <v>126</v>
      </c>
      <c r="B435" s="1"/>
    </row>
    <row r="436" spans="1:2" x14ac:dyDescent="0.35">
      <c r="A436" s="1" t="s">
        <v>126</v>
      </c>
      <c r="B436" s="1"/>
    </row>
    <row r="437" spans="1:2" x14ac:dyDescent="0.35">
      <c r="A437" s="1" t="s">
        <v>126</v>
      </c>
      <c r="B437" s="1"/>
    </row>
    <row r="438" spans="1:2" x14ac:dyDescent="0.35">
      <c r="A438" s="1" t="s">
        <v>126</v>
      </c>
      <c r="B438" s="1"/>
    </row>
    <row r="439" spans="1:2" x14ac:dyDescent="0.35">
      <c r="A439" s="1" t="s">
        <v>126</v>
      </c>
      <c r="B439" s="1"/>
    </row>
    <row r="440" spans="1:2" x14ac:dyDescent="0.35">
      <c r="A440" s="1" t="s">
        <v>126</v>
      </c>
      <c r="B440" s="1"/>
    </row>
    <row r="441" spans="1:2" x14ac:dyDescent="0.35">
      <c r="A441" s="1" t="s">
        <v>126</v>
      </c>
      <c r="B441" s="1"/>
    </row>
    <row r="442" spans="1:2" x14ac:dyDescent="0.35">
      <c r="A442" s="1" t="s">
        <v>126</v>
      </c>
      <c r="B442" s="1"/>
    </row>
    <row r="443" spans="1:2" x14ac:dyDescent="0.35">
      <c r="A443" s="1" t="s">
        <v>126</v>
      </c>
      <c r="B443" s="1"/>
    </row>
    <row r="444" spans="1:2" x14ac:dyDescent="0.35">
      <c r="A444" s="1" t="s">
        <v>126</v>
      </c>
      <c r="B444" s="1"/>
    </row>
    <row r="445" spans="1:2" x14ac:dyDescent="0.35">
      <c r="A445" s="1" t="s">
        <v>126</v>
      </c>
      <c r="B445" s="1"/>
    </row>
    <row r="446" spans="1:2" x14ac:dyDescent="0.35">
      <c r="A446" s="1" t="s">
        <v>126</v>
      </c>
      <c r="B446" s="1"/>
    </row>
    <row r="447" spans="1:2" x14ac:dyDescent="0.35">
      <c r="A447" s="1" t="s">
        <v>126</v>
      </c>
      <c r="B447" s="1"/>
    </row>
    <row r="448" spans="1:2" x14ac:dyDescent="0.35">
      <c r="A448" s="1" t="s">
        <v>126</v>
      </c>
      <c r="B448" s="1"/>
    </row>
    <row r="449" spans="1:2" x14ac:dyDescent="0.35">
      <c r="A449" s="1" t="s">
        <v>126</v>
      </c>
      <c r="B449" s="1"/>
    </row>
    <row r="450" spans="1:2" x14ac:dyDescent="0.35">
      <c r="A450" s="1" t="s">
        <v>126</v>
      </c>
      <c r="B450" s="1"/>
    </row>
    <row r="451" spans="1:2" x14ac:dyDescent="0.35">
      <c r="A451" s="1" t="s">
        <v>126</v>
      </c>
      <c r="B451" s="1"/>
    </row>
    <row r="452" spans="1:2" x14ac:dyDescent="0.35">
      <c r="A452" s="1" t="s">
        <v>126</v>
      </c>
      <c r="B452" s="1"/>
    </row>
    <row r="453" spans="1:2" x14ac:dyDescent="0.35">
      <c r="A453" s="1" t="s">
        <v>126</v>
      </c>
      <c r="B453" s="1"/>
    </row>
    <row r="454" spans="1:2" x14ac:dyDescent="0.35">
      <c r="A454" s="1" t="s">
        <v>126</v>
      </c>
      <c r="B454" s="1"/>
    </row>
    <row r="455" spans="1:2" x14ac:dyDescent="0.35">
      <c r="A455" s="1" t="s">
        <v>126</v>
      </c>
      <c r="B455" s="1"/>
    </row>
    <row r="456" spans="1:2" x14ac:dyDescent="0.35">
      <c r="A456" s="1" t="s">
        <v>126</v>
      </c>
      <c r="B456" s="1"/>
    </row>
    <row r="457" spans="1:2" x14ac:dyDescent="0.35">
      <c r="A457" s="1" t="s">
        <v>126</v>
      </c>
      <c r="B457" s="1"/>
    </row>
    <row r="458" spans="1:2" x14ac:dyDescent="0.35">
      <c r="A458" s="1" t="s">
        <v>126</v>
      </c>
      <c r="B458" s="1"/>
    </row>
    <row r="459" spans="1:2" x14ac:dyDescent="0.35">
      <c r="A459" s="1" t="s">
        <v>126</v>
      </c>
      <c r="B459" s="1"/>
    </row>
    <row r="460" spans="1:2" x14ac:dyDescent="0.35">
      <c r="A460" s="1" t="s">
        <v>126</v>
      </c>
      <c r="B460" s="1"/>
    </row>
    <row r="461" spans="1:2" x14ac:dyDescent="0.35">
      <c r="A461" s="1" t="s">
        <v>126</v>
      </c>
      <c r="B461" s="1"/>
    </row>
    <row r="462" spans="1:2" x14ac:dyDescent="0.35">
      <c r="A462" s="1" t="s">
        <v>126</v>
      </c>
      <c r="B462" s="1"/>
    </row>
    <row r="463" spans="1:2" x14ac:dyDescent="0.35">
      <c r="A463" s="1" t="s">
        <v>126</v>
      </c>
      <c r="B463" s="1"/>
    </row>
    <row r="464" spans="1:2" x14ac:dyDescent="0.35">
      <c r="A464" s="1" t="s">
        <v>126</v>
      </c>
      <c r="B464" s="1"/>
    </row>
    <row r="465" spans="1:2" x14ac:dyDescent="0.35">
      <c r="A465" s="1" t="s">
        <v>126</v>
      </c>
      <c r="B465" s="1"/>
    </row>
    <row r="466" spans="1:2" x14ac:dyDescent="0.35">
      <c r="A466" s="1" t="s">
        <v>126</v>
      </c>
      <c r="B466" s="1"/>
    </row>
    <row r="467" spans="1:2" x14ac:dyDescent="0.35">
      <c r="A467" s="1" t="s">
        <v>126</v>
      </c>
      <c r="B467" s="1"/>
    </row>
    <row r="468" spans="1:2" x14ac:dyDescent="0.35">
      <c r="A468" s="1" t="s">
        <v>126</v>
      </c>
      <c r="B468" s="1"/>
    </row>
    <row r="469" spans="1:2" x14ac:dyDescent="0.35">
      <c r="A469" s="1" t="s">
        <v>126</v>
      </c>
      <c r="B469" s="1"/>
    </row>
    <row r="470" spans="1:2" x14ac:dyDescent="0.35">
      <c r="A470" s="1" t="s">
        <v>126</v>
      </c>
      <c r="B470" s="1"/>
    </row>
    <row r="471" spans="1:2" x14ac:dyDescent="0.35">
      <c r="A471" s="1" t="s">
        <v>126</v>
      </c>
      <c r="B471" s="1"/>
    </row>
    <row r="472" spans="1:2" x14ac:dyDescent="0.35">
      <c r="A472" s="1" t="s">
        <v>126</v>
      </c>
      <c r="B472" s="1"/>
    </row>
    <row r="473" spans="1:2" x14ac:dyDescent="0.35">
      <c r="A473" s="1" t="s">
        <v>126</v>
      </c>
      <c r="B473" s="1"/>
    </row>
    <row r="474" spans="1:2" x14ac:dyDescent="0.35">
      <c r="A474" s="1" t="s">
        <v>126</v>
      </c>
      <c r="B474" s="1"/>
    </row>
    <row r="475" spans="1:2" x14ac:dyDescent="0.35">
      <c r="A475" s="1" t="s">
        <v>126</v>
      </c>
      <c r="B475" s="1"/>
    </row>
    <row r="476" spans="1:2" x14ac:dyDescent="0.35">
      <c r="A476" s="1" t="s">
        <v>126</v>
      </c>
      <c r="B476" s="1"/>
    </row>
    <row r="477" spans="1:2" x14ac:dyDescent="0.35">
      <c r="A477" s="1" t="s">
        <v>126</v>
      </c>
      <c r="B477" s="1"/>
    </row>
    <row r="478" spans="1:2" x14ac:dyDescent="0.35">
      <c r="A478" s="1" t="s">
        <v>126</v>
      </c>
      <c r="B478" s="1"/>
    </row>
    <row r="479" spans="1:2" x14ac:dyDescent="0.35">
      <c r="A479" s="1" t="s">
        <v>126</v>
      </c>
      <c r="B479" s="1"/>
    </row>
    <row r="480" spans="1:2" x14ac:dyDescent="0.35">
      <c r="A480" s="1" t="s">
        <v>126</v>
      </c>
      <c r="B480" s="1"/>
    </row>
    <row r="481" spans="1:2" x14ac:dyDescent="0.35">
      <c r="A481" s="1" t="s">
        <v>126</v>
      </c>
      <c r="B481" s="1"/>
    </row>
    <row r="482" spans="1:2" x14ac:dyDescent="0.35">
      <c r="A482" s="1" t="s">
        <v>126</v>
      </c>
      <c r="B482" s="1"/>
    </row>
    <row r="483" spans="1:2" x14ac:dyDescent="0.35">
      <c r="A483" s="1" t="s">
        <v>126</v>
      </c>
      <c r="B483" s="1"/>
    </row>
    <row r="484" spans="1:2" x14ac:dyDescent="0.35">
      <c r="A484" s="1" t="s">
        <v>126</v>
      </c>
      <c r="B484" s="1"/>
    </row>
    <row r="485" spans="1:2" x14ac:dyDescent="0.35">
      <c r="A485" s="1" t="s">
        <v>126</v>
      </c>
      <c r="B485" s="1"/>
    </row>
    <row r="486" spans="1:2" x14ac:dyDescent="0.35">
      <c r="A486" s="1" t="s">
        <v>126</v>
      </c>
      <c r="B486" s="1"/>
    </row>
    <row r="487" spans="1:2" x14ac:dyDescent="0.35">
      <c r="A487" s="1" t="s">
        <v>126</v>
      </c>
      <c r="B487" s="1"/>
    </row>
    <row r="488" spans="1:2" x14ac:dyDescent="0.35">
      <c r="A488" s="1" t="s">
        <v>126</v>
      </c>
      <c r="B488" s="1"/>
    </row>
    <row r="489" spans="1:2" x14ac:dyDescent="0.35">
      <c r="A489" s="1" t="s">
        <v>126</v>
      </c>
      <c r="B489" s="1"/>
    </row>
    <row r="490" spans="1:2" x14ac:dyDescent="0.35">
      <c r="A490" s="1" t="s">
        <v>126</v>
      </c>
      <c r="B490" s="1"/>
    </row>
    <row r="491" spans="1:2" x14ac:dyDescent="0.35">
      <c r="A491" s="1" t="s">
        <v>126</v>
      </c>
      <c r="B491" s="1"/>
    </row>
    <row r="492" spans="1:2" x14ac:dyDescent="0.35">
      <c r="A492" s="1" t="s">
        <v>126</v>
      </c>
      <c r="B492" s="1"/>
    </row>
    <row r="493" spans="1:2" x14ac:dyDescent="0.35">
      <c r="A493" s="1" t="s">
        <v>126</v>
      </c>
      <c r="B493" s="1"/>
    </row>
    <row r="494" spans="1:2" x14ac:dyDescent="0.35">
      <c r="A494" s="1" t="s">
        <v>126</v>
      </c>
      <c r="B494" s="1"/>
    </row>
    <row r="495" spans="1:2" x14ac:dyDescent="0.35">
      <c r="A495" s="1" t="s">
        <v>126</v>
      </c>
      <c r="B495" s="1"/>
    </row>
    <row r="496" spans="1:2" x14ac:dyDescent="0.35">
      <c r="A496" s="1" t="s">
        <v>126</v>
      </c>
      <c r="B496" s="1"/>
    </row>
    <row r="497" spans="1:2" x14ac:dyDescent="0.35">
      <c r="A497" s="1" t="s">
        <v>126</v>
      </c>
      <c r="B497" s="1"/>
    </row>
    <row r="498" spans="1:2" x14ac:dyDescent="0.35">
      <c r="A498" s="1" t="s">
        <v>126</v>
      </c>
      <c r="B498" s="1"/>
    </row>
    <row r="499" spans="1:2" x14ac:dyDescent="0.35">
      <c r="A499" s="1" t="s">
        <v>126</v>
      </c>
      <c r="B499" s="1"/>
    </row>
  </sheetData>
  <pageMargins left="0.7" right="0.7" top="0.75" bottom="0.75" header="0.3" footer="0.3"/>
  <pageSetup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0533-6BF9-4BDE-8E05-4D47227C9C29}">
  <dimension ref="A1:AB462"/>
  <sheetViews>
    <sheetView topLeftCell="R43" workbookViewId="0">
      <selection activeCell="AJ52" sqref="AJ52"/>
    </sheetView>
  </sheetViews>
  <sheetFormatPr defaultRowHeight="14.5" x14ac:dyDescent="0.35"/>
  <cols>
    <col min="4" max="4" width="12.453125" customWidth="1"/>
    <col min="5" max="5" width="10" bestFit="1" customWidth="1"/>
    <col min="7" max="7" width="14.7265625" customWidth="1"/>
    <col min="8" max="8" width="11.1796875" customWidth="1"/>
    <col min="10" max="10" width="12" customWidth="1"/>
    <col min="11" max="12" width="10" bestFit="1" customWidth="1"/>
    <col min="13" max="13" width="13.7265625" customWidth="1"/>
    <col min="14" max="17" width="13" customWidth="1"/>
    <col min="18" max="18" width="10" bestFit="1" customWidth="1"/>
    <col min="19" max="19" width="11" bestFit="1" customWidth="1"/>
  </cols>
  <sheetData>
    <row r="1" spans="1:19" x14ac:dyDescent="0.35">
      <c r="A1" s="1" t="s">
        <v>143</v>
      </c>
      <c r="B1" t="s">
        <v>291</v>
      </c>
      <c r="C1" t="s">
        <v>292</v>
      </c>
      <c r="E1" t="s">
        <v>293</v>
      </c>
      <c r="F1" t="s">
        <v>294</v>
      </c>
      <c r="H1" t="s">
        <v>295</v>
      </c>
      <c r="I1" t="s">
        <v>296</v>
      </c>
      <c r="K1" t="s">
        <v>284</v>
      </c>
      <c r="L1" t="s">
        <v>297</v>
      </c>
    </row>
    <row r="2" spans="1:19" x14ac:dyDescent="0.35">
      <c r="A2" s="1" t="s">
        <v>9</v>
      </c>
      <c r="B2" t="s">
        <v>298</v>
      </c>
      <c r="C2" t="s">
        <v>299</v>
      </c>
      <c r="E2" t="s">
        <v>300</v>
      </c>
      <c r="F2" t="s">
        <v>301</v>
      </c>
      <c r="H2" t="s">
        <v>302</v>
      </c>
      <c r="I2" t="s">
        <v>303</v>
      </c>
      <c r="K2" t="s">
        <v>288</v>
      </c>
      <c r="L2" t="s">
        <v>287</v>
      </c>
    </row>
    <row r="3" spans="1:19" x14ac:dyDescent="0.35">
      <c r="A3" s="1" t="s">
        <v>18</v>
      </c>
      <c r="B3" t="s">
        <v>144</v>
      </c>
      <c r="C3" t="s">
        <v>144</v>
      </c>
      <c r="D3" t="s">
        <v>20</v>
      </c>
      <c r="E3" t="s">
        <v>144</v>
      </c>
      <c r="F3" t="s">
        <v>144</v>
      </c>
      <c r="G3" t="s">
        <v>21</v>
      </c>
      <c r="H3" t="s">
        <v>144</v>
      </c>
      <c r="I3" t="s">
        <v>144</v>
      </c>
      <c r="J3" t="s">
        <v>22</v>
      </c>
      <c r="K3" t="s">
        <v>144</v>
      </c>
      <c r="L3" t="s">
        <v>144</v>
      </c>
      <c r="M3" t="s">
        <v>23</v>
      </c>
      <c r="Q3" t="s">
        <v>25</v>
      </c>
      <c r="R3" t="s">
        <v>26</v>
      </c>
      <c r="S3" t="s">
        <v>27</v>
      </c>
    </row>
    <row r="4" spans="1:19" x14ac:dyDescent="0.35">
      <c r="A4" s="4" t="s">
        <v>145</v>
      </c>
      <c r="B4" s="3">
        <v>16821339</v>
      </c>
      <c r="C4" s="3">
        <v>19743615</v>
      </c>
      <c r="D4" s="2">
        <f>SUM(B4:C4)</f>
        <v>36564954</v>
      </c>
      <c r="E4" s="3">
        <v>33661819</v>
      </c>
      <c r="F4" s="3">
        <v>5071661</v>
      </c>
      <c r="G4" s="2">
        <f>SUM(E4:F4)</f>
        <v>38733480</v>
      </c>
      <c r="H4" s="3">
        <v>16512614</v>
      </c>
      <c r="I4" s="3">
        <v>15296944</v>
      </c>
      <c r="J4" s="2">
        <f>SUM(H4:I4)</f>
        <v>31809558</v>
      </c>
      <c r="K4" s="3">
        <v>141883748</v>
      </c>
      <c r="L4" s="3">
        <v>100733162</v>
      </c>
      <c r="M4" s="2">
        <f>SUM(K4:L4)</f>
        <v>242616910</v>
      </c>
      <c r="Q4" s="2">
        <f t="shared" ref="Q4:Q11" si="0">(D4/$M4)*100</f>
        <v>15.071065738987443</v>
      </c>
      <c r="R4" s="2">
        <f t="shared" ref="R4:R11" si="1">(G4/$M4)*100</f>
        <v>15.964872357825346</v>
      </c>
      <c r="S4" s="2">
        <f t="shared" ref="S4:S11" si="2">(J4/$M4)*100</f>
        <v>13.111022640590056</v>
      </c>
    </row>
    <row r="5" spans="1:19" x14ac:dyDescent="0.35">
      <c r="A5" s="4" t="s">
        <v>146</v>
      </c>
      <c r="B5" s="3">
        <v>17198188</v>
      </c>
      <c r="C5" s="3">
        <v>21264841</v>
      </c>
      <c r="D5" s="2">
        <f t="shared" ref="D5:D68" si="3">SUM(B5:C5)</f>
        <v>38463029</v>
      </c>
      <c r="E5" s="3">
        <v>27502293</v>
      </c>
      <c r="F5" s="3">
        <v>5291784</v>
      </c>
      <c r="G5" s="2">
        <f t="shared" ref="G5:G68" si="4">SUM(E5:F5)</f>
        <v>32794077</v>
      </c>
      <c r="H5" s="3">
        <v>18028650</v>
      </c>
      <c r="I5" s="3">
        <v>15290149</v>
      </c>
      <c r="J5" s="2">
        <f t="shared" ref="J5:J68" si="5">SUM(H5:I5)</f>
        <v>33318799</v>
      </c>
      <c r="K5" s="3">
        <v>135549671</v>
      </c>
      <c r="L5" s="3">
        <v>106431470</v>
      </c>
      <c r="M5" s="2">
        <f t="shared" ref="M5:M68" si="6">SUM(K5:L5)</f>
        <v>241981141</v>
      </c>
      <c r="Q5" s="2">
        <f t="shared" si="0"/>
        <v>15.895052333851092</v>
      </c>
      <c r="R5" s="2">
        <f t="shared" si="1"/>
        <v>13.552327617134427</v>
      </c>
      <c r="S5" s="2">
        <f t="shared" si="2"/>
        <v>13.76917178847421</v>
      </c>
    </row>
    <row r="6" spans="1:19" x14ac:dyDescent="0.35">
      <c r="A6" s="4" t="s">
        <v>147</v>
      </c>
      <c r="B6" s="3">
        <v>19198542</v>
      </c>
      <c r="C6" s="3">
        <v>23947081</v>
      </c>
      <c r="D6" s="2">
        <f t="shared" si="3"/>
        <v>43145623</v>
      </c>
      <c r="E6" s="3">
        <v>30809088</v>
      </c>
      <c r="F6" s="3">
        <v>6561618</v>
      </c>
      <c r="G6" s="2">
        <f t="shared" si="4"/>
        <v>37370706</v>
      </c>
      <c r="H6" s="3">
        <v>20048668</v>
      </c>
      <c r="I6" s="3">
        <v>17147743</v>
      </c>
      <c r="J6" s="2">
        <f t="shared" si="5"/>
        <v>37196411</v>
      </c>
      <c r="K6" s="3">
        <v>154134557</v>
      </c>
      <c r="L6" s="3">
        <v>121589567</v>
      </c>
      <c r="M6" s="2">
        <f t="shared" si="6"/>
        <v>275724124</v>
      </c>
      <c r="Q6" s="2">
        <f t="shared" si="0"/>
        <v>15.648113184321877</v>
      </c>
      <c r="R6" s="2">
        <f t="shared" si="1"/>
        <v>13.553658438679092</v>
      </c>
      <c r="S6" s="2">
        <f t="shared" si="2"/>
        <v>13.490444891213075</v>
      </c>
    </row>
    <row r="7" spans="1:19" x14ac:dyDescent="0.35">
      <c r="A7" s="4" t="s">
        <v>148</v>
      </c>
      <c r="B7" s="3">
        <v>18170365</v>
      </c>
      <c r="C7" s="3">
        <v>22131540</v>
      </c>
      <c r="D7" s="2">
        <f t="shared" si="3"/>
        <v>40301905</v>
      </c>
      <c r="E7" s="3">
        <v>32429445</v>
      </c>
      <c r="F7" s="3">
        <v>6106114</v>
      </c>
      <c r="G7" s="2">
        <f t="shared" si="4"/>
        <v>38535559</v>
      </c>
      <c r="H7" s="3">
        <v>18078476</v>
      </c>
      <c r="I7" s="3">
        <v>15355126</v>
      </c>
      <c r="J7" s="2">
        <f t="shared" si="5"/>
        <v>33433602</v>
      </c>
      <c r="K7" s="3">
        <v>146855034</v>
      </c>
      <c r="L7" s="3">
        <v>110719449</v>
      </c>
      <c r="M7" s="2">
        <f t="shared" si="6"/>
        <v>257574483</v>
      </c>
      <c r="Q7" s="2">
        <f t="shared" si="0"/>
        <v>15.646699366567301</v>
      </c>
      <c r="R7" s="2">
        <f t="shared" si="1"/>
        <v>14.960938114355063</v>
      </c>
      <c r="S7" s="2">
        <f t="shared" si="2"/>
        <v>12.980168536337509</v>
      </c>
    </row>
    <row r="8" spans="1:19" x14ac:dyDescent="0.35">
      <c r="A8" s="4" t="s">
        <v>149</v>
      </c>
      <c r="B8" s="3">
        <v>18607801</v>
      </c>
      <c r="C8" s="3">
        <v>23373005</v>
      </c>
      <c r="D8" s="2">
        <f t="shared" si="3"/>
        <v>41980806</v>
      </c>
      <c r="E8" s="3">
        <v>34253949</v>
      </c>
      <c r="F8" s="3">
        <v>6351179</v>
      </c>
      <c r="G8" s="2">
        <f t="shared" si="4"/>
        <v>40605128</v>
      </c>
      <c r="H8" s="3">
        <v>19526605</v>
      </c>
      <c r="I8" s="3">
        <v>16625642</v>
      </c>
      <c r="J8" s="2">
        <f t="shared" si="5"/>
        <v>36152247</v>
      </c>
      <c r="K8" s="3">
        <v>156198764</v>
      </c>
      <c r="L8" s="3">
        <v>114491475</v>
      </c>
      <c r="M8" s="2">
        <f t="shared" si="6"/>
        <v>270690239</v>
      </c>
      <c r="Q8" s="2">
        <f t="shared" si="0"/>
        <v>15.508799340193423</v>
      </c>
      <c r="R8" s="2">
        <f t="shared" si="1"/>
        <v>15.000588181533949</v>
      </c>
      <c r="S8" s="2">
        <f t="shared" si="2"/>
        <v>13.355578366458939</v>
      </c>
    </row>
    <row r="9" spans="1:19" x14ac:dyDescent="0.35">
      <c r="A9" s="4" t="s">
        <v>150</v>
      </c>
      <c r="B9" s="3">
        <v>18471437</v>
      </c>
      <c r="C9" s="3">
        <v>23555153</v>
      </c>
      <c r="D9" s="2">
        <f t="shared" si="3"/>
        <v>42026590</v>
      </c>
      <c r="E9" s="3">
        <v>35273325</v>
      </c>
      <c r="F9" s="3">
        <v>6232738</v>
      </c>
      <c r="G9" s="2">
        <f t="shared" si="4"/>
        <v>41506063</v>
      </c>
      <c r="H9" s="3">
        <v>19296969</v>
      </c>
      <c r="I9" s="3">
        <v>15833065</v>
      </c>
      <c r="J9" s="2">
        <f t="shared" si="5"/>
        <v>35130034</v>
      </c>
      <c r="K9" s="3">
        <v>152786661</v>
      </c>
      <c r="L9" s="3">
        <v>116713164</v>
      </c>
      <c r="M9" s="2">
        <f t="shared" si="6"/>
        <v>269499825</v>
      </c>
      <c r="Q9" s="2">
        <f t="shared" si="0"/>
        <v>15.594292129874296</v>
      </c>
      <c r="R9" s="2">
        <f t="shared" si="1"/>
        <v>15.401146549909633</v>
      </c>
      <c r="S9" s="2">
        <f t="shared" si="2"/>
        <v>13.035271544239407</v>
      </c>
    </row>
    <row r="10" spans="1:19" x14ac:dyDescent="0.35">
      <c r="A10" s="4" t="s">
        <v>151</v>
      </c>
      <c r="B10" s="3">
        <v>15861668</v>
      </c>
      <c r="C10" s="3">
        <v>20398081</v>
      </c>
      <c r="D10" s="2">
        <f t="shared" si="3"/>
        <v>36259749</v>
      </c>
      <c r="E10" s="3">
        <v>37281055</v>
      </c>
      <c r="F10" s="3">
        <v>6337520</v>
      </c>
      <c r="G10" s="2">
        <f t="shared" si="4"/>
        <v>43618575</v>
      </c>
      <c r="H10" s="3">
        <v>18343919</v>
      </c>
      <c r="I10" s="3">
        <v>15862080</v>
      </c>
      <c r="J10" s="2">
        <f t="shared" si="5"/>
        <v>34205999</v>
      </c>
      <c r="K10" s="3">
        <v>154801974</v>
      </c>
      <c r="L10" s="3">
        <v>106391172</v>
      </c>
      <c r="M10" s="2">
        <f t="shared" si="6"/>
        <v>261193146</v>
      </c>
      <c r="P10">
        <v>2012</v>
      </c>
      <c r="Q10" s="2">
        <f t="shared" si="0"/>
        <v>13.882350879145964</v>
      </c>
      <c r="R10" s="2">
        <f t="shared" si="1"/>
        <v>16.699739510009962</v>
      </c>
      <c r="S10" s="2">
        <f t="shared" si="2"/>
        <v>13.096055361268935</v>
      </c>
    </row>
    <row r="11" spans="1:19" x14ac:dyDescent="0.35">
      <c r="A11" s="4" t="s">
        <v>152</v>
      </c>
      <c r="B11" s="3">
        <v>18173853</v>
      </c>
      <c r="C11" s="3">
        <v>22625047</v>
      </c>
      <c r="D11" s="2">
        <f t="shared" si="3"/>
        <v>40798900</v>
      </c>
      <c r="E11" s="3">
        <v>36445191</v>
      </c>
      <c r="F11" s="3">
        <v>6291921</v>
      </c>
      <c r="G11" s="2">
        <f t="shared" si="4"/>
        <v>42737112</v>
      </c>
      <c r="H11" s="3">
        <v>19502258</v>
      </c>
      <c r="I11" s="3">
        <v>17409778</v>
      </c>
      <c r="J11" s="2">
        <f t="shared" si="5"/>
        <v>36912036</v>
      </c>
      <c r="K11" s="3">
        <v>156573895</v>
      </c>
      <c r="L11" s="3">
        <v>112958488</v>
      </c>
      <c r="M11" s="2">
        <f t="shared" si="6"/>
        <v>269532383</v>
      </c>
      <c r="Q11" s="2">
        <f t="shared" si="0"/>
        <v>15.136919558938489</v>
      </c>
      <c r="R11" s="2">
        <f t="shared" si="1"/>
        <v>15.856021278155657</v>
      </c>
      <c r="S11" s="2">
        <f t="shared" si="2"/>
        <v>13.694842745481903</v>
      </c>
    </row>
    <row r="12" spans="1:19" x14ac:dyDescent="0.35">
      <c r="A12" s="4" t="s">
        <v>153</v>
      </c>
      <c r="B12" s="3">
        <v>17962340</v>
      </c>
      <c r="C12" s="3">
        <v>21848700</v>
      </c>
      <c r="D12" s="2">
        <f t="shared" si="3"/>
        <v>39811040</v>
      </c>
      <c r="E12" s="3">
        <v>37326500</v>
      </c>
      <c r="F12" s="3">
        <v>6142555</v>
      </c>
      <c r="G12" s="2">
        <f t="shared" si="4"/>
        <v>43469055</v>
      </c>
      <c r="H12" s="3">
        <v>17989535</v>
      </c>
      <c r="I12" s="3">
        <v>15743187</v>
      </c>
      <c r="J12" s="2">
        <f t="shared" si="5"/>
        <v>33732722</v>
      </c>
      <c r="K12" s="3">
        <v>149427791</v>
      </c>
      <c r="L12" s="3">
        <v>112349219</v>
      </c>
      <c r="M12" s="2">
        <f t="shared" si="6"/>
        <v>261777010</v>
      </c>
      <c r="Q12" s="2">
        <f>(D12/$M12)*100</f>
        <v>15.207997065899715</v>
      </c>
      <c r="R12" s="2">
        <f t="shared" ref="R12:R75" si="7">(G12/$M12)*100</f>
        <v>16.605375315425906</v>
      </c>
      <c r="S12" s="2">
        <f t="shared" ref="S12:S75" si="8">(J12/$M12)*100</f>
        <v>12.886052140331191</v>
      </c>
    </row>
    <row r="13" spans="1:19" x14ac:dyDescent="0.35">
      <c r="A13" s="4" t="s">
        <v>154</v>
      </c>
      <c r="B13" s="3">
        <v>18503386</v>
      </c>
      <c r="C13" s="3">
        <v>23370831</v>
      </c>
      <c r="D13" s="2">
        <f t="shared" si="3"/>
        <v>41874217</v>
      </c>
      <c r="E13" s="3">
        <v>39468504</v>
      </c>
      <c r="F13" s="3">
        <v>6121774</v>
      </c>
      <c r="G13" s="2">
        <f t="shared" si="4"/>
        <v>45590278</v>
      </c>
      <c r="H13" s="3">
        <v>20097589</v>
      </c>
      <c r="I13" s="3">
        <v>18434021</v>
      </c>
      <c r="J13" s="2">
        <f t="shared" si="5"/>
        <v>38531610</v>
      </c>
      <c r="K13" s="3">
        <v>160065600</v>
      </c>
      <c r="L13" s="3">
        <v>114216804</v>
      </c>
      <c r="M13" s="2">
        <f t="shared" si="6"/>
        <v>274282404</v>
      </c>
      <c r="Q13" s="2">
        <f t="shared" ref="Q13:Q76" si="9">(D13/$M13)*100</f>
        <v>15.266825866088004</v>
      </c>
      <c r="R13" s="2">
        <f t="shared" si="7"/>
        <v>16.621656123445675</v>
      </c>
      <c r="S13" s="2">
        <f t="shared" si="8"/>
        <v>14.048152356138749</v>
      </c>
    </row>
    <row r="14" spans="1:19" x14ac:dyDescent="0.35">
      <c r="A14" s="4" t="s">
        <v>155</v>
      </c>
      <c r="B14" s="3">
        <v>19062689</v>
      </c>
      <c r="C14" s="3">
        <v>22223291</v>
      </c>
      <c r="D14" s="2">
        <f t="shared" si="3"/>
        <v>41285980</v>
      </c>
      <c r="E14" s="3">
        <v>38766715</v>
      </c>
      <c r="F14" s="3">
        <v>5951609</v>
      </c>
      <c r="G14" s="2">
        <f t="shared" si="4"/>
        <v>44718324</v>
      </c>
      <c r="H14" s="3">
        <v>19219374</v>
      </c>
      <c r="I14" s="3">
        <v>16912494</v>
      </c>
      <c r="J14" s="2">
        <f t="shared" si="5"/>
        <v>36131868</v>
      </c>
      <c r="K14" s="3">
        <v>157303686</v>
      </c>
      <c r="L14" s="3">
        <v>111831671</v>
      </c>
      <c r="M14" s="2">
        <f t="shared" si="6"/>
        <v>269135357</v>
      </c>
      <c r="Q14" s="2">
        <f t="shared" si="9"/>
        <v>15.340228968875316</v>
      </c>
      <c r="R14" s="2">
        <f t="shared" si="7"/>
        <v>16.615551556832422</v>
      </c>
      <c r="S14" s="2">
        <f t="shared" si="8"/>
        <v>13.425165835791692</v>
      </c>
    </row>
    <row r="15" spans="1:19" x14ac:dyDescent="0.35">
      <c r="A15" s="4" t="s">
        <v>156</v>
      </c>
      <c r="B15" s="3">
        <v>17101946</v>
      </c>
      <c r="C15" s="3">
        <v>19620259</v>
      </c>
      <c r="D15" s="2">
        <f t="shared" si="3"/>
        <v>36722205</v>
      </c>
      <c r="E15" s="3">
        <v>34198295</v>
      </c>
      <c r="F15" s="3">
        <v>6775107</v>
      </c>
      <c r="G15" s="2">
        <f t="shared" si="4"/>
        <v>40973402</v>
      </c>
      <c r="H15" s="3">
        <v>16236155</v>
      </c>
      <c r="I15" s="3">
        <v>14751574</v>
      </c>
      <c r="J15" s="2">
        <f t="shared" si="5"/>
        <v>30987729</v>
      </c>
      <c r="K15" s="3">
        <v>143518907</v>
      </c>
      <c r="L15" s="3">
        <v>112972600</v>
      </c>
      <c r="M15" s="2">
        <f t="shared" si="6"/>
        <v>256491507</v>
      </c>
      <c r="Q15" s="2">
        <f t="shared" si="9"/>
        <v>14.317123178663376</v>
      </c>
      <c r="R15" s="2">
        <f t="shared" si="7"/>
        <v>15.974564803036539</v>
      </c>
      <c r="S15" s="2">
        <f t="shared" si="8"/>
        <v>12.081385993026272</v>
      </c>
    </row>
    <row r="16" spans="1:19" x14ac:dyDescent="0.35">
      <c r="A16" s="4" t="s">
        <v>157</v>
      </c>
      <c r="B16" s="3">
        <v>17812190</v>
      </c>
      <c r="C16" s="3">
        <v>20540776</v>
      </c>
      <c r="D16" s="2">
        <f t="shared" si="3"/>
        <v>38352966</v>
      </c>
      <c r="E16" s="3">
        <v>36423738</v>
      </c>
      <c r="F16" s="3">
        <v>5905930</v>
      </c>
      <c r="G16" s="2">
        <f t="shared" si="4"/>
        <v>42329668</v>
      </c>
      <c r="H16" s="3">
        <v>16881713</v>
      </c>
      <c r="I16" s="3">
        <v>16193481</v>
      </c>
      <c r="J16" s="2">
        <f t="shared" si="5"/>
        <v>33075194</v>
      </c>
      <c r="K16" s="3">
        <v>146957106</v>
      </c>
      <c r="L16" s="3">
        <v>106025905</v>
      </c>
      <c r="M16" s="2">
        <f t="shared" si="6"/>
        <v>252983011</v>
      </c>
      <c r="Q16" s="2">
        <f t="shared" si="9"/>
        <v>15.16029311549304</v>
      </c>
      <c r="R16" s="2">
        <f t="shared" si="7"/>
        <v>16.732217642867724</v>
      </c>
      <c r="S16" s="2">
        <f t="shared" si="8"/>
        <v>13.074077136349683</v>
      </c>
    </row>
    <row r="17" spans="1:19" x14ac:dyDescent="0.35">
      <c r="A17" s="4" t="s">
        <v>158</v>
      </c>
      <c r="B17" s="3">
        <v>16902501</v>
      </c>
      <c r="C17" s="3">
        <v>20565117</v>
      </c>
      <c r="D17" s="2">
        <f t="shared" si="3"/>
        <v>37467618</v>
      </c>
      <c r="E17" s="3">
        <v>32121644</v>
      </c>
      <c r="F17" s="3">
        <v>5737174</v>
      </c>
      <c r="G17" s="2">
        <f t="shared" si="4"/>
        <v>37858818</v>
      </c>
      <c r="H17" s="3">
        <v>17526492</v>
      </c>
      <c r="I17" s="3">
        <v>16100695</v>
      </c>
      <c r="J17" s="2">
        <f t="shared" si="5"/>
        <v>33627187</v>
      </c>
      <c r="K17" s="3">
        <v>138280668</v>
      </c>
      <c r="L17" s="3">
        <v>106391253</v>
      </c>
      <c r="M17" s="2">
        <f t="shared" si="6"/>
        <v>244671921</v>
      </c>
      <c r="Q17" s="2">
        <f t="shared" si="9"/>
        <v>15.313411464162249</v>
      </c>
      <c r="R17" s="2">
        <f t="shared" si="7"/>
        <v>15.473299038674732</v>
      </c>
      <c r="S17" s="2">
        <f t="shared" si="8"/>
        <v>13.743786725735479</v>
      </c>
    </row>
    <row r="18" spans="1:19" x14ac:dyDescent="0.35">
      <c r="A18" s="4" t="s">
        <v>159</v>
      </c>
      <c r="B18" s="3">
        <v>19036926</v>
      </c>
      <c r="C18" s="3">
        <v>23369974</v>
      </c>
      <c r="D18" s="2">
        <f t="shared" si="3"/>
        <v>42406900</v>
      </c>
      <c r="E18" s="3">
        <v>26722621</v>
      </c>
      <c r="F18" s="3">
        <v>6898009</v>
      </c>
      <c r="G18" s="2">
        <f t="shared" si="4"/>
        <v>33620630</v>
      </c>
      <c r="H18" s="3">
        <v>19279976</v>
      </c>
      <c r="I18" s="3">
        <v>16347726</v>
      </c>
      <c r="J18" s="2">
        <f t="shared" si="5"/>
        <v>35627702</v>
      </c>
      <c r="K18" s="3">
        <v>146626317</v>
      </c>
      <c r="L18" s="3">
        <v>119316756</v>
      </c>
      <c r="M18" s="2">
        <f t="shared" si="6"/>
        <v>265943073</v>
      </c>
      <c r="Q18" s="2">
        <f t="shared" si="9"/>
        <v>15.945856202090287</v>
      </c>
      <c r="R18" s="2">
        <f t="shared" si="7"/>
        <v>12.64204012563245</v>
      </c>
      <c r="S18" s="2">
        <f t="shared" si="8"/>
        <v>13.396739985778835</v>
      </c>
    </row>
    <row r="19" spans="1:19" x14ac:dyDescent="0.35">
      <c r="A19" s="4" t="s">
        <v>160</v>
      </c>
      <c r="B19" s="3">
        <v>19288586</v>
      </c>
      <c r="C19" s="3">
        <v>23355539</v>
      </c>
      <c r="D19" s="2">
        <f t="shared" si="3"/>
        <v>42644125</v>
      </c>
      <c r="E19" s="3">
        <v>32538151</v>
      </c>
      <c r="F19" s="3">
        <v>7067986</v>
      </c>
      <c r="G19" s="2">
        <f t="shared" si="4"/>
        <v>39606137</v>
      </c>
      <c r="H19" s="3">
        <v>19629681</v>
      </c>
      <c r="I19" s="3">
        <v>17946885</v>
      </c>
      <c r="J19" s="2">
        <f t="shared" si="5"/>
        <v>37576566</v>
      </c>
      <c r="K19" s="3">
        <v>153354788</v>
      </c>
      <c r="L19" s="3">
        <v>113735080</v>
      </c>
      <c r="M19" s="2">
        <f t="shared" si="6"/>
        <v>267089868</v>
      </c>
      <c r="Q19" s="2">
        <f t="shared" si="9"/>
        <v>15.966208422402605</v>
      </c>
      <c r="R19" s="2">
        <f t="shared" si="7"/>
        <v>14.828768045967211</v>
      </c>
      <c r="S19" s="2">
        <f t="shared" si="8"/>
        <v>14.068884859383735</v>
      </c>
    </row>
    <row r="20" spans="1:19" x14ac:dyDescent="0.35">
      <c r="A20" s="4" t="s">
        <v>161</v>
      </c>
      <c r="B20" s="3">
        <v>18684418</v>
      </c>
      <c r="C20" s="3">
        <v>23650977</v>
      </c>
      <c r="D20" s="2">
        <f t="shared" si="3"/>
        <v>42335395</v>
      </c>
      <c r="E20" s="3">
        <v>35819228</v>
      </c>
      <c r="F20" s="3">
        <v>7128666</v>
      </c>
      <c r="G20" s="2">
        <f t="shared" si="4"/>
        <v>42947894</v>
      </c>
      <c r="H20" s="3">
        <v>20292787</v>
      </c>
      <c r="I20" s="3">
        <v>17378275</v>
      </c>
      <c r="J20" s="2">
        <f t="shared" si="5"/>
        <v>37671062</v>
      </c>
      <c r="K20" s="3">
        <v>158723145</v>
      </c>
      <c r="L20" s="3">
        <v>117170609</v>
      </c>
      <c r="M20" s="2">
        <f t="shared" si="6"/>
        <v>275893754</v>
      </c>
      <c r="Q20" s="2">
        <f t="shared" si="9"/>
        <v>15.344818208534001</v>
      </c>
      <c r="R20" s="2">
        <f t="shared" si="7"/>
        <v>15.566823596883603</v>
      </c>
      <c r="S20" s="2">
        <f t="shared" si="8"/>
        <v>13.654191678438652</v>
      </c>
    </row>
    <row r="21" spans="1:19" x14ac:dyDescent="0.35">
      <c r="A21" s="4" t="s">
        <v>162</v>
      </c>
      <c r="B21" s="3">
        <v>18212812</v>
      </c>
      <c r="C21" s="3">
        <v>22755738</v>
      </c>
      <c r="D21" s="2">
        <f t="shared" si="3"/>
        <v>40968550</v>
      </c>
      <c r="E21" s="3">
        <v>35268270</v>
      </c>
      <c r="F21" s="3">
        <v>7688647</v>
      </c>
      <c r="G21" s="2">
        <f t="shared" si="4"/>
        <v>42956917</v>
      </c>
      <c r="H21" s="3">
        <v>19181346</v>
      </c>
      <c r="I21" s="3">
        <v>16382707</v>
      </c>
      <c r="J21" s="2">
        <f t="shared" si="5"/>
        <v>35564053</v>
      </c>
      <c r="K21" s="3">
        <v>149455593</v>
      </c>
      <c r="L21" s="3">
        <v>119747496</v>
      </c>
      <c r="M21" s="2">
        <f t="shared" si="6"/>
        <v>269203089</v>
      </c>
      <c r="Q21" s="2">
        <f t="shared" si="9"/>
        <v>15.218454644106998</v>
      </c>
      <c r="R21" s="2">
        <f t="shared" si="7"/>
        <v>15.957066896806671</v>
      </c>
      <c r="S21" s="2">
        <f t="shared" si="8"/>
        <v>13.210863639086995</v>
      </c>
    </row>
    <row r="22" spans="1:19" x14ac:dyDescent="0.35">
      <c r="A22" s="4" t="s">
        <v>163</v>
      </c>
      <c r="B22" s="3">
        <v>15987195</v>
      </c>
      <c r="C22" s="3">
        <v>20932824</v>
      </c>
      <c r="D22" s="2">
        <f t="shared" si="3"/>
        <v>36920019</v>
      </c>
      <c r="E22" s="3">
        <v>38054375</v>
      </c>
      <c r="F22" s="3">
        <v>7203613</v>
      </c>
      <c r="G22" s="2">
        <f t="shared" si="4"/>
        <v>45257988</v>
      </c>
      <c r="H22" s="3">
        <v>19476247</v>
      </c>
      <c r="I22" s="3">
        <v>17608246</v>
      </c>
      <c r="J22" s="2">
        <f t="shared" si="5"/>
        <v>37084493</v>
      </c>
      <c r="K22" s="3">
        <v>158419723</v>
      </c>
      <c r="L22" s="3">
        <v>112671729</v>
      </c>
      <c r="M22" s="2">
        <f t="shared" si="6"/>
        <v>271091452</v>
      </c>
      <c r="P22">
        <v>2013</v>
      </c>
      <c r="Q22" s="2">
        <f t="shared" si="9"/>
        <v>13.619027353175268</v>
      </c>
      <c r="R22" s="2">
        <f t="shared" si="7"/>
        <v>16.694730750861154</v>
      </c>
      <c r="S22" s="2">
        <f t="shared" si="8"/>
        <v>13.679698391965529</v>
      </c>
    </row>
    <row r="23" spans="1:19" x14ac:dyDescent="0.35">
      <c r="A23" s="4" t="s">
        <v>164</v>
      </c>
      <c r="B23" s="3">
        <v>17913315</v>
      </c>
      <c r="C23" s="3">
        <v>23037736</v>
      </c>
      <c r="D23" s="2">
        <f t="shared" si="3"/>
        <v>40951051</v>
      </c>
      <c r="E23" s="3">
        <v>38456504</v>
      </c>
      <c r="F23" s="3">
        <v>7595482</v>
      </c>
      <c r="G23" s="2">
        <f t="shared" si="4"/>
        <v>46051986</v>
      </c>
      <c r="H23" s="3">
        <v>20332238</v>
      </c>
      <c r="I23" s="3">
        <v>17400092</v>
      </c>
      <c r="J23" s="2">
        <f t="shared" si="5"/>
        <v>37732330</v>
      </c>
      <c r="K23" s="3">
        <v>156323418</v>
      </c>
      <c r="L23" s="3">
        <v>117562958</v>
      </c>
      <c r="M23" s="2">
        <f t="shared" si="6"/>
        <v>273886376</v>
      </c>
      <c r="Q23" s="2">
        <f t="shared" si="9"/>
        <v>14.951839371520984</v>
      </c>
      <c r="R23" s="2">
        <f t="shared" si="7"/>
        <v>16.814266803836929</v>
      </c>
      <c r="S23" s="2">
        <f t="shared" si="8"/>
        <v>13.776636337690634</v>
      </c>
    </row>
    <row r="24" spans="1:19" x14ac:dyDescent="0.35">
      <c r="A24" s="4" t="s">
        <v>165</v>
      </c>
      <c r="B24" s="3">
        <v>18367231</v>
      </c>
      <c r="C24" s="3">
        <v>22346845</v>
      </c>
      <c r="D24" s="2">
        <f t="shared" si="3"/>
        <v>40714076</v>
      </c>
      <c r="E24" s="3">
        <v>39448644</v>
      </c>
      <c r="F24" s="3">
        <v>7090672</v>
      </c>
      <c r="G24" s="2">
        <f t="shared" si="4"/>
        <v>46539316</v>
      </c>
      <c r="H24" s="3">
        <v>19674051</v>
      </c>
      <c r="I24" s="3">
        <v>16202663</v>
      </c>
      <c r="J24" s="2">
        <f t="shared" si="5"/>
        <v>35876714</v>
      </c>
      <c r="K24" s="3">
        <v>155716229</v>
      </c>
      <c r="L24" s="3">
        <v>112542624</v>
      </c>
      <c r="M24" s="2">
        <f t="shared" si="6"/>
        <v>268258853</v>
      </c>
      <c r="Q24" s="2">
        <f t="shared" si="9"/>
        <v>15.177160248277064</v>
      </c>
      <c r="R24" s="2">
        <f t="shared" si="7"/>
        <v>17.348659878151345</v>
      </c>
      <c r="S24" s="2">
        <f t="shared" si="8"/>
        <v>13.373916125705646</v>
      </c>
    </row>
    <row r="25" spans="1:19" x14ac:dyDescent="0.35">
      <c r="A25" s="4" t="s">
        <v>166</v>
      </c>
      <c r="B25" s="3">
        <v>18591567</v>
      </c>
      <c r="C25" s="3">
        <v>24322325</v>
      </c>
      <c r="D25" s="2">
        <f t="shared" si="3"/>
        <v>42913892</v>
      </c>
      <c r="E25" s="3">
        <v>41123092</v>
      </c>
      <c r="F25" s="3">
        <v>8014818</v>
      </c>
      <c r="G25" s="2">
        <f t="shared" si="4"/>
        <v>49137910</v>
      </c>
      <c r="H25" s="3">
        <v>21107431</v>
      </c>
      <c r="I25" s="3">
        <v>18959511</v>
      </c>
      <c r="J25" s="2">
        <f t="shared" si="5"/>
        <v>40066942</v>
      </c>
      <c r="K25" s="3">
        <v>166670972</v>
      </c>
      <c r="L25" s="3">
        <v>121549025</v>
      </c>
      <c r="M25" s="2">
        <f t="shared" si="6"/>
        <v>288219997</v>
      </c>
      <c r="Q25" s="2">
        <f t="shared" si="9"/>
        <v>14.889283341433107</v>
      </c>
      <c r="R25" s="2">
        <f t="shared" si="7"/>
        <v>17.04875113158786</v>
      </c>
      <c r="S25" s="2">
        <f t="shared" si="8"/>
        <v>13.901513571939979</v>
      </c>
    </row>
    <row r="26" spans="1:19" x14ac:dyDescent="0.35">
      <c r="A26" s="4" t="s">
        <v>167</v>
      </c>
      <c r="B26" s="3">
        <v>18083562</v>
      </c>
      <c r="C26" s="3">
        <v>22570240</v>
      </c>
      <c r="D26" s="2">
        <f t="shared" si="3"/>
        <v>40653802</v>
      </c>
      <c r="E26" s="3">
        <v>39447894</v>
      </c>
      <c r="F26" s="3">
        <v>7616482</v>
      </c>
      <c r="G26" s="2">
        <f t="shared" si="4"/>
        <v>47064376</v>
      </c>
      <c r="H26" s="3">
        <v>19579476</v>
      </c>
      <c r="I26" s="3">
        <v>17393396</v>
      </c>
      <c r="J26" s="2">
        <f t="shared" si="5"/>
        <v>36972872</v>
      </c>
      <c r="K26" s="3">
        <v>155683517</v>
      </c>
      <c r="L26" s="3">
        <v>115731624</v>
      </c>
      <c r="M26" s="2">
        <f t="shared" si="6"/>
        <v>271415141</v>
      </c>
      <c r="Q26" s="2">
        <f t="shared" si="9"/>
        <v>14.978457668284614</v>
      </c>
      <c r="R26" s="2">
        <f t="shared" si="7"/>
        <v>17.340364957753039</v>
      </c>
      <c r="S26" s="2">
        <f t="shared" si="8"/>
        <v>13.622258457570721</v>
      </c>
    </row>
    <row r="27" spans="1:19" x14ac:dyDescent="0.35">
      <c r="A27" s="4" t="s">
        <v>168</v>
      </c>
      <c r="B27" s="3">
        <v>17182775</v>
      </c>
      <c r="C27" s="3">
        <v>20624957</v>
      </c>
      <c r="D27" s="2">
        <f t="shared" si="3"/>
        <v>37807732</v>
      </c>
      <c r="E27" s="3">
        <v>36676631</v>
      </c>
      <c r="F27" s="3">
        <v>8787201</v>
      </c>
      <c r="G27" s="2">
        <f t="shared" si="4"/>
        <v>45463832</v>
      </c>
      <c r="H27" s="3">
        <v>17370437</v>
      </c>
      <c r="I27" s="3">
        <v>16178344</v>
      </c>
      <c r="J27" s="2">
        <f t="shared" si="5"/>
        <v>33548781</v>
      </c>
      <c r="K27" s="3">
        <v>147772101</v>
      </c>
      <c r="L27" s="3">
        <v>112724942</v>
      </c>
      <c r="M27" s="2">
        <f t="shared" si="6"/>
        <v>260497043</v>
      </c>
      <c r="Q27" s="2">
        <f t="shared" si="9"/>
        <v>14.513689508559988</v>
      </c>
      <c r="R27" s="2">
        <f t="shared" si="7"/>
        <v>17.45272478966297</v>
      </c>
      <c r="S27" s="2">
        <f t="shared" si="8"/>
        <v>12.87875693851926</v>
      </c>
    </row>
    <row r="28" spans="1:19" x14ac:dyDescent="0.35">
      <c r="A28" s="4" t="s">
        <v>169</v>
      </c>
      <c r="B28" s="3">
        <v>16216037</v>
      </c>
      <c r="C28" s="3">
        <v>19867187</v>
      </c>
      <c r="D28" s="2">
        <f t="shared" si="3"/>
        <v>36083224</v>
      </c>
      <c r="E28" s="3">
        <v>37492223</v>
      </c>
      <c r="F28" s="3">
        <v>6404783</v>
      </c>
      <c r="G28" s="2">
        <f t="shared" si="4"/>
        <v>43897006</v>
      </c>
      <c r="H28" s="3">
        <v>17290640</v>
      </c>
      <c r="I28" s="3">
        <v>17224653</v>
      </c>
      <c r="J28" s="2">
        <f t="shared" si="5"/>
        <v>34515293</v>
      </c>
      <c r="K28" s="3">
        <v>147402919</v>
      </c>
      <c r="L28" s="3">
        <v>108050276</v>
      </c>
      <c r="M28" s="2">
        <f t="shared" si="6"/>
        <v>255453195</v>
      </c>
      <c r="Q28" s="2">
        <f t="shared" si="9"/>
        <v>14.125180152865186</v>
      </c>
      <c r="R28" s="2">
        <f t="shared" si="7"/>
        <v>17.18397219498468</v>
      </c>
      <c r="S28" s="2">
        <f t="shared" si="8"/>
        <v>13.511396089604593</v>
      </c>
    </row>
    <row r="29" spans="1:19" x14ac:dyDescent="0.35">
      <c r="A29" s="4" t="s">
        <v>170</v>
      </c>
      <c r="B29" s="3">
        <v>16096644</v>
      </c>
      <c r="C29" s="3">
        <v>20433827</v>
      </c>
      <c r="D29" s="2">
        <f t="shared" si="3"/>
        <v>36530471</v>
      </c>
      <c r="E29" s="3">
        <v>30040389</v>
      </c>
      <c r="F29" s="3">
        <v>6418538</v>
      </c>
      <c r="G29" s="2">
        <f t="shared" si="4"/>
        <v>36458927</v>
      </c>
      <c r="H29" s="3">
        <v>18029239</v>
      </c>
      <c r="I29" s="3">
        <v>16484083</v>
      </c>
      <c r="J29" s="2">
        <f t="shared" si="5"/>
        <v>34513322</v>
      </c>
      <c r="K29" s="3">
        <v>136565202</v>
      </c>
      <c r="L29" s="3">
        <v>105533943</v>
      </c>
      <c r="M29" s="2">
        <f t="shared" si="6"/>
        <v>242099145</v>
      </c>
      <c r="Q29" s="2">
        <f t="shared" si="9"/>
        <v>15.08905411458599</v>
      </c>
      <c r="R29" s="2">
        <f t="shared" si="7"/>
        <v>15.059502585190874</v>
      </c>
      <c r="S29" s="2">
        <f t="shared" si="8"/>
        <v>14.255862820168158</v>
      </c>
    </row>
    <row r="30" spans="1:19" x14ac:dyDescent="0.35">
      <c r="A30" s="4" t="s">
        <v>171</v>
      </c>
      <c r="B30" s="3">
        <v>18801678</v>
      </c>
      <c r="C30" s="3">
        <v>23621501</v>
      </c>
      <c r="D30" s="2">
        <f t="shared" si="3"/>
        <v>42423179</v>
      </c>
      <c r="E30" s="3">
        <v>30765071</v>
      </c>
      <c r="F30" s="3">
        <v>8407664</v>
      </c>
      <c r="G30" s="2">
        <f t="shared" si="4"/>
        <v>39172735</v>
      </c>
      <c r="H30" s="3">
        <v>20631405</v>
      </c>
      <c r="I30" s="3">
        <v>17899274</v>
      </c>
      <c r="J30" s="2">
        <f t="shared" si="5"/>
        <v>38530679</v>
      </c>
      <c r="K30" s="3">
        <v>156925114</v>
      </c>
      <c r="L30" s="3">
        <v>123045851</v>
      </c>
      <c r="M30" s="2">
        <f t="shared" si="6"/>
        <v>279970965</v>
      </c>
      <c r="Q30" s="2">
        <f t="shared" si="9"/>
        <v>15.15270663870448</v>
      </c>
      <c r="R30" s="2">
        <f t="shared" si="7"/>
        <v>13.99171339070821</v>
      </c>
      <c r="S30" s="2">
        <f t="shared" si="8"/>
        <v>13.762383895772906</v>
      </c>
    </row>
    <row r="31" spans="1:19" x14ac:dyDescent="0.35">
      <c r="A31" s="4" t="s">
        <v>172</v>
      </c>
      <c r="B31" s="3">
        <v>18176070</v>
      </c>
      <c r="C31" s="3">
        <v>22889904</v>
      </c>
      <c r="D31" s="2">
        <f t="shared" si="3"/>
        <v>41065974</v>
      </c>
      <c r="E31" s="3">
        <v>35746945</v>
      </c>
      <c r="F31" s="3">
        <v>7414942</v>
      </c>
      <c r="G31" s="2">
        <f t="shared" si="4"/>
        <v>43161887</v>
      </c>
      <c r="H31" s="3">
        <v>20263931</v>
      </c>
      <c r="I31" s="3">
        <v>17830645</v>
      </c>
      <c r="J31" s="2">
        <f t="shared" si="5"/>
        <v>38094576</v>
      </c>
      <c r="K31" s="3">
        <v>162260197</v>
      </c>
      <c r="L31" s="3">
        <v>116196629</v>
      </c>
      <c r="M31" s="2">
        <f t="shared" si="6"/>
        <v>278456826</v>
      </c>
      <c r="Q31" s="2">
        <f t="shared" si="9"/>
        <v>14.747698804840933</v>
      </c>
      <c r="R31" s="2">
        <f t="shared" si="7"/>
        <v>15.500387481971799</v>
      </c>
      <c r="S31" s="2">
        <f t="shared" si="8"/>
        <v>13.680604116345133</v>
      </c>
    </row>
    <row r="32" spans="1:19" x14ac:dyDescent="0.35">
      <c r="A32" s="4" t="s">
        <v>173</v>
      </c>
      <c r="B32" s="3">
        <v>19297424</v>
      </c>
      <c r="C32" s="3">
        <v>23758897</v>
      </c>
      <c r="D32" s="2">
        <f t="shared" si="3"/>
        <v>43056321</v>
      </c>
      <c r="E32" s="3">
        <v>37391155</v>
      </c>
      <c r="F32" s="3">
        <v>7641508</v>
      </c>
      <c r="G32" s="2">
        <f t="shared" si="4"/>
        <v>45032663</v>
      </c>
      <c r="H32" s="3">
        <v>21252565</v>
      </c>
      <c r="I32" s="3">
        <v>18833982</v>
      </c>
      <c r="J32" s="2">
        <f t="shared" si="5"/>
        <v>40086547</v>
      </c>
      <c r="K32" s="3">
        <v>165486266</v>
      </c>
      <c r="L32" s="3">
        <v>120347483</v>
      </c>
      <c r="M32" s="2">
        <f t="shared" si="6"/>
        <v>285833749</v>
      </c>
      <c r="Q32" s="2">
        <f t="shared" si="9"/>
        <v>15.063414012737871</v>
      </c>
      <c r="R32" s="2">
        <f t="shared" si="7"/>
        <v>15.754844610739092</v>
      </c>
      <c r="S32" s="2">
        <f t="shared" si="8"/>
        <v>14.024427535322289</v>
      </c>
    </row>
    <row r="33" spans="1:19" x14ac:dyDescent="0.35">
      <c r="A33" s="4" t="s">
        <v>174</v>
      </c>
      <c r="B33" s="3">
        <v>19192550</v>
      </c>
      <c r="C33" s="3">
        <v>24066861</v>
      </c>
      <c r="D33" s="2">
        <f t="shared" si="3"/>
        <v>43259411</v>
      </c>
      <c r="E33" s="3">
        <v>38785911</v>
      </c>
      <c r="F33" s="3">
        <v>7949626</v>
      </c>
      <c r="G33" s="2">
        <f t="shared" si="4"/>
        <v>46735537</v>
      </c>
      <c r="H33" s="3">
        <v>21035281</v>
      </c>
      <c r="I33" s="3">
        <v>18048392</v>
      </c>
      <c r="J33" s="2">
        <f t="shared" si="5"/>
        <v>39083673</v>
      </c>
      <c r="K33" s="3">
        <v>163235122</v>
      </c>
      <c r="L33" s="3">
        <v>121586659</v>
      </c>
      <c r="M33" s="2">
        <f t="shared" si="6"/>
        <v>284821781</v>
      </c>
      <c r="Q33" s="2">
        <f t="shared" si="9"/>
        <v>15.188238360183556</v>
      </c>
      <c r="R33" s="2">
        <f t="shared" si="7"/>
        <v>16.408694881379173</v>
      </c>
      <c r="S33" s="2">
        <f t="shared" si="8"/>
        <v>13.722150343551148</v>
      </c>
    </row>
    <row r="34" spans="1:19" x14ac:dyDescent="0.35">
      <c r="A34" s="4" t="s">
        <v>175</v>
      </c>
      <c r="B34" s="3">
        <v>17626543</v>
      </c>
      <c r="C34" s="3">
        <v>22583238</v>
      </c>
      <c r="D34" s="2">
        <f t="shared" si="3"/>
        <v>40209781</v>
      </c>
      <c r="E34" s="3">
        <v>39482397</v>
      </c>
      <c r="F34" s="3">
        <v>7791355</v>
      </c>
      <c r="G34" s="2">
        <f t="shared" si="4"/>
        <v>47273752</v>
      </c>
      <c r="H34" s="3">
        <v>21461866</v>
      </c>
      <c r="I34" s="3">
        <v>18786076</v>
      </c>
      <c r="J34" s="2">
        <f t="shared" si="5"/>
        <v>40247942</v>
      </c>
      <c r="K34" s="3">
        <v>166771043</v>
      </c>
      <c r="L34" s="3">
        <v>116582113</v>
      </c>
      <c r="M34" s="2">
        <f t="shared" si="6"/>
        <v>283353156</v>
      </c>
      <c r="P34">
        <v>2014</v>
      </c>
      <c r="Q34" s="2">
        <f t="shared" si="9"/>
        <v>14.190694597380805</v>
      </c>
      <c r="R34" s="2">
        <f t="shared" si="7"/>
        <v>16.683686417101352</v>
      </c>
      <c r="S34" s="2">
        <f t="shared" si="8"/>
        <v>14.204162243387893</v>
      </c>
    </row>
    <row r="35" spans="1:19" x14ac:dyDescent="0.35">
      <c r="A35" s="4" t="s">
        <v>176</v>
      </c>
      <c r="B35" s="3">
        <v>18295018</v>
      </c>
      <c r="C35" s="3">
        <v>22994549</v>
      </c>
      <c r="D35" s="2">
        <f t="shared" si="3"/>
        <v>41289567</v>
      </c>
      <c r="E35" s="3">
        <v>39371790</v>
      </c>
      <c r="F35" s="3">
        <v>8053129</v>
      </c>
      <c r="G35" s="2">
        <f t="shared" si="4"/>
        <v>47424919</v>
      </c>
      <c r="H35" s="3">
        <v>21385421</v>
      </c>
      <c r="I35" s="3">
        <v>18419287</v>
      </c>
      <c r="J35" s="2">
        <f t="shared" si="5"/>
        <v>39804708</v>
      </c>
      <c r="K35" s="3">
        <v>163305074</v>
      </c>
      <c r="L35" s="3">
        <v>121040938</v>
      </c>
      <c r="M35" s="2">
        <f t="shared" si="6"/>
        <v>284346012</v>
      </c>
      <c r="Q35" s="2">
        <f t="shared" si="9"/>
        <v>14.520888374548402</v>
      </c>
      <c r="R35" s="2">
        <f t="shared" si="7"/>
        <v>16.678594739707481</v>
      </c>
      <c r="S35" s="2">
        <f t="shared" si="8"/>
        <v>13.998686923732906</v>
      </c>
    </row>
    <row r="36" spans="1:19" x14ac:dyDescent="0.35">
      <c r="A36" s="4" t="s">
        <v>177</v>
      </c>
      <c r="B36" s="3">
        <v>19555929</v>
      </c>
      <c r="C36" s="3">
        <v>23727233</v>
      </c>
      <c r="D36" s="2">
        <f t="shared" si="3"/>
        <v>43283162</v>
      </c>
      <c r="E36" s="3">
        <v>44309061</v>
      </c>
      <c r="F36" s="3">
        <v>7353445</v>
      </c>
      <c r="G36" s="2">
        <f t="shared" si="4"/>
        <v>51662506</v>
      </c>
      <c r="H36" s="3">
        <v>21203515</v>
      </c>
      <c r="I36" s="3">
        <v>18092539</v>
      </c>
      <c r="J36" s="2">
        <f t="shared" si="5"/>
        <v>39296054</v>
      </c>
      <c r="K36" s="3">
        <v>168412937</v>
      </c>
      <c r="L36" s="3">
        <v>117112213</v>
      </c>
      <c r="M36" s="2">
        <f t="shared" si="6"/>
        <v>285525150</v>
      </c>
      <c r="Q36" s="2">
        <f t="shared" si="9"/>
        <v>15.159141672808857</v>
      </c>
      <c r="R36" s="2">
        <f t="shared" si="7"/>
        <v>18.09385477951767</v>
      </c>
      <c r="S36" s="2">
        <f t="shared" si="8"/>
        <v>13.762729482849409</v>
      </c>
    </row>
    <row r="37" spans="1:19" x14ac:dyDescent="0.35">
      <c r="A37" s="4" t="s">
        <v>178</v>
      </c>
      <c r="B37" s="3">
        <v>19503493</v>
      </c>
      <c r="C37" s="3">
        <v>25045292</v>
      </c>
      <c r="D37" s="2">
        <f t="shared" si="3"/>
        <v>44548785</v>
      </c>
      <c r="E37" s="3">
        <v>44597156</v>
      </c>
      <c r="F37" s="3">
        <v>8086427</v>
      </c>
      <c r="G37" s="2">
        <f t="shared" si="4"/>
        <v>52683583</v>
      </c>
      <c r="H37" s="3">
        <v>23514824</v>
      </c>
      <c r="I37" s="3">
        <v>20227602</v>
      </c>
      <c r="J37" s="2">
        <f t="shared" si="5"/>
        <v>43742426</v>
      </c>
      <c r="K37" s="3">
        <v>176542620</v>
      </c>
      <c r="L37" s="3">
        <v>125161861</v>
      </c>
      <c r="M37" s="2">
        <f t="shared" si="6"/>
        <v>301704481</v>
      </c>
      <c r="Q37" s="2">
        <f t="shared" si="9"/>
        <v>14.765702137516479</v>
      </c>
      <c r="R37" s="2">
        <f t="shared" si="7"/>
        <v>17.461982276623861</v>
      </c>
      <c r="S37" s="2">
        <f t="shared" si="8"/>
        <v>14.498434313940468</v>
      </c>
    </row>
    <row r="38" spans="1:19" x14ac:dyDescent="0.35">
      <c r="A38" s="4" t="s">
        <v>179</v>
      </c>
      <c r="B38" s="3">
        <v>17705021</v>
      </c>
      <c r="C38" s="3">
        <v>22062435</v>
      </c>
      <c r="D38" s="2">
        <f t="shared" si="3"/>
        <v>39767456</v>
      </c>
      <c r="E38" s="3">
        <v>41719304</v>
      </c>
      <c r="F38" s="3">
        <v>7268611</v>
      </c>
      <c r="G38" s="2">
        <f t="shared" si="4"/>
        <v>48987915</v>
      </c>
      <c r="H38" s="3">
        <v>20565692</v>
      </c>
      <c r="I38" s="3">
        <v>17737094</v>
      </c>
      <c r="J38" s="2">
        <f t="shared" si="5"/>
        <v>38302786</v>
      </c>
      <c r="K38" s="3">
        <v>160928129</v>
      </c>
      <c r="L38" s="3">
        <v>114653039</v>
      </c>
      <c r="M38" s="2">
        <f t="shared" si="6"/>
        <v>275581168</v>
      </c>
      <c r="Q38" s="2">
        <f t="shared" si="9"/>
        <v>14.430396782410037</v>
      </c>
      <c r="R38" s="2">
        <f t="shared" si="7"/>
        <v>17.776220108044537</v>
      </c>
      <c r="S38" s="2">
        <f t="shared" si="8"/>
        <v>13.898912715254912</v>
      </c>
    </row>
    <row r="39" spans="1:19" x14ac:dyDescent="0.35">
      <c r="A39" s="4" t="s">
        <v>180</v>
      </c>
      <c r="B39" s="3">
        <v>18343137</v>
      </c>
      <c r="C39" s="3">
        <v>21148055</v>
      </c>
      <c r="D39" s="2">
        <f t="shared" si="3"/>
        <v>39491192</v>
      </c>
      <c r="E39" s="3">
        <v>39481263</v>
      </c>
      <c r="F39" s="3">
        <v>8323519</v>
      </c>
      <c r="G39" s="2">
        <f t="shared" si="4"/>
        <v>47804782</v>
      </c>
      <c r="H39" s="3">
        <v>20093454</v>
      </c>
      <c r="I39" s="3">
        <v>16894562</v>
      </c>
      <c r="J39" s="2">
        <f t="shared" si="5"/>
        <v>36988016</v>
      </c>
      <c r="K39" s="3">
        <v>162850725</v>
      </c>
      <c r="L39" s="3">
        <v>114471207</v>
      </c>
      <c r="M39" s="2">
        <f t="shared" si="6"/>
        <v>277321932</v>
      </c>
      <c r="Q39" s="2">
        <f t="shared" si="9"/>
        <v>14.240197922752104</v>
      </c>
      <c r="R39" s="2">
        <f t="shared" si="7"/>
        <v>17.238009866453694</v>
      </c>
      <c r="S39" s="2">
        <f t="shared" si="8"/>
        <v>13.337573315333747</v>
      </c>
    </row>
    <row r="40" spans="1:19" x14ac:dyDescent="0.35">
      <c r="A40" s="4" t="s">
        <v>181</v>
      </c>
      <c r="B40" s="3">
        <v>16972036</v>
      </c>
      <c r="C40" s="3">
        <v>19729837</v>
      </c>
      <c r="D40" s="2">
        <f t="shared" si="3"/>
        <v>36701873</v>
      </c>
      <c r="E40" s="3">
        <v>37647729</v>
      </c>
      <c r="F40" s="3">
        <v>6438447</v>
      </c>
      <c r="G40" s="2">
        <f t="shared" si="4"/>
        <v>44086176</v>
      </c>
      <c r="H40" s="3">
        <v>18814744</v>
      </c>
      <c r="I40" s="3">
        <v>17236271</v>
      </c>
      <c r="J40" s="2">
        <f t="shared" si="5"/>
        <v>36051015</v>
      </c>
      <c r="K40" s="3">
        <v>152600734</v>
      </c>
      <c r="L40" s="3">
        <v>104752742</v>
      </c>
      <c r="M40" s="2">
        <f t="shared" si="6"/>
        <v>257353476</v>
      </c>
      <c r="Q40" s="2">
        <f t="shared" si="9"/>
        <v>14.261269585494155</v>
      </c>
      <c r="R40" s="2">
        <f t="shared" si="7"/>
        <v>17.130592788262941</v>
      </c>
      <c r="S40" s="2">
        <f t="shared" si="8"/>
        <v>14.008365288215497</v>
      </c>
    </row>
    <row r="41" spans="1:19" x14ac:dyDescent="0.35">
      <c r="A41" s="4" t="s">
        <v>182</v>
      </c>
      <c r="B41" s="3">
        <v>15765771</v>
      </c>
      <c r="C41" s="3">
        <v>19320051</v>
      </c>
      <c r="D41" s="2">
        <f t="shared" si="3"/>
        <v>35085822</v>
      </c>
      <c r="E41" s="3">
        <v>30833998</v>
      </c>
      <c r="F41" s="3">
        <v>6341636</v>
      </c>
      <c r="G41" s="2">
        <f t="shared" si="4"/>
        <v>37175634</v>
      </c>
      <c r="H41" s="3">
        <v>19616522</v>
      </c>
      <c r="I41" s="3">
        <v>16402778</v>
      </c>
      <c r="J41" s="2">
        <f t="shared" si="5"/>
        <v>36019300</v>
      </c>
      <c r="K41" s="3">
        <v>138876403</v>
      </c>
      <c r="L41" s="3">
        <v>102508550</v>
      </c>
      <c r="M41" s="2">
        <f t="shared" si="6"/>
        <v>241384953</v>
      </c>
      <c r="Q41" s="2">
        <f t="shared" si="9"/>
        <v>14.535215043002287</v>
      </c>
      <c r="R41" s="2">
        <f t="shared" si="7"/>
        <v>15.400974061543927</v>
      </c>
      <c r="S41" s="2">
        <f t="shared" si="8"/>
        <v>14.921932602816382</v>
      </c>
    </row>
    <row r="42" spans="1:19" x14ac:dyDescent="0.35">
      <c r="A42" s="4" t="s">
        <v>183</v>
      </c>
      <c r="B42" s="3">
        <v>18423578</v>
      </c>
      <c r="C42" s="3">
        <v>22676920</v>
      </c>
      <c r="D42" s="2">
        <f t="shared" si="3"/>
        <v>41100498</v>
      </c>
      <c r="E42" s="3">
        <v>40341735</v>
      </c>
      <c r="F42" s="3">
        <v>7737831</v>
      </c>
      <c r="G42" s="2">
        <f t="shared" si="4"/>
        <v>48079566</v>
      </c>
      <c r="H42" s="3">
        <v>22309182</v>
      </c>
      <c r="I42" s="3">
        <v>17970195</v>
      </c>
      <c r="J42" s="2">
        <f t="shared" si="5"/>
        <v>40279377</v>
      </c>
      <c r="K42" s="3">
        <v>171433092</v>
      </c>
      <c r="L42" s="3">
        <v>117020337</v>
      </c>
      <c r="M42" s="2">
        <f t="shared" si="6"/>
        <v>288453429</v>
      </c>
      <c r="Q42" s="2">
        <f t="shared" si="9"/>
        <v>14.248573207288862</v>
      </c>
      <c r="R42" s="2">
        <f t="shared" si="7"/>
        <v>16.668051465597241</v>
      </c>
      <c r="S42" s="2">
        <f t="shared" si="8"/>
        <v>13.963909924606929</v>
      </c>
    </row>
    <row r="43" spans="1:19" x14ac:dyDescent="0.35">
      <c r="A43" s="4" t="s">
        <v>184</v>
      </c>
      <c r="B43" s="3">
        <v>17423708</v>
      </c>
      <c r="C43" s="3">
        <v>21531212</v>
      </c>
      <c r="D43" s="2">
        <f t="shared" si="3"/>
        <v>38954920</v>
      </c>
      <c r="E43" s="3">
        <v>35429552</v>
      </c>
      <c r="F43" s="3">
        <v>7546180</v>
      </c>
      <c r="G43" s="2">
        <f t="shared" si="4"/>
        <v>42975732</v>
      </c>
      <c r="H43" s="3">
        <v>21623148</v>
      </c>
      <c r="I43" s="3">
        <v>18056608</v>
      </c>
      <c r="J43" s="2">
        <f t="shared" si="5"/>
        <v>39679756</v>
      </c>
      <c r="K43" s="3">
        <v>163708540</v>
      </c>
      <c r="L43" s="3">
        <v>112960871</v>
      </c>
      <c r="M43" s="2">
        <f t="shared" si="6"/>
        <v>276669411</v>
      </c>
      <c r="Q43" s="2">
        <f t="shared" si="9"/>
        <v>14.07995190332046</v>
      </c>
      <c r="R43" s="2">
        <f t="shared" si="7"/>
        <v>15.533243029891731</v>
      </c>
      <c r="S43" s="2">
        <f t="shared" si="8"/>
        <v>14.341938220268233</v>
      </c>
    </row>
    <row r="44" spans="1:19" x14ac:dyDescent="0.35">
      <c r="A44" s="4" t="s">
        <v>185</v>
      </c>
      <c r="B44" s="3">
        <v>17409157</v>
      </c>
      <c r="C44" s="3">
        <v>21655395</v>
      </c>
      <c r="D44" s="2">
        <f t="shared" si="3"/>
        <v>39064552</v>
      </c>
      <c r="E44" s="3">
        <v>38375493</v>
      </c>
      <c r="F44" s="3">
        <v>7275691</v>
      </c>
      <c r="G44" s="2">
        <f t="shared" si="4"/>
        <v>45651184</v>
      </c>
      <c r="H44" s="3">
        <v>21352651</v>
      </c>
      <c r="I44" s="3">
        <v>17726353</v>
      </c>
      <c r="J44" s="2">
        <f t="shared" si="5"/>
        <v>39079004</v>
      </c>
      <c r="K44" s="3">
        <v>162473207</v>
      </c>
      <c r="L44" s="3">
        <v>112525120</v>
      </c>
      <c r="M44" s="2">
        <f t="shared" si="6"/>
        <v>274998327</v>
      </c>
      <c r="Q44" s="2">
        <f t="shared" si="9"/>
        <v>14.205378056718141</v>
      </c>
      <c r="R44" s="2">
        <f t="shared" si="7"/>
        <v>16.600531537051861</v>
      </c>
      <c r="S44" s="2">
        <f t="shared" si="8"/>
        <v>14.210633361416777</v>
      </c>
    </row>
    <row r="45" spans="1:19" x14ac:dyDescent="0.35">
      <c r="A45" s="4" t="s">
        <v>186</v>
      </c>
      <c r="B45" s="3">
        <v>19534133</v>
      </c>
      <c r="C45" s="3">
        <v>21925605</v>
      </c>
      <c r="D45" s="2">
        <f t="shared" si="3"/>
        <v>41459738</v>
      </c>
      <c r="E45" s="3">
        <v>40667221</v>
      </c>
      <c r="F45" s="3">
        <v>8319981</v>
      </c>
      <c r="G45" s="2">
        <f t="shared" si="4"/>
        <v>48987202</v>
      </c>
      <c r="H45" s="3">
        <v>23841136</v>
      </c>
      <c r="I45" s="3">
        <v>18707361</v>
      </c>
      <c r="J45" s="2">
        <f t="shared" si="5"/>
        <v>42548497</v>
      </c>
      <c r="K45" s="3">
        <v>170641145</v>
      </c>
      <c r="L45" s="3">
        <v>115977506</v>
      </c>
      <c r="M45" s="2">
        <f t="shared" si="6"/>
        <v>286618651</v>
      </c>
      <c r="Q45" s="2">
        <f t="shared" si="9"/>
        <v>14.465122159827622</v>
      </c>
      <c r="R45" s="2">
        <f t="shared" si="7"/>
        <v>17.091421590704506</v>
      </c>
      <c r="S45" s="2">
        <f t="shared" si="8"/>
        <v>14.844985436764196</v>
      </c>
    </row>
    <row r="46" spans="1:19" x14ac:dyDescent="0.35">
      <c r="A46" s="4" t="s">
        <v>187</v>
      </c>
      <c r="B46" s="3">
        <v>16827501</v>
      </c>
      <c r="C46" s="3">
        <v>20002175</v>
      </c>
      <c r="D46" s="2">
        <f t="shared" si="3"/>
        <v>36829676</v>
      </c>
      <c r="E46" s="3">
        <v>40440666</v>
      </c>
      <c r="F46" s="3">
        <v>8085653</v>
      </c>
      <c r="G46" s="2">
        <f t="shared" si="4"/>
        <v>48526319</v>
      </c>
      <c r="H46" s="3">
        <v>22096068</v>
      </c>
      <c r="I46" s="3">
        <v>19099161</v>
      </c>
      <c r="J46" s="2">
        <f t="shared" si="5"/>
        <v>41195229</v>
      </c>
      <c r="K46" s="3">
        <v>166838143</v>
      </c>
      <c r="L46" s="3">
        <v>109651479</v>
      </c>
      <c r="M46" s="2">
        <f t="shared" si="6"/>
        <v>276489622</v>
      </c>
      <c r="P46">
        <v>2015</v>
      </c>
      <c r="Q46" s="2">
        <f t="shared" si="9"/>
        <v>13.32045511639493</v>
      </c>
      <c r="R46" s="2">
        <f t="shared" si="7"/>
        <v>17.55086453118302</v>
      </c>
      <c r="S46" s="2">
        <f t="shared" si="8"/>
        <v>14.899376223242115</v>
      </c>
    </row>
    <row r="47" spans="1:19" x14ac:dyDescent="0.35">
      <c r="A47" s="4" t="s">
        <v>188</v>
      </c>
      <c r="B47" s="3">
        <v>17189610</v>
      </c>
      <c r="C47" s="3">
        <v>20497714</v>
      </c>
      <c r="D47" s="2">
        <f t="shared" si="3"/>
        <v>37687324</v>
      </c>
      <c r="E47" s="3">
        <v>43319215</v>
      </c>
      <c r="F47" s="3">
        <v>7761037</v>
      </c>
      <c r="G47" s="2">
        <f t="shared" si="4"/>
        <v>51080252</v>
      </c>
      <c r="H47" s="3">
        <v>22299799</v>
      </c>
      <c r="I47" s="3">
        <v>17784495</v>
      </c>
      <c r="J47" s="2">
        <f t="shared" si="5"/>
        <v>40084294</v>
      </c>
      <c r="K47" s="3">
        <v>165749460</v>
      </c>
      <c r="L47" s="3">
        <v>108970825</v>
      </c>
      <c r="M47" s="2">
        <f t="shared" si="6"/>
        <v>274720285</v>
      </c>
      <c r="Q47" s="2">
        <f t="shared" si="9"/>
        <v>13.718435098449319</v>
      </c>
      <c r="R47" s="2">
        <f t="shared" si="7"/>
        <v>18.59354943520097</v>
      </c>
      <c r="S47" s="2">
        <f t="shared" si="8"/>
        <v>14.590948025552608</v>
      </c>
    </row>
    <row r="48" spans="1:19" x14ac:dyDescent="0.35">
      <c r="A48" s="4" t="s">
        <v>189</v>
      </c>
      <c r="B48" s="3">
        <v>17953508</v>
      </c>
      <c r="C48" s="3">
        <v>20676490</v>
      </c>
      <c r="D48" s="2">
        <f t="shared" si="3"/>
        <v>38629998</v>
      </c>
      <c r="E48" s="3">
        <v>44963155</v>
      </c>
      <c r="F48" s="3">
        <v>7513825</v>
      </c>
      <c r="G48" s="2">
        <f t="shared" si="4"/>
        <v>52476980</v>
      </c>
      <c r="H48" s="3">
        <v>23133056</v>
      </c>
      <c r="I48" s="3">
        <v>17733249</v>
      </c>
      <c r="J48" s="2">
        <f t="shared" si="5"/>
        <v>40866305</v>
      </c>
      <c r="K48" s="3">
        <v>167680154</v>
      </c>
      <c r="L48" s="3">
        <v>110427072</v>
      </c>
      <c r="M48" s="2">
        <f t="shared" si="6"/>
        <v>278107226</v>
      </c>
      <c r="Q48" s="2">
        <f t="shared" si="9"/>
        <v>13.890325165445361</v>
      </c>
      <c r="R48" s="2">
        <f t="shared" si="7"/>
        <v>18.869333513829663</v>
      </c>
      <c r="S48" s="2">
        <f t="shared" si="8"/>
        <v>14.694441991953134</v>
      </c>
    </row>
    <row r="49" spans="1:19" x14ac:dyDescent="0.35">
      <c r="A49" s="4" t="s">
        <v>190</v>
      </c>
      <c r="B49" s="3">
        <v>17478062</v>
      </c>
      <c r="C49" s="3">
        <v>21242767</v>
      </c>
      <c r="D49" s="2">
        <f t="shared" si="3"/>
        <v>38720829</v>
      </c>
      <c r="E49" s="3">
        <v>43601218</v>
      </c>
      <c r="F49" s="3">
        <v>7298159</v>
      </c>
      <c r="G49" s="2">
        <f t="shared" si="4"/>
        <v>50899377</v>
      </c>
      <c r="H49" s="3">
        <v>25009416</v>
      </c>
      <c r="I49" s="3">
        <v>19345758</v>
      </c>
      <c r="J49" s="2">
        <f t="shared" si="5"/>
        <v>44355174</v>
      </c>
      <c r="K49" s="3">
        <v>171761408</v>
      </c>
      <c r="L49" s="3">
        <v>113166720</v>
      </c>
      <c r="M49" s="2">
        <f t="shared" si="6"/>
        <v>284928128</v>
      </c>
      <c r="Q49" s="2">
        <f t="shared" si="9"/>
        <v>13.589682869077777</v>
      </c>
      <c r="R49" s="2">
        <f t="shared" si="7"/>
        <v>17.863935497445869</v>
      </c>
      <c r="S49" s="2">
        <f t="shared" si="8"/>
        <v>15.567144708156016</v>
      </c>
    </row>
    <row r="50" spans="1:19" x14ac:dyDescent="0.35">
      <c r="A50" s="4" t="s">
        <v>191</v>
      </c>
      <c r="B50" s="3">
        <v>16736609</v>
      </c>
      <c r="C50" s="3">
        <v>20087896</v>
      </c>
      <c r="D50" s="2">
        <f t="shared" si="3"/>
        <v>36824505</v>
      </c>
      <c r="E50" s="3">
        <v>41165529</v>
      </c>
      <c r="F50" s="3">
        <v>6893103</v>
      </c>
      <c r="G50" s="2">
        <f t="shared" si="4"/>
        <v>48058632</v>
      </c>
      <c r="H50" s="3">
        <v>21444597</v>
      </c>
      <c r="I50" s="3">
        <v>17335186</v>
      </c>
      <c r="J50" s="2">
        <f t="shared" si="5"/>
        <v>38779783</v>
      </c>
      <c r="K50" s="3">
        <v>158947121</v>
      </c>
      <c r="L50" s="3">
        <v>104674499</v>
      </c>
      <c r="M50" s="2">
        <f t="shared" si="6"/>
        <v>263621620</v>
      </c>
      <c r="Q50" s="2">
        <f t="shared" si="9"/>
        <v>13.968696876986037</v>
      </c>
      <c r="R50" s="2">
        <f t="shared" si="7"/>
        <v>18.230155781608502</v>
      </c>
      <c r="S50" s="2">
        <f t="shared" si="8"/>
        <v>14.710395528257509</v>
      </c>
    </row>
    <row r="51" spans="1:19" x14ac:dyDescent="0.35">
      <c r="A51" s="4" t="s">
        <v>192</v>
      </c>
      <c r="B51" s="3">
        <v>17145516</v>
      </c>
      <c r="C51" s="3">
        <v>19123534</v>
      </c>
      <c r="D51" s="2">
        <f t="shared" si="3"/>
        <v>36269050</v>
      </c>
      <c r="E51" s="3">
        <v>37131790</v>
      </c>
      <c r="F51" s="3">
        <v>7623391</v>
      </c>
      <c r="G51" s="2">
        <f t="shared" si="4"/>
        <v>44755181</v>
      </c>
      <c r="H51" s="3">
        <v>20404416</v>
      </c>
      <c r="I51" s="3">
        <v>16875938</v>
      </c>
      <c r="J51" s="2">
        <f t="shared" si="5"/>
        <v>37280354</v>
      </c>
      <c r="K51" s="3">
        <v>156087534</v>
      </c>
      <c r="L51" s="3">
        <v>104382937</v>
      </c>
      <c r="M51" s="2">
        <f t="shared" si="6"/>
        <v>260470471</v>
      </c>
      <c r="Q51" s="2">
        <f t="shared" si="9"/>
        <v>13.924438290741985</v>
      </c>
      <c r="R51" s="2">
        <f t="shared" si="7"/>
        <v>17.182439463550551</v>
      </c>
      <c r="S51" s="2">
        <f t="shared" si="8"/>
        <v>14.31269880876439</v>
      </c>
    </row>
    <row r="52" spans="1:19" x14ac:dyDescent="0.35">
      <c r="A52" s="4" t="s">
        <v>193</v>
      </c>
      <c r="B52" s="3">
        <v>16036965</v>
      </c>
      <c r="C52" s="3">
        <v>17531749</v>
      </c>
      <c r="D52" s="2">
        <f t="shared" si="3"/>
        <v>33568714</v>
      </c>
      <c r="E52" s="3">
        <v>36319631</v>
      </c>
      <c r="F52" s="3">
        <v>5877784</v>
      </c>
      <c r="G52" s="2">
        <f t="shared" si="4"/>
        <v>42197415</v>
      </c>
      <c r="H52" s="3">
        <v>19593242</v>
      </c>
      <c r="I52" s="3">
        <v>16327162</v>
      </c>
      <c r="J52" s="2">
        <f t="shared" si="5"/>
        <v>35920404</v>
      </c>
      <c r="K52" s="3">
        <v>144529976</v>
      </c>
      <c r="L52" s="3">
        <v>94671125</v>
      </c>
      <c r="M52" s="2">
        <f t="shared" si="6"/>
        <v>239201101</v>
      </c>
      <c r="Q52" s="2">
        <f t="shared" si="9"/>
        <v>14.033678716219622</v>
      </c>
      <c r="R52" s="2">
        <f t="shared" si="7"/>
        <v>17.640978583957271</v>
      </c>
      <c r="S52" s="2">
        <f t="shared" si="8"/>
        <v>15.016822184275815</v>
      </c>
    </row>
    <row r="53" spans="1:19" x14ac:dyDescent="0.35">
      <c r="A53" s="4" t="s">
        <v>194</v>
      </c>
      <c r="B53" s="3">
        <v>16299505</v>
      </c>
      <c r="C53" s="3">
        <v>18839448</v>
      </c>
      <c r="D53" s="2">
        <f t="shared" si="3"/>
        <v>35138953</v>
      </c>
      <c r="E53" s="3">
        <v>35295570</v>
      </c>
      <c r="F53" s="3">
        <v>5797453</v>
      </c>
      <c r="G53" s="2">
        <f t="shared" si="4"/>
        <v>41093023</v>
      </c>
      <c r="H53" s="3">
        <v>20585379</v>
      </c>
      <c r="I53" s="3">
        <v>16397057</v>
      </c>
      <c r="J53" s="2">
        <f t="shared" si="5"/>
        <v>36982436</v>
      </c>
      <c r="K53" s="3">
        <v>148215226</v>
      </c>
      <c r="L53" s="3">
        <v>99159163</v>
      </c>
      <c r="M53" s="2">
        <f t="shared" si="6"/>
        <v>247374389</v>
      </c>
      <c r="Q53" s="2">
        <f t="shared" si="9"/>
        <v>14.20476595901769</v>
      </c>
      <c r="R53" s="2">
        <f t="shared" si="7"/>
        <v>16.611672358693529</v>
      </c>
      <c r="S53" s="2">
        <f t="shared" si="8"/>
        <v>14.949985788544989</v>
      </c>
    </row>
    <row r="54" spans="1:19" x14ac:dyDescent="0.35">
      <c r="A54" s="4" t="s">
        <v>195</v>
      </c>
      <c r="B54" s="3">
        <v>17733611</v>
      </c>
      <c r="C54" s="3">
        <v>21015823</v>
      </c>
      <c r="D54" s="2">
        <f t="shared" si="3"/>
        <v>38749434</v>
      </c>
      <c r="E54" s="3">
        <v>29175857</v>
      </c>
      <c r="F54" s="3">
        <v>7338882</v>
      </c>
      <c r="G54" s="2">
        <f t="shared" si="4"/>
        <v>36514739</v>
      </c>
      <c r="H54" s="3">
        <v>22023392</v>
      </c>
      <c r="I54" s="3">
        <v>17588703</v>
      </c>
      <c r="J54" s="2">
        <f t="shared" si="5"/>
        <v>39612095</v>
      </c>
      <c r="K54" s="3">
        <v>155689257</v>
      </c>
      <c r="L54" s="3">
        <v>111070325</v>
      </c>
      <c r="M54" s="2">
        <f t="shared" si="6"/>
        <v>266759582</v>
      </c>
      <c r="Q54" s="2">
        <f t="shared" si="9"/>
        <v>14.525976427718348</v>
      </c>
      <c r="R54" s="2">
        <f t="shared" si="7"/>
        <v>13.688257691152028</v>
      </c>
      <c r="S54" s="2">
        <f t="shared" si="8"/>
        <v>14.849361624805665</v>
      </c>
    </row>
    <row r="55" spans="1:19" x14ac:dyDescent="0.35">
      <c r="A55" s="4" t="s">
        <v>196</v>
      </c>
      <c r="B55" s="3">
        <v>16838605</v>
      </c>
      <c r="C55" s="3">
        <v>20957355</v>
      </c>
      <c r="D55" s="2">
        <f t="shared" si="3"/>
        <v>37795960</v>
      </c>
      <c r="E55" s="3">
        <v>32281241</v>
      </c>
      <c r="F55" s="3">
        <v>7493136</v>
      </c>
      <c r="G55" s="2">
        <f t="shared" si="4"/>
        <v>39774377</v>
      </c>
      <c r="H55" s="3">
        <v>22300488</v>
      </c>
      <c r="I55" s="3">
        <v>17598494</v>
      </c>
      <c r="J55" s="2">
        <f t="shared" si="5"/>
        <v>39898982</v>
      </c>
      <c r="K55" s="3">
        <v>152517885</v>
      </c>
      <c r="L55" s="3">
        <v>105295857</v>
      </c>
      <c r="M55" s="2">
        <f t="shared" si="6"/>
        <v>257813742</v>
      </c>
      <c r="Q55" s="2">
        <f t="shared" si="9"/>
        <v>14.660180526761835</v>
      </c>
      <c r="R55" s="2">
        <f t="shared" si="7"/>
        <v>15.427562817811316</v>
      </c>
      <c r="S55" s="2">
        <f t="shared" si="8"/>
        <v>15.475894221340614</v>
      </c>
    </row>
    <row r="56" spans="1:19" x14ac:dyDescent="0.35">
      <c r="A56" s="4" t="s">
        <v>197</v>
      </c>
      <c r="B56" s="3">
        <v>17214514</v>
      </c>
      <c r="C56" s="3">
        <v>20546923</v>
      </c>
      <c r="D56" s="2">
        <f t="shared" si="3"/>
        <v>37761437</v>
      </c>
      <c r="E56" s="3">
        <v>36825643</v>
      </c>
      <c r="F56" s="3">
        <v>7373567</v>
      </c>
      <c r="G56" s="2">
        <f t="shared" si="4"/>
        <v>44199210</v>
      </c>
      <c r="H56" s="3">
        <v>22064972</v>
      </c>
      <c r="I56" s="3">
        <v>17224031</v>
      </c>
      <c r="J56" s="2">
        <f t="shared" si="5"/>
        <v>39289003</v>
      </c>
      <c r="K56" s="3">
        <v>161586773</v>
      </c>
      <c r="L56" s="3">
        <v>105036030</v>
      </c>
      <c r="M56" s="2">
        <f t="shared" si="6"/>
        <v>266622803</v>
      </c>
      <c r="Q56" s="2">
        <f t="shared" si="9"/>
        <v>14.162868507537219</v>
      </c>
      <c r="R56" s="2">
        <f t="shared" si="7"/>
        <v>16.577430550829515</v>
      </c>
      <c r="S56" s="2">
        <f t="shared" si="8"/>
        <v>14.735799998321975</v>
      </c>
    </row>
    <row r="57" spans="1:19" x14ac:dyDescent="0.35">
      <c r="A57" s="4" t="s">
        <v>198</v>
      </c>
      <c r="B57" s="3">
        <v>17645922</v>
      </c>
      <c r="C57" s="3">
        <v>21748112</v>
      </c>
      <c r="D57" s="2">
        <f t="shared" si="3"/>
        <v>39394034</v>
      </c>
      <c r="E57" s="3">
        <v>37813987</v>
      </c>
      <c r="F57" s="3">
        <v>7691333</v>
      </c>
      <c r="G57" s="2">
        <f t="shared" si="4"/>
        <v>45505320</v>
      </c>
      <c r="H57" s="3">
        <v>22463344</v>
      </c>
      <c r="I57" s="3">
        <v>17604651</v>
      </c>
      <c r="J57" s="2">
        <f t="shared" si="5"/>
        <v>40067995</v>
      </c>
      <c r="K57" s="3">
        <v>164953062</v>
      </c>
      <c r="L57" s="3">
        <v>110116088</v>
      </c>
      <c r="M57" s="2">
        <f t="shared" si="6"/>
        <v>275069150</v>
      </c>
      <c r="Q57" s="2">
        <f t="shared" si="9"/>
        <v>14.321502065935057</v>
      </c>
      <c r="R57" s="2">
        <f t="shared" si="7"/>
        <v>16.543229220725042</v>
      </c>
      <c r="S57" s="2">
        <f t="shared" si="8"/>
        <v>14.566517183042881</v>
      </c>
    </row>
    <row r="58" spans="1:19" x14ac:dyDescent="0.35">
      <c r="A58" s="4" t="s">
        <v>199</v>
      </c>
      <c r="B58" s="3">
        <v>15409824</v>
      </c>
      <c r="C58" s="3">
        <v>18390782</v>
      </c>
      <c r="D58" s="2">
        <f t="shared" si="3"/>
        <v>33800606</v>
      </c>
      <c r="E58" s="3">
        <v>38703922</v>
      </c>
      <c r="F58" s="3">
        <v>7346838</v>
      </c>
      <c r="G58" s="2">
        <f t="shared" si="4"/>
        <v>46050760</v>
      </c>
      <c r="H58" s="3">
        <v>20824774</v>
      </c>
      <c r="I58" s="3">
        <v>16545968</v>
      </c>
      <c r="J58" s="2">
        <f t="shared" si="5"/>
        <v>37370742</v>
      </c>
      <c r="K58" s="3">
        <v>159150536</v>
      </c>
      <c r="L58" s="3">
        <v>101346118</v>
      </c>
      <c r="M58" s="2">
        <f t="shared" si="6"/>
        <v>260496654</v>
      </c>
      <c r="P58">
        <v>2016</v>
      </c>
      <c r="Q58" s="2">
        <f t="shared" si="9"/>
        <v>12.975447277722038</v>
      </c>
      <c r="R58" s="2">
        <f t="shared" si="7"/>
        <v>17.678061999214776</v>
      </c>
      <c r="S58" s="2">
        <f t="shared" si="8"/>
        <v>14.345958547321686</v>
      </c>
    </row>
    <row r="59" spans="1:19" x14ac:dyDescent="0.35">
      <c r="A59" s="4" t="s">
        <v>200</v>
      </c>
      <c r="B59" s="3">
        <v>17399430</v>
      </c>
      <c r="C59" s="3">
        <v>20820274</v>
      </c>
      <c r="D59" s="2">
        <f t="shared" si="3"/>
        <v>38219704</v>
      </c>
      <c r="E59" s="3">
        <v>42410987</v>
      </c>
      <c r="F59" s="3">
        <v>7305572</v>
      </c>
      <c r="G59" s="2">
        <f t="shared" si="4"/>
        <v>49716559</v>
      </c>
      <c r="H59" s="3">
        <v>23319419</v>
      </c>
      <c r="I59" s="3">
        <v>18099634</v>
      </c>
      <c r="J59" s="2">
        <f t="shared" si="5"/>
        <v>41419053</v>
      </c>
      <c r="K59" s="3">
        <v>169558925</v>
      </c>
      <c r="L59" s="3">
        <v>106901917</v>
      </c>
      <c r="M59" s="2">
        <f t="shared" si="6"/>
        <v>276460842</v>
      </c>
      <c r="Q59" s="2">
        <f t="shared" si="9"/>
        <v>13.824635606079793</v>
      </c>
      <c r="R59" s="2">
        <f t="shared" si="7"/>
        <v>17.983219120775161</v>
      </c>
      <c r="S59" s="2">
        <f t="shared" si="8"/>
        <v>14.98188774235159</v>
      </c>
    </row>
    <row r="60" spans="1:19" x14ac:dyDescent="0.35">
      <c r="A60" s="4" t="s">
        <v>201</v>
      </c>
      <c r="B60" s="3">
        <v>17110445</v>
      </c>
      <c r="C60" s="3">
        <v>20267462</v>
      </c>
      <c r="D60" s="2">
        <f t="shared" si="3"/>
        <v>37377907</v>
      </c>
      <c r="E60" s="3">
        <v>41186723</v>
      </c>
      <c r="F60" s="3">
        <v>7411804</v>
      </c>
      <c r="G60" s="2">
        <f t="shared" si="4"/>
        <v>48598527</v>
      </c>
      <c r="H60" s="3">
        <v>23024378</v>
      </c>
      <c r="I60" s="3">
        <v>17857641</v>
      </c>
      <c r="J60" s="2">
        <f t="shared" si="5"/>
        <v>40882019</v>
      </c>
      <c r="K60" s="3">
        <v>162129123</v>
      </c>
      <c r="L60" s="3">
        <v>108080263</v>
      </c>
      <c r="M60" s="2">
        <f t="shared" si="6"/>
        <v>270209386</v>
      </c>
      <c r="Q60" s="2">
        <f t="shared" si="9"/>
        <v>13.832941761689952</v>
      </c>
      <c r="R60" s="2">
        <f t="shared" si="7"/>
        <v>17.985506617449627</v>
      </c>
      <c r="S60" s="2">
        <f t="shared" si="8"/>
        <v>15.129755337218375</v>
      </c>
    </row>
    <row r="61" spans="1:19" x14ac:dyDescent="0.35">
      <c r="A61" s="4" t="s">
        <v>202</v>
      </c>
      <c r="B61" s="3">
        <v>17284818</v>
      </c>
      <c r="C61" s="3">
        <v>20156964</v>
      </c>
      <c r="D61" s="2">
        <f t="shared" si="3"/>
        <v>37441782</v>
      </c>
      <c r="E61" s="3">
        <v>43064004</v>
      </c>
      <c r="F61" s="3">
        <v>7746725</v>
      </c>
      <c r="G61" s="2">
        <f t="shared" si="4"/>
        <v>50810729</v>
      </c>
      <c r="H61" s="3">
        <v>23918309</v>
      </c>
      <c r="I61" s="3">
        <v>18331146</v>
      </c>
      <c r="J61" s="2">
        <f t="shared" si="5"/>
        <v>42249455</v>
      </c>
      <c r="K61" s="3">
        <v>167724407</v>
      </c>
      <c r="L61" s="3">
        <v>109645299</v>
      </c>
      <c r="M61" s="2">
        <f t="shared" si="6"/>
        <v>277369706</v>
      </c>
      <c r="Q61" s="2">
        <f t="shared" si="9"/>
        <v>13.498872151524724</v>
      </c>
      <c r="R61" s="2">
        <f t="shared" si="7"/>
        <v>18.318773788511713</v>
      </c>
      <c r="S61" s="2">
        <f t="shared" si="8"/>
        <v>15.232180763100351</v>
      </c>
    </row>
    <row r="62" spans="1:19" x14ac:dyDescent="0.35">
      <c r="A62" s="4" t="s">
        <v>203</v>
      </c>
      <c r="B62" s="3">
        <v>17200190</v>
      </c>
      <c r="C62" s="3">
        <v>19218973</v>
      </c>
      <c r="D62" s="2">
        <f t="shared" si="3"/>
        <v>36419163</v>
      </c>
      <c r="E62" s="3">
        <v>41869424</v>
      </c>
      <c r="F62" s="3">
        <v>7390797</v>
      </c>
      <c r="G62" s="2">
        <f t="shared" si="4"/>
        <v>49260221</v>
      </c>
      <c r="H62" s="3">
        <v>22729912</v>
      </c>
      <c r="I62" s="3">
        <v>17594224</v>
      </c>
      <c r="J62" s="2">
        <f t="shared" si="5"/>
        <v>40324136</v>
      </c>
      <c r="K62" s="3">
        <v>166568926</v>
      </c>
      <c r="L62" s="3">
        <v>104473798</v>
      </c>
      <c r="M62" s="2">
        <f t="shared" si="6"/>
        <v>271042724</v>
      </c>
      <c r="Q62" s="2">
        <f t="shared" si="9"/>
        <v>13.436687199173811</v>
      </c>
      <c r="R62" s="2">
        <f t="shared" si="7"/>
        <v>18.174338079630576</v>
      </c>
      <c r="S62" s="2">
        <f t="shared" si="8"/>
        <v>14.877409511276902</v>
      </c>
    </row>
    <row r="63" spans="1:19" x14ac:dyDescent="0.35">
      <c r="A63" s="4" t="s">
        <v>204</v>
      </c>
      <c r="B63" s="3">
        <v>16069437</v>
      </c>
      <c r="C63" s="3">
        <v>18622042</v>
      </c>
      <c r="D63" s="2">
        <f t="shared" si="3"/>
        <v>34691479</v>
      </c>
      <c r="E63" s="3">
        <v>38513423</v>
      </c>
      <c r="F63" s="3">
        <v>7711225</v>
      </c>
      <c r="G63" s="2">
        <f t="shared" si="4"/>
        <v>46224648</v>
      </c>
      <c r="H63" s="3">
        <v>20811717</v>
      </c>
      <c r="I63" s="3">
        <v>17291240</v>
      </c>
      <c r="J63" s="2">
        <f t="shared" si="5"/>
        <v>38102957</v>
      </c>
      <c r="K63" s="3">
        <v>158711135</v>
      </c>
      <c r="L63" s="3">
        <v>108215163</v>
      </c>
      <c r="M63" s="2">
        <f t="shared" si="6"/>
        <v>266926298</v>
      </c>
      <c r="Q63" s="2">
        <f t="shared" si="9"/>
        <v>12.996650858282985</v>
      </c>
      <c r="R63" s="2">
        <f t="shared" si="7"/>
        <v>17.31738249335028</v>
      </c>
      <c r="S63" s="2">
        <f t="shared" si="8"/>
        <v>14.274710766790013</v>
      </c>
    </row>
    <row r="64" spans="1:19" x14ac:dyDescent="0.35">
      <c r="A64" s="4" t="s">
        <v>205</v>
      </c>
      <c r="B64" s="3">
        <v>16734935</v>
      </c>
      <c r="C64" s="3">
        <v>18632405</v>
      </c>
      <c r="D64" s="2">
        <f t="shared" si="3"/>
        <v>35367340</v>
      </c>
      <c r="E64" s="3">
        <v>40463004</v>
      </c>
      <c r="F64" s="3">
        <v>6641596</v>
      </c>
      <c r="G64" s="2">
        <f t="shared" si="4"/>
        <v>47104600</v>
      </c>
      <c r="H64" s="3">
        <v>20551301</v>
      </c>
      <c r="I64" s="3">
        <v>17721394</v>
      </c>
      <c r="J64" s="2">
        <f t="shared" si="5"/>
        <v>38272695</v>
      </c>
      <c r="K64" s="3">
        <v>158309851</v>
      </c>
      <c r="L64" s="3">
        <v>99835087</v>
      </c>
      <c r="M64" s="2">
        <f t="shared" si="6"/>
        <v>258144938</v>
      </c>
      <c r="Q64" s="2">
        <f t="shared" si="9"/>
        <v>13.700574674836352</v>
      </c>
      <c r="R64" s="2">
        <f t="shared" si="7"/>
        <v>18.24734599289334</v>
      </c>
      <c r="S64" s="2">
        <f t="shared" si="8"/>
        <v>14.826049000426265</v>
      </c>
    </row>
    <row r="65" spans="1:19" x14ac:dyDescent="0.35">
      <c r="A65" s="4" t="s">
        <v>206</v>
      </c>
      <c r="B65" s="3">
        <v>16081219</v>
      </c>
      <c r="C65" s="3">
        <v>18708475</v>
      </c>
      <c r="D65" s="2">
        <f t="shared" si="3"/>
        <v>34789694</v>
      </c>
      <c r="E65" s="3">
        <v>32046969</v>
      </c>
      <c r="F65" s="3">
        <v>6838840</v>
      </c>
      <c r="G65" s="2">
        <f t="shared" si="4"/>
        <v>38885809</v>
      </c>
      <c r="H65" s="3">
        <v>20968968</v>
      </c>
      <c r="I65" s="3">
        <v>16435014</v>
      </c>
      <c r="J65" s="2">
        <f t="shared" si="5"/>
        <v>37403982</v>
      </c>
      <c r="K65" s="3">
        <v>144162655</v>
      </c>
      <c r="L65" s="3">
        <v>101340752</v>
      </c>
      <c r="M65" s="2">
        <f t="shared" si="6"/>
        <v>245503407</v>
      </c>
      <c r="Q65" s="2">
        <f t="shared" si="9"/>
        <v>14.170758127197802</v>
      </c>
      <c r="R65" s="2">
        <f t="shared" si="7"/>
        <v>15.839213587777214</v>
      </c>
      <c r="S65" s="2">
        <f t="shared" si="8"/>
        <v>15.235626444890842</v>
      </c>
    </row>
    <row r="66" spans="1:19" x14ac:dyDescent="0.35">
      <c r="A66" s="4" t="s">
        <v>207</v>
      </c>
      <c r="B66" s="3">
        <v>18133744</v>
      </c>
      <c r="C66" s="3">
        <v>22372672</v>
      </c>
      <c r="D66" s="2">
        <f t="shared" si="3"/>
        <v>40506416</v>
      </c>
      <c r="E66" s="3">
        <v>33430009</v>
      </c>
      <c r="F66" s="3">
        <v>7287275</v>
      </c>
      <c r="G66" s="2">
        <f t="shared" si="4"/>
        <v>40717284</v>
      </c>
      <c r="H66" s="3">
        <v>24717529</v>
      </c>
      <c r="I66" s="3">
        <v>19038474</v>
      </c>
      <c r="J66" s="2">
        <f t="shared" si="5"/>
        <v>43756003</v>
      </c>
      <c r="K66" s="3">
        <v>166091033</v>
      </c>
      <c r="L66" s="3">
        <v>117013950</v>
      </c>
      <c r="M66" s="2">
        <f t="shared" si="6"/>
        <v>283104983</v>
      </c>
      <c r="Q66" s="2">
        <f t="shared" si="9"/>
        <v>14.307913471095631</v>
      </c>
      <c r="R66" s="2">
        <f t="shared" si="7"/>
        <v>14.382397500929894</v>
      </c>
      <c r="S66" s="2">
        <f t="shared" si="8"/>
        <v>15.455751621298733</v>
      </c>
    </row>
    <row r="67" spans="1:19" x14ac:dyDescent="0.35">
      <c r="A67" s="4" t="s">
        <v>208</v>
      </c>
      <c r="B67" s="3">
        <v>16998808</v>
      </c>
      <c r="C67" s="3">
        <v>20021586</v>
      </c>
      <c r="D67" s="2">
        <f t="shared" si="3"/>
        <v>37020394</v>
      </c>
      <c r="E67" s="3">
        <v>36683176</v>
      </c>
      <c r="F67" s="3">
        <v>7667439</v>
      </c>
      <c r="G67" s="2">
        <f t="shared" si="4"/>
        <v>44350615</v>
      </c>
      <c r="H67" s="3">
        <v>22064260</v>
      </c>
      <c r="I67" s="3">
        <v>17004807</v>
      </c>
      <c r="J67" s="2">
        <f t="shared" si="5"/>
        <v>39069067</v>
      </c>
      <c r="K67" s="3">
        <v>159223960</v>
      </c>
      <c r="L67" s="3">
        <v>106560503</v>
      </c>
      <c r="M67" s="2">
        <f t="shared" si="6"/>
        <v>265784463</v>
      </c>
      <c r="Q67" s="2">
        <f t="shared" si="9"/>
        <v>13.928727654783945</v>
      </c>
      <c r="R67" s="2">
        <f t="shared" si="7"/>
        <v>16.686684578699396</v>
      </c>
      <c r="S67" s="2">
        <f t="shared" si="8"/>
        <v>14.699530047397841</v>
      </c>
    </row>
    <row r="68" spans="1:19" x14ac:dyDescent="0.35">
      <c r="A68" s="4" t="s">
        <v>209</v>
      </c>
      <c r="B68" s="3">
        <v>18113509</v>
      </c>
      <c r="C68" s="3">
        <v>22101560</v>
      </c>
      <c r="D68" s="2">
        <f t="shared" si="3"/>
        <v>40215069</v>
      </c>
      <c r="E68" s="3">
        <v>40963531</v>
      </c>
      <c r="F68" s="3">
        <v>8073563</v>
      </c>
      <c r="G68" s="2">
        <f t="shared" si="4"/>
        <v>49037094</v>
      </c>
      <c r="H68" s="3">
        <v>23848747</v>
      </c>
      <c r="I68" s="3">
        <v>17984393</v>
      </c>
      <c r="J68" s="2">
        <f t="shared" si="5"/>
        <v>41833140</v>
      </c>
      <c r="K68" s="3">
        <v>172402227</v>
      </c>
      <c r="L68" s="3">
        <v>110844617</v>
      </c>
      <c r="M68" s="2">
        <f t="shared" si="6"/>
        <v>283246844</v>
      </c>
      <c r="Q68" s="2">
        <f t="shared" si="9"/>
        <v>14.197887761813863</v>
      </c>
      <c r="R68" s="2">
        <f t="shared" si="7"/>
        <v>17.312494397995835</v>
      </c>
      <c r="S68" s="2">
        <f t="shared" si="8"/>
        <v>14.769146024447849</v>
      </c>
    </row>
    <row r="69" spans="1:19" x14ac:dyDescent="0.35">
      <c r="A69" s="4" t="s">
        <v>210</v>
      </c>
      <c r="B69" s="3">
        <v>18000619</v>
      </c>
      <c r="C69" s="3">
        <v>22474632</v>
      </c>
      <c r="D69" s="2">
        <f t="shared" ref="D69:D132" si="10">SUM(B69:C69)</f>
        <v>40475251</v>
      </c>
      <c r="E69" s="3">
        <v>41445457</v>
      </c>
      <c r="F69" s="3">
        <v>8146129</v>
      </c>
      <c r="G69" s="2">
        <f t="shared" ref="G69:G132" si="11">SUM(E69:F69)</f>
        <v>49591586</v>
      </c>
      <c r="H69" s="3">
        <v>24235537</v>
      </c>
      <c r="I69" s="3">
        <v>19338860</v>
      </c>
      <c r="J69" s="2">
        <f t="shared" ref="J69:J132" si="12">SUM(H69:I69)</f>
        <v>43574397</v>
      </c>
      <c r="K69" s="3">
        <v>171303509</v>
      </c>
      <c r="L69" s="3">
        <v>116174330</v>
      </c>
      <c r="M69" s="2">
        <f t="shared" ref="M69:M132" si="13">SUM(K69:L69)</f>
        <v>287477839</v>
      </c>
      <c r="Q69" s="2">
        <f t="shared" si="9"/>
        <v>14.079433441128659</v>
      </c>
      <c r="R69" s="2">
        <f t="shared" si="7"/>
        <v>17.250577008824671</v>
      </c>
      <c r="S69" s="2">
        <f t="shared" si="8"/>
        <v>15.157480364947364</v>
      </c>
    </row>
    <row r="70" spans="1:19" x14ac:dyDescent="0.35">
      <c r="A70" s="4" t="s">
        <v>211</v>
      </c>
      <c r="B70" s="3">
        <v>15508587</v>
      </c>
      <c r="C70" s="3">
        <v>19141657</v>
      </c>
      <c r="D70" s="2">
        <f t="shared" si="10"/>
        <v>34650244</v>
      </c>
      <c r="E70" s="3">
        <v>42711981</v>
      </c>
      <c r="F70" s="3">
        <v>8066623</v>
      </c>
      <c r="G70" s="2">
        <f t="shared" si="11"/>
        <v>50778604</v>
      </c>
      <c r="H70" s="3">
        <v>22295051</v>
      </c>
      <c r="I70" s="3">
        <v>17856728</v>
      </c>
      <c r="J70" s="2">
        <f t="shared" si="12"/>
        <v>40151779</v>
      </c>
      <c r="K70" s="3">
        <v>166862071</v>
      </c>
      <c r="L70" s="3">
        <v>105605112</v>
      </c>
      <c r="M70" s="2">
        <f t="shared" si="13"/>
        <v>272467183</v>
      </c>
      <c r="P70">
        <v>2017</v>
      </c>
      <c r="Q70" s="2">
        <f t="shared" si="9"/>
        <v>12.717217397883839</v>
      </c>
      <c r="R70" s="2">
        <f t="shared" si="7"/>
        <v>18.636594484848473</v>
      </c>
      <c r="S70" s="2">
        <f t="shared" si="8"/>
        <v>14.736372490040386</v>
      </c>
    </row>
    <row r="71" spans="1:19" x14ac:dyDescent="0.35">
      <c r="A71" s="4" t="s">
        <v>212</v>
      </c>
      <c r="B71" s="3">
        <v>17160888</v>
      </c>
      <c r="C71" s="3">
        <v>22046671</v>
      </c>
      <c r="D71" s="2">
        <f t="shared" si="10"/>
        <v>39207559</v>
      </c>
      <c r="E71" s="3">
        <v>44953608</v>
      </c>
      <c r="F71" s="3">
        <v>8580189</v>
      </c>
      <c r="G71" s="2">
        <f t="shared" si="11"/>
        <v>53533797</v>
      </c>
      <c r="H71" s="3">
        <v>24508978</v>
      </c>
      <c r="I71" s="3">
        <v>18948595</v>
      </c>
      <c r="J71" s="2">
        <f t="shared" si="12"/>
        <v>43457573</v>
      </c>
      <c r="K71" s="3">
        <v>175484570</v>
      </c>
      <c r="L71" s="3">
        <v>112716338</v>
      </c>
      <c r="M71" s="2">
        <f t="shared" si="13"/>
        <v>288200908</v>
      </c>
      <c r="Q71" s="2">
        <f t="shared" si="9"/>
        <v>13.60424548003159</v>
      </c>
      <c r="R71" s="2">
        <f t="shared" si="7"/>
        <v>18.575165974147449</v>
      </c>
      <c r="S71" s="2">
        <f t="shared" si="8"/>
        <v>15.078916059487224</v>
      </c>
    </row>
    <row r="72" spans="1:19" x14ac:dyDescent="0.35">
      <c r="A72" s="4" t="s">
        <v>213</v>
      </c>
      <c r="B72" s="3">
        <v>17088866</v>
      </c>
      <c r="C72" s="3">
        <v>21346596</v>
      </c>
      <c r="D72" s="2">
        <f t="shared" si="10"/>
        <v>38435462</v>
      </c>
      <c r="E72" s="3">
        <v>44587312</v>
      </c>
      <c r="F72" s="3">
        <v>7787585</v>
      </c>
      <c r="G72" s="2">
        <f t="shared" si="11"/>
        <v>52374897</v>
      </c>
      <c r="H72" s="3">
        <v>23526725</v>
      </c>
      <c r="I72" s="3">
        <v>18217050</v>
      </c>
      <c r="J72" s="2">
        <f t="shared" si="12"/>
        <v>41743775</v>
      </c>
      <c r="K72" s="3">
        <v>170533827</v>
      </c>
      <c r="L72" s="3">
        <v>110890731</v>
      </c>
      <c r="M72" s="2">
        <f t="shared" si="13"/>
        <v>281424558</v>
      </c>
      <c r="Q72" s="2">
        <f t="shared" si="9"/>
        <v>13.657465529358671</v>
      </c>
      <c r="R72" s="2">
        <f t="shared" si="7"/>
        <v>18.610634897044058</v>
      </c>
      <c r="S72" s="2">
        <f t="shared" si="8"/>
        <v>14.833024984265943</v>
      </c>
    </row>
    <row r="73" spans="1:19" x14ac:dyDescent="0.35">
      <c r="A73" s="4" t="s">
        <v>214</v>
      </c>
      <c r="B73" s="3">
        <v>17935978</v>
      </c>
      <c r="C73" s="3">
        <v>21438325</v>
      </c>
      <c r="D73" s="2">
        <f t="shared" si="10"/>
        <v>39374303</v>
      </c>
      <c r="E73" s="3">
        <v>47261849</v>
      </c>
      <c r="F73" s="3">
        <v>7886160</v>
      </c>
      <c r="G73" s="2">
        <f t="shared" si="11"/>
        <v>55148009</v>
      </c>
      <c r="H73" s="3">
        <v>25859836</v>
      </c>
      <c r="I73" s="3">
        <v>20039822</v>
      </c>
      <c r="J73" s="2">
        <f t="shared" si="12"/>
        <v>45899658</v>
      </c>
      <c r="K73" s="3">
        <v>182590488</v>
      </c>
      <c r="L73" s="3">
        <v>114371067</v>
      </c>
      <c r="M73" s="2">
        <f t="shared" si="13"/>
        <v>296961555</v>
      </c>
      <c r="Q73" s="2">
        <f t="shared" si="9"/>
        <v>13.259057388758622</v>
      </c>
      <c r="R73" s="2">
        <f t="shared" si="7"/>
        <v>18.570757079986329</v>
      </c>
      <c r="S73" s="2">
        <f t="shared" si="8"/>
        <v>15.456431052160942</v>
      </c>
    </row>
    <row r="74" spans="1:19" x14ac:dyDescent="0.35">
      <c r="A74" s="4" t="s">
        <v>215</v>
      </c>
      <c r="B74" s="3">
        <v>18415312</v>
      </c>
      <c r="C74" s="3">
        <v>22076068</v>
      </c>
      <c r="D74" s="2">
        <f t="shared" si="10"/>
        <v>40491380</v>
      </c>
      <c r="E74" s="3">
        <v>47207953</v>
      </c>
      <c r="F74" s="3">
        <v>8439574</v>
      </c>
      <c r="G74" s="2">
        <f t="shared" si="11"/>
        <v>55647527</v>
      </c>
      <c r="H74" s="3">
        <v>24244546</v>
      </c>
      <c r="I74" s="3">
        <v>19681288</v>
      </c>
      <c r="J74" s="2">
        <f t="shared" si="12"/>
        <v>43925834</v>
      </c>
      <c r="K74" s="3">
        <v>179083914</v>
      </c>
      <c r="L74" s="3">
        <v>113784124</v>
      </c>
      <c r="M74" s="2">
        <f t="shared" si="13"/>
        <v>292868038</v>
      </c>
      <c r="Q74" s="2">
        <f t="shared" si="9"/>
        <v>13.825810517431744</v>
      </c>
      <c r="R74" s="2">
        <f t="shared" si="7"/>
        <v>19.00088769673118</v>
      </c>
      <c r="S74" s="2">
        <f t="shared" si="8"/>
        <v>14.9985072799238</v>
      </c>
    </row>
    <row r="75" spans="1:19" x14ac:dyDescent="0.35">
      <c r="A75" s="4" t="s">
        <v>216</v>
      </c>
      <c r="B75" s="3">
        <v>17278621</v>
      </c>
      <c r="C75" s="3">
        <v>20061110</v>
      </c>
      <c r="D75" s="2">
        <f t="shared" si="10"/>
        <v>37339731</v>
      </c>
      <c r="E75" s="3">
        <v>43602731</v>
      </c>
      <c r="F75" s="3">
        <v>9933003</v>
      </c>
      <c r="G75" s="2">
        <f t="shared" si="11"/>
        <v>53535734</v>
      </c>
      <c r="H75" s="3">
        <v>21838571</v>
      </c>
      <c r="I75" s="3">
        <v>17760916</v>
      </c>
      <c r="J75" s="2">
        <f t="shared" si="12"/>
        <v>39599487</v>
      </c>
      <c r="K75" s="3">
        <v>173299005</v>
      </c>
      <c r="L75" s="3">
        <v>114690344</v>
      </c>
      <c r="M75" s="2">
        <f t="shared" si="13"/>
        <v>287989349</v>
      </c>
      <c r="Q75" s="2">
        <f t="shared" si="9"/>
        <v>12.965663879465209</v>
      </c>
      <c r="R75" s="2">
        <f t="shared" si="7"/>
        <v>18.589484015952269</v>
      </c>
      <c r="S75" s="2">
        <f t="shared" si="8"/>
        <v>13.75033039850373</v>
      </c>
    </row>
    <row r="76" spans="1:19" x14ac:dyDescent="0.35">
      <c r="A76" s="4" t="s">
        <v>217</v>
      </c>
      <c r="B76" s="3">
        <v>17074664</v>
      </c>
      <c r="C76" s="3">
        <v>20072691</v>
      </c>
      <c r="D76" s="2">
        <f t="shared" si="10"/>
        <v>37147355</v>
      </c>
      <c r="E76" s="3">
        <v>44832131</v>
      </c>
      <c r="F76" s="3">
        <v>6573933</v>
      </c>
      <c r="G76" s="2">
        <f t="shared" si="11"/>
        <v>51406064</v>
      </c>
      <c r="H76" s="3">
        <v>22477511</v>
      </c>
      <c r="I76" s="3">
        <v>19391160</v>
      </c>
      <c r="J76" s="2">
        <f t="shared" si="12"/>
        <v>41868671</v>
      </c>
      <c r="K76" s="3">
        <v>172760440</v>
      </c>
      <c r="L76" s="3">
        <v>105575093</v>
      </c>
      <c r="M76" s="2">
        <f t="shared" si="13"/>
        <v>278335533</v>
      </c>
      <c r="Q76" s="2">
        <f t="shared" si="9"/>
        <v>13.346249614489574</v>
      </c>
      <c r="R76" s="2">
        <f t="shared" ref="R76:R95" si="14">(G76/$M76)*100</f>
        <v>18.469098589722645</v>
      </c>
      <c r="S76" s="2">
        <f t="shared" ref="S76:S95" si="15">(J76/$M76)*100</f>
        <v>15.042517406500162</v>
      </c>
    </row>
    <row r="77" spans="1:19" x14ac:dyDescent="0.35">
      <c r="A77" s="4" t="s">
        <v>218</v>
      </c>
      <c r="B77" s="3">
        <v>16715878</v>
      </c>
      <c r="C77" s="3">
        <v>20733924</v>
      </c>
      <c r="D77" s="2">
        <f t="shared" si="10"/>
        <v>37449802</v>
      </c>
      <c r="E77" s="3">
        <v>38227190</v>
      </c>
      <c r="F77" s="3">
        <v>6792476</v>
      </c>
      <c r="G77" s="2">
        <f t="shared" si="11"/>
        <v>45019666</v>
      </c>
      <c r="H77" s="3">
        <v>22579696</v>
      </c>
      <c r="I77" s="3">
        <v>18472821</v>
      </c>
      <c r="J77" s="2">
        <f t="shared" si="12"/>
        <v>41052517</v>
      </c>
      <c r="K77" s="3">
        <v>161546752</v>
      </c>
      <c r="L77" s="3">
        <v>107518139</v>
      </c>
      <c r="M77" s="2">
        <f t="shared" si="13"/>
        <v>269064891</v>
      </c>
      <c r="Q77" s="2">
        <f t="shared" ref="Q77:Q95" si="16">(D77/$M77)*100</f>
        <v>13.918501912611111</v>
      </c>
      <c r="R77" s="2">
        <f t="shared" si="14"/>
        <v>16.731899071885973</v>
      </c>
      <c r="S77" s="2">
        <f t="shared" si="15"/>
        <v>15.257478167227697</v>
      </c>
    </row>
    <row r="78" spans="1:19" x14ac:dyDescent="0.35">
      <c r="A78" s="4" t="s">
        <v>219</v>
      </c>
      <c r="B78" s="3">
        <v>18860472</v>
      </c>
      <c r="C78" s="3">
        <v>24198255</v>
      </c>
      <c r="D78" s="2">
        <f t="shared" si="10"/>
        <v>43058727</v>
      </c>
      <c r="E78" s="3">
        <v>37517974</v>
      </c>
      <c r="F78" s="3">
        <v>9502638</v>
      </c>
      <c r="G78" s="2">
        <f t="shared" si="11"/>
        <v>47020612</v>
      </c>
      <c r="H78" s="3">
        <v>26197035</v>
      </c>
      <c r="I78" s="3">
        <v>19839306</v>
      </c>
      <c r="J78" s="2">
        <f t="shared" si="12"/>
        <v>46036341</v>
      </c>
      <c r="K78" s="3">
        <v>179634770</v>
      </c>
      <c r="L78" s="3">
        <v>126711010</v>
      </c>
      <c r="M78" s="2">
        <f t="shared" si="13"/>
        <v>306345780</v>
      </c>
      <c r="Q78" s="2">
        <f t="shared" si="16"/>
        <v>14.055596587620695</v>
      </c>
      <c r="R78" s="2">
        <f t="shared" si="14"/>
        <v>15.348868850094819</v>
      </c>
      <c r="S78" s="2">
        <f t="shared" si="15"/>
        <v>15.027574722916045</v>
      </c>
    </row>
    <row r="79" spans="1:19" x14ac:dyDescent="0.35">
      <c r="A79" s="4" t="s">
        <v>220</v>
      </c>
      <c r="B79" s="3">
        <v>18461382</v>
      </c>
      <c r="C79" s="3">
        <v>22796689</v>
      </c>
      <c r="D79" s="2">
        <f t="shared" si="10"/>
        <v>41258071</v>
      </c>
      <c r="E79" s="3">
        <v>37607466</v>
      </c>
      <c r="F79" s="3">
        <v>8058557</v>
      </c>
      <c r="G79" s="2">
        <f t="shared" si="11"/>
        <v>45666023</v>
      </c>
      <c r="H79" s="3">
        <v>24850861</v>
      </c>
      <c r="I79" s="3">
        <v>20502539</v>
      </c>
      <c r="J79" s="2">
        <f t="shared" si="12"/>
        <v>45353400</v>
      </c>
      <c r="K79" s="3">
        <v>174508134</v>
      </c>
      <c r="L79" s="3">
        <v>116617632</v>
      </c>
      <c r="M79" s="2">
        <f t="shared" si="13"/>
        <v>291125766</v>
      </c>
      <c r="Q79" s="2">
        <f t="shared" si="16"/>
        <v>14.171906378084035</v>
      </c>
      <c r="R79" s="2">
        <f t="shared" si="14"/>
        <v>15.68601214088347</v>
      </c>
      <c r="S79" s="2">
        <f t="shared" si="15"/>
        <v>15.578627966581287</v>
      </c>
    </row>
    <row r="80" spans="1:19" x14ac:dyDescent="0.35">
      <c r="A80" s="4" t="s">
        <v>221</v>
      </c>
      <c r="B80" s="3">
        <v>18806070</v>
      </c>
      <c r="C80" s="3">
        <v>23966286</v>
      </c>
      <c r="D80" s="2">
        <f t="shared" si="10"/>
        <v>42772356</v>
      </c>
      <c r="E80" s="3">
        <v>43119124</v>
      </c>
      <c r="F80" s="3">
        <v>8434158</v>
      </c>
      <c r="G80" s="2">
        <f t="shared" si="11"/>
        <v>51553282</v>
      </c>
      <c r="H80" s="3">
        <v>26061446</v>
      </c>
      <c r="I80" s="3">
        <v>20744584</v>
      </c>
      <c r="J80" s="2">
        <f t="shared" si="12"/>
        <v>46806030</v>
      </c>
      <c r="K80" s="3">
        <v>186033727</v>
      </c>
      <c r="L80" s="3">
        <v>122551374</v>
      </c>
      <c r="M80" s="2">
        <f t="shared" si="13"/>
        <v>308585101</v>
      </c>
      <c r="Q80" s="2">
        <f t="shared" si="16"/>
        <v>13.860797511413228</v>
      </c>
      <c r="R80" s="2">
        <f t="shared" si="14"/>
        <v>16.706341891729892</v>
      </c>
      <c r="S80" s="2">
        <f t="shared" si="15"/>
        <v>15.167948759781503</v>
      </c>
    </row>
    <row r="81" spans="1:19" x14ac:dyDescent="0.35">
      <c r="A81" s="4" t="s">
        <v>222</v>
      </c>
      <c r="B81" s="3">
        <v>18745714</v>
      </c>
      <c r="C81" s="3">
        <v>23342615</v>
      </c>
      <c r="D81" s="2">
        <f t="shared" si="10"/>
        <v>42088329</v>
      </c>
      <c r="E81" s="3">
        <v>43729261</v>
      </c>
      <c r="F81" s="3">
        <v>8853864</v>
      </c>
      <c r="G81" s="2">
        <f t="shared" si="11"/>
        <v>52583125</v>
      </c>
      <c r="H81" s="3">
        <v>25977450</v>
      </c>
      <c r="I81" s="3">
        <v>20085852</v>
      </c>
      <c r="J81" s="2">
        <f t="shared" si="12"/>
        <v>46063302</v>
      </c>
      <c r="K81" s="3">
        <v>181134250</v>
      </c>
      <c r="L81" s="3">
        <v>122585710</v>
      </c>
      <c r="M81" s="2">
        <f t="shared" si="13"/>
        <v>303719960</v>
      </c>
      <c r="Q81" s="2">
        <f t="shared" si="16"/>
        <v>13.857610477757207</v>
      </c>
      <c r="R81" s="2">
        <f t="shared" si="14"/>
        <v>17.313029081131184</v>
      </c>
      <c r="S81" s="2">
        <f t="shared" si="15"/>
        <v>15.166372997020016</v>
      </c>
    </row>
    <row r="82" spans="1:19" x14ac:dyDescent="0.35">
      <c r="A82" s="4" t="s">
        <v>223</v>
      </c>
      <c r="B82" s="3">
        <v>17233876</v>
      </c>
      <c r="C82" s="3">
        <v>20390291</v>
      </c>
      <c r="D82" s="2">
        <f t="shared" si="10"/>
        <v>37624167</v>
      </c>
      <c r="E82" s="3">
        <v>46111595</v>
      </c>
      <c r="F82" s="3">
        <v>8176545</v>
      </c>
      <c r="G82" s="2">
        <f t="shared" si="11"/>
        <v>54288140</v>
      </c>
      <c r="H82" s="3">
        <v>25088873</v>
      </c>
      <c r="I82" s="3">
        <v>20694116</v>
      </c>
      <c r="J82" s="2">
        <f t="shared" si="12"/>
        <v>45782989</v>
      </c>
      <c r="K82" s="3">
        <v>185032139</v>
      </c>
      <c r="L82" s="3">
        <v>111243552</v>
      </c>
      <c r="M82" s="2">
        <f t="shared" si="13"/>
        <v>296275691</v>
      </c>
      <c r="P82">
        <v>2018</v>
      </c>
      <c r="Q82" s="2">
        <f t="shared" si="16"/>
        <v>12.699039490215888</v>
      </c>
      <c r="R82" s="2">
        <f t="shared" si="14"/>
        <v>18.323521520366651</v>
      </c>
      <c r="S82" s="2">
        <f t="shared" si="15"/>
        <v>15.452833421963058</v>
      </c>
    </row>
    <row r="83" spans="1:19" x14ac:dyDescent="0.35">
      <c r="A83" s="4" t="s">
        <v>224</v>
      </c>
      <c r="B83" s="3">
        <v>18165999</v>
      </c>
      <c r="C83" s="3">
        <v>22428353</v>
      </c>
      <c r="D83" s="2">
        <f t="shared" si="10"/>
        <v>40594352</v>
      </c>
      <c r="E83" s="3">
        <v>46818917</v>
      </c>
      <c r="F83" s="3">
        <v>8311451</v>
      </c>
      <c r="G83" s="2">
        <f t="shared" si="11"/>
        <v>55130368</v>
      </c>
      <c r="H83" s="3">
        <v>27534489</v>
      </c>
      <c r="I83" s="3">
        <v>20161129</v>
      </c>
      <c r="J83" s="2">
        <f t="shared" si="12"/>
        <v>47695618</v>
      </c>
      <c r="K83" s="3">
        <v>190378223</v>
      </c>
      <c r="L83" s="3">
        <v>118423499</v>
      </c>
      <c r="M83" s="2">
        <f t="shared" si="13"/>
        <v>308801722</v>
      </c>
      <c r="Q83" s="2">
        <f t="shared" si="16"/>
        <v>13.145766071861479</v>
      </c>
      <c r="R83" s="2">
        <f t="shared" si="14"/>
        <v>17.852998889688834</v>
      </c>
      <c r="S83" s="2">
        <f t="shared" si="15"/>
        <v>15.44538602022433</v>
      </c>
    </row>
    <row r="84" spans="1:19" x14ac:dyDescent="0.35">
      <c r="A84" s="4" t="s">
        <v>225</v>
      </c>
      <c r="B84" s="3">
        <v>17661453</v>
      </c>
      <c r="C84" s="3">
        <v>21662971</v>
      </c>
      <c r="D84" s="2">
        <f t="shared" si="10"/>
        <v>39324424</v>
      </c>
      <c r="E84" s="3">
        <v>49067980</v>
      </c>
      <c r="F84" s="3">
        <v>9058112</v>
      </c>
      <c r="G84" s="2">
        <f t="shared" si="11"/>
        <v>58126092</v>
      </c>
      <c r="H84" s="3">
        <v>26051572</v>
      </c>
      <c r="I84" s="3">
        <v>19592984</v>
      </c>
      <c r="J84" s="2">
        <f t="shared" si="12"/>
        <v>45644556</v>
      </c>
      <c r="K84" s="3">
        <v>182476693</v>
      </c>
      <c r="L84" s="3">
        <v>117568624</v>
      </c>
      <c r="M84" s="2">
        <f t="shared" si="13"/>
        <v>300045317</v>
      </c>
      <c r="Q84" s="2">
        <f t="shared" si="16"/>
        <v>13.106161560255247</v>
      </c>
      <c r="R84" s="2">
        <f t="shared" si="14"/>
        <v>19.372437664141248</v>
      </c>
      <c r="S84" s="2">
        <f t="shared" si="15"/>
        <v>15.212554042294885</v>
      </c>
    </row>
    <row r="85" spans="1:19" x14ac:dyDescent="0.35">
      <c r="A85" s="4" t="s">
        <v>226</v>
      </c>
      <c r="B85" s="3">
        <v>18813280</v>
      </c>
      <c r="C85" s="3">
        <v>22816820</v>
      </c>
      <c r="D85" s="2">
        <f t="shared" si="10"/>
        <v>41630100</v>
      </c>
      <c r="E85" s="3">
        <v>51217927</v>
      </c>
      <c r="F85" s="3">
        <v>8298222</v>
      </c>
      <c r="G85" s="2">
        <f t="shared" si="11"/>
        <v>59516149</v>
      </c>
      <c r="H85" s="3">
        <v>28200404</v>
      </c>
      <c r="I85" s="3">
        <v>22422066</v>
      </c>
      <c r="J85" s="2">
        <f t="shared" si="12"/>
        <v>50622470</v>
      </c>
      <c r="K85" s="3">
        <v>202363810</v>
      </c>
      <c r="L85" s="3">
        <v>122940009</v>
      </c>
      <c r="M85" s="2">
        <f t="shared" si="13"/>
        <v>325303819</v>
      </c>
      <c r="Q85" s="2">
        <f t="shared" si="16"/>
        <v>12.797298269652346</v>
      </c>
      <c r="R85" s="2">
        <f t="shared" si="14"/>
        <v>18.295558036470517</v>
      </c>
      <c r="S85" s="2">
        <f t="shared" si="15"/>
        <v>15.561597203382355</v>
      </c>
    </row>
    <row r="86" spans="1:19" x14ac:dyDescent="0.35">
      <c r="A86" s="4" t="s">
        <v>227</v>
      </c>
      <c r="B86" s="3">
        <v>17444992</v>
      </c>
      <c r="C86" s="3">
        <v>21486175</v>
      </c>
      <c r="D86" s="2">
        <f t="shared" si="10"/>
        <v>38931167</v>
      </c>
      <c r="E86" s="3">
        <v>45503909</v>
      </c>
      <c r="F86" s="3">
        <v>7877001</v>
      </c>
      <c r="G86" s="2">
        <f t="shared" si="11"/>
        <v>53380910</v>
      </c>
      <c r="H86" s="3">
        <v>26203574</v>
      </c>
      <c r="I86" s="3">
        <v>20572398</v>
      </c>
      <c r="J86" s="2">
        <f t="shared" si="12"/>
        <v>46775972</v>
      </c>
      <c r="K86" s="3">
        <v>183608859</v>
      </c>
      <c r="L86" s="3">
        <v>116162905</v>
      </c>
      <c r="M86" s="2">
        <f t="shared" si="13"/>
        <v>299771764</v>
      </c>
      <c r="Q86" s="2">
        <f t="shared" si="16"/>
        <v>12.986935954381615</v>
      </c>
      <c r="R86" s="2">
        <f t="shared" si="14"/>
        <v>17.807184134927397</v>
      </c>
      <c r="S86" s="2">
        <f t="shared" si="15"/>
        <v>15.603861876730992</v>
      </c>
    </row>
    <row r="87" spans="1:19" x14ac:dyDescent="0.35">
      <c r="A87" s="4" t="s">
        <v>228</v>
      </c>
      <c r="B87" s="3">
        <v>16785329</v>
      </c>
      <c r="C87" s="3">
        <v>18993542</v>
      </c>
      <c r="D87" s="2">
        <f t="shared" si="10"/>
        <v>35778871</v>
      </c>
      <c r="E87" s="3">
        <v>44818714</v>
      </c>
      <c r="F87" s="3">
        <v>8304201</v>
      </c>
      <c r="G87" s="2">
        <f t="shared" si="11"/>
        <v>53122915</v>
      </c>
      <c r="H87" s="3">
        <v>23728194</v>
      </c>
      <c r="I87" s="3">
        <v>17428004</v>
      </c>
      <c r="J87" s="2">
        <f t="shared" si="12"/>
        <v>41156198</v>
      </c>
      <c r="K87" s="3">
        <v>179735735</v>
      </c>
      <c r="L87" s="3">
        <v>111831500</v>
      </c>
      <c r="M87" s="2">
        <f t="shared" si="13"/>
        <v>291567235</v>
      </c>
      <c r="Q87" s="2">
        <f t="shared" si="16"/>
        <v>12.271224851448071</v>
      </c>
      <c r="R87" s="2">
        <f t="shared" si="14"/>
        <v>18.219782137042937</v>
      </c>
      <c r="S87" s="2">
        <f t="shared" si="15"/>
        <v>14.115508554999328</v>
      </c>
    </row>
    <row r="88" spans="1:19" x14ac:dyDescent="0.35">
      <c r="A88" s="4" t="s">
        <v>229</v>
      </c>
      <c r="B88" s="3">
        <v>16359451</v>
      </c>
      <c r="C88" s="3">
        <v>19982713</v>
      </c>
      <c r="D88" s="2">
        <f t="shared" si="10"/>
        <v>36342164</v>
      </c>
      <c r="E88" s="3">
        <v>40502125</v>
      </c>
      <c r="F88" s="3">
        <v>6029822</v>
      </c>
      <c r="G88" s="2">
        <f t="shared" si="11"/>
        <v>46531947</v>
      </c>
      <c r="H88" s="3">
        <v>24235954</v>
      </c>
      <c r="I88" s="3">
        <v>19766417</v>
      </c>
      <c r="J88" s="2">
        <f t="shared" si="12"/>
        <v>44002371</v>
      </c>
      <c r="K88" s="3">
        <v>177270865</v>
      </c>
      <c r="L88" s="3">
        <v>108011708</v>
      </c>
      <c r="M88" s="2">
        <f t="shared" si="13"/>
        <v>285282573</v>
      </c>
      <c r="Q88" s="2">
        <f t="shared" si="16"/>
        <v>12.739005967953043</v>
      </c>
      <c r="R88" s="2">
        <f t="shared" si="14"/>
        <v>16.310827019917546</v>
      </c>
      <c r="S88" s="2">
        <f t="shared" si="15"/>
        <v>15.424135634110394</v>
      </c>
    </row>
    <row r="89" spans="1:19" x14ac:dyDescent="0.35">
      <c r="A89" s="4" t="s">
        <v>230</v>
      </c>
      <c r="B89" s="3">
        <v>16235223</v>
      </c>
      <c r="C89" s="3">
        <v>20225971</v>
      </c>
      <c r="D89" s="2">
        <f t="shared" si="10"/>
        <v>36461194</v>
      </c>
      <c r="E89" s="3">
        <v>32360656</v>
      </c>
      <c r="F89" s="3">
        <v>6501979</v>
      </c>
      <c r="G89" s="2">
        <f t="shared" si="11"/>
        <v>38862635</v>
      </c>
      <c r="H89" s="3">
        <v>24163716</v>
      </c>
      <c r="I89" s="3">
        <v>18260169</v>
      </c>
      <c r="J89" s="2">
        <f t="shared" si="12"/>
        <v>42423885</v>
      </c>
      <c r="K89" s="3">
        <v>161102691</v>
      </c>
      <c r="L89" s="3">
        <v>108318792</v>
      </c>
      <c r="M89" s="2">
        <f t="shared" si="13"/>
        <v>269421483</v>
      </c>
      <c r="Q89" s="2">
        <f t="shared" si="16"/>
        <v>13.533142789507993</v>
      </c>
      <c r="R89" s="2">
        <f t="shared" si="14"/>
        <v>14.424475200442721</v>
      </c>
      <c r="S89" s="2">
        <f t="shared" si="15"/>
        <v>15.74628887333383</v>
      </c>
    </row>
    <row r="90" spans="1:19" x14ac:dyDescent="0.35">
      <c r="A90" s="4" t="s">
        <v>231</v>
      </c>
      <c r="B90" s="3">
        <v>18736538</v>
      </c>
      <c r="C90" s="3">
        <v>23364514</v>
      </c>
      <c r="D90" s="2">
        <f t="shared" si="10"/>
        <v>42101052</v>
      </c>
      <c r="E90" s="3">
        <v>30396554</v>
      </c>
      <c r="F90" s="3">
        <v>9201142</v>
      </c>
      <c r="G90" s="2">
        <f t="shared" si="11"/>
        <v>39597696</v>
      </c>
      <c r="H90" s="3">
        <v>27515528</v>
      </c>
      <c r="I90" s="3">
        <v>19774922</v>
      </c>
      <c r="J90" s="2">
        <f t="shared" si="12"/>
        <v>47290450</v>
      </c>
      <c r="K90" s="3">
        <v>179652267</v>
      </c>
      <c r="L90" s="3">
        <v>124579127</v>
      </c>
      <c r="M90" s="2">
        <f t="shared" si="13"/>
        <v>304231394</v>
      </c>
      <c r="Q90" s="2">
        <f t="shared" si="16"/>
        <v>13.838496890955309</v>
      </c>
      <c r="R90" s="2">
        <f t="shared" si="14"/>
        <v>13.015650843712731</v>
      </c>
      <c r="S90" s="2">
        <f t="shared" si="15"/>
        <v>15.544237357700172</v>
      </c>
    </row>
    <row r="91" spans="1:19" x14ac:dyDescent="0.35">
      <c r="A91" s="4" t="s">
        <v>232</v>
      </c>
      <c r="B91" s="3">
        <v>17573564</v>
      </c>
      <c r="C91" s="3">
        <v>21759753</v>
      </c>
      <c r="D91" s="2">
        <f t="shared" si="10"/>
        <v>39333317</v>
      </c>
      <c r="E91" s="3">
        <v>33815644</v>
      </c>
      <c r="F91" s="3">
        <v>6775875</v>
      </c>
      <c r="G91" s="2">
        <f t="shared" si="11"/>
        <v>40591519</v>
      </c>
      <c r="H91" s="3">
        <v>26602533</v>
      </c>
      <c r="I91" s="3">
        <v>20098805</v>
      </c>
      <c r="J91" s="2">
        <f t="shared" si="12"/>
        <v>46701338</v>
      </c>
      <c r="K91" s="3">
        <v>179419078</v>
      </c>
      <c r="L91" s="3">
        <v>111804931</v>
      </c>
      <c r="M91" s="2">
        <f t="shared" si="13"/>
        <v>291224009</v>
      </c>
      <c r="Q91" s="2">
        <f t="shared" si="16"/>
        <v>13.506206832006079</v>
      </c>
      <c r="R91" s="2">
        <f t="shared" si="14"/>
        <v>13.938246073660773</v>
      </c>
      <c r="S91" s="2">
        <f t="shared" si="15"/>
        <v>16.036225227570437</v>
      </c>
    </row>
    <row r="92" spans="1:19" x14ac:dyDescent="0.35">
      <c r="A92" s="4" t="s">
        <v>233</v>
      </c>
      <c r="B92" s="3">
        <v>18663488</v>
      </c>
      <c r="C92" s="3">
        <v>22804928</v>
      </c>
      <c r="D92" s="2">
        <f t="shared" si="10"/>
        <v>41468416</v>
      </c>
      <c r="E92" s="3">
        <v>38199537</v>
      </c>
      <c r="F92" s="3">
        <v>7310419</v>
      </c>
      <c r="G92" s="2">
        <f t="shared" si="11"/>
        <v>45509956</v>
      </c>
      <c r="H92" s="3">
        <v>28560302</v>
      </c>
      <c r="I92" s="3">
        <v>20341778</v>
      </c>
      <c r="J92" s="2">
        <f t="shared" si="12"/>
        <v>48902080</v>
      </c>
      <c r="K92" s="3">
        <v>189421180</v>
      </c>
      <c r="L92" s="3">
        <v>118221497</v>
      </c>
      <c r="M92" s="2">
        <f t="shared" si="13"/>
        <v>307642677</v>
      </c>
      <c r="Q92" s="2">
        <f t="shared" si="16"/>
        <v>13.479409425370459</v>
      </c>
      <c r="R92" s="2">
        <f t="shared" si="14"/>
        <v>14.79312182685239</v>
      </c>
      <c r="S92" s="2">
        <f t="shared" si="15"/>
        <v>15.895739978884659</v>
      </c>
    </row>
    <row r="93" spans="1:19" x14ac:dyDescent="0.35">
      <c r="A93" s="4" t="s">
        <v>234</v>
      </c>
      <c r="B93" s="3">
        <v>18479435</v>
      </c>
      <c r="C93" s="3">
        <v>21983380</v>
      </c>
      <c r="D93" s="2">
        <f t="shared" si="10"/>
        <v>40462815</v>
      </c>
      <c r="E93" s="3">
        <v>38070130</v>
      </c>
      <c r="F93" s="3">
        <v>7236838</v>
      </c>
      <c r="G93" s="2">
        <f t="shared" si="11"/>
        <v>45306968</v>
      </c>
      <c r="H93" s="3">
        <v>27279715</v>
      </c>
      <c r="I93" s="3">
        <v>18677556</v>
      </c>
      <c r="J93" s="2">
        <f t="shared" si="12"/>
        <v>45957271</v>
      </c>
      <c r="K93" s="3">
        <v>177691691</v>
      </c>
      <c r="L93" s="3">
        <v>114992495</v>
      </c>
      <c r="M93" s="2">
        <f t="shared" si="13"/>
        <v>292684186</v>
      </c>
      <c r="Q93" s="2">
        <f t="shared" si="16"/>
        <v>13.824735648683117</v>
      </c>
      <c r="R93" s="2">
        <f t="shared" si="14"/>
        <v>15.479814136592948</v>
      </c>
      <c r="S93" s="2">
        <f t="shared" si="15"/>
        <v>15.702000039045499</v>
      </c>
    </row>
    <row r="94" spans="1:19" x14ac:dyDescent="0.35">
      <c r="A94" s="4" t="s">
        <v>235</v>
      </c>
      <c r="B94" s="3">
        <v>16902139</v>
      </c>
      <c r="C94" s="3">
        <v>20387395</v>
      </c>
      <c r="D94" s="2">
        <f t="shared" si="10"/>
        <v>37289534</v>
      </c>
      <c r="E94" s="3">
        <v>40409224</v>
      </c>
      <c r="F94" s="3">
        <v>6993474</v>
      </c>
      <c r="G94" s="2">
        <f t="shared" si="11"/>
        <v>47402698</v>
      </c>
      <c r="H94" s="3">
        <v>27107157</v>
      </c>
      <c r="I94" s="3">
        <v>19765371</v>
      </c>
      <c r="J94" s="2">
        <f t="shared" si="12"/>
        <v>46872528</v>
      </c>
      <c r="K94" s="3">
        <v>189621597</v>
      </c>
      <c r="L94" s="3">
        <v>111134091</v>
      </c>
      <c r="M94" s="2">
        <f t="shared" si="13"/>
        <v>300755688</v>
      </c>
      <c r="P94">
        <v>2019</v>
      </c>
      <c r="Q94" s="2">
        <f t="shared" si="16"/>
        <v>12.398613056322313</v>
      </c>
      <c r="R94" s="2">
        <f t="shared" si="14"/>
        <v>15.761197507260444</v>
      </c>
      <c r="S94" s="2">
        <f t="shared" si="15"/>
        <v>15.584918214414618</v>
      </c>
    </row>
    <row r="95" spans="1:19" x14ac:dyDescent="0.35">
      <c r="A95" s="4" t="s">
        <v>236</v>
      </c>
      <c r="B95" s="3">
        <v>17976675</v>
      </c>
      <c r="C95" s="3">
        <v>22166527</v>
      </c>
      <c r="D95" s="2">
        <f t="shared" si="10"/>
        <v>40143202</v>
      </c>
      <c r="E95" s="3">
        <v>40197886</v>
      </c>
      <c r="F95" s="3">
        <v>7353907</v>
      </c>
      <c r="G95" s="2">
        <f t="shared" si="11"/>
        <v>47551793</v>
      </c>
      <c r="H95" s="3">
        <v>28123531</v>
      </c>
      <c r="I95" s="3">
        <v>19813402</v>
      </c>
      <c r="J95" s="2">
        <f t="shared" si="12"/>
        <v>47936933</v>
      </c>
      <c r="K95" s="3">
        <v>188392000</v>
      </c>
      <c r="L95" s="3">
        <v>116126920</v>
      </c>
      <c r="M95" s="2">
        <f t="shared" si="13"/>
        <v>304518920</v>
      </c>
      <c r="Q95" s="2">
        <f t="shared" si="16"/>
        <v>13.182498479897406</v>
      </c>
      <c r="R95" s="2">
        <f t="shared" si="14"/>
        <v>15.615382124696882</v>
      </c>
      <c r="S95" s="2">
        <f t="shared" si="15"/>
        <v>15.741857024844302</v>
      </c>
    </row>
    <row r="96" spans="1:19" x14ac:dyDescent="0.35">
      <c r="A96" s="4" t="s">
        <v>237</v>
      </c>
      <c r="B96" s="3">
        <v>18253116</v>
      </c>
      <c r="C96" s="3">
        <v>21401886</v>
      </c>
      <c r="D96" s="2">
        <f t="shared" si="10"/>
        <v>39655002</v>
      </c>
      <c r="E96" s="3">
        <v>39259780</v>
      </c>
      <c r="F96" s="3">
        <v>7237130</v>
      </c>
      <c r="G96" s="2">
        <f t="shared" si="11"/>
        <v>46496910</v>
      </c>
      <c r="H96" s="3">
        <v>26972179</v>
      </c>
      <c r="I96" s="3">
        <v>18525241</v>
      </c>
      <c r="J96" s="2">
        <f t="shared" si="12"/>
        <v>45497420</v>
      </c>
      <c r="K96" s="3">
        <v>179764774</v>
      </c>
      <c r="L96" s="3">
        <v>111666500</v>
      </c>
      <c r="M96" s="2">
        <f t="shared" si="13"/>
        <v>291431274</v>
      </c>
      <c r="Q96" s="2">
        <f>(D96/$M96)*100</f>
        <v>13.606982344660787</v>
      </c>
      <c r="R96" s="2">
        <f>(G96/$M96)*100</f>
        <v>15.954674102683983</v>
      </c>
      <c r="S96" s="2">
        <f>(J96/$M96)*100</f>
        <v>15.611715028223086</v>
      </c>
    </row>
    <row r="97" spans="1:28" x14ac:dyDescent="0.35">
      <c r="A97" s="4" t="s">
        <v>238</v>
      </c>
      <c r="B97" s="3">
        <v>18886261</v>
      </c>
      <c r="C97" s="3">
        <v>22070041</v>
      </c>
      <c r="D97" s="2">
        <f t="shared" si="10"/>
        <v>40956302</v>
      </c>
      <c r="E97" s="3">
        <v>39234323</v>
      </c>
      <c r="F97" s="3">
        <v>7557250</v>
      </c>
      <c r="G97" s="2">
        <f t="shared" si="11"/>
        <v>46791573</v>
      </c>
      <c r="H97" s="3">
        <v>28096697</v>
      </c>
      <c r="I97" s="3">
        <v>19941466</v>
      </c>
      <c r="J97" s="2">
        <f t="shared" si="12"/>
        <v>48038163</v>
      </c>
      <c r="K97" s="3">
        <v>189090956</v>
      </c>
      <c r="L97" s="3">
        <v>117617596</v>
      </c>
      <c r="M97" s="2">
        <f t="shared" si="13"/>
        <v>306708552</v>
      </c>
      <c r="Q97" s="2">
        <f t="shared" ref="Q97:Q138" si="17">(D97/$M97)*100</f>
        <v>13.353492014790641</v>
      </c>
      <c r="R97" s="2">
        <f t="shared" ref="R97:R139" si="18">(G97/$M97)*100</f>
        <v>15.256037920977175</v>
      </c>
      <c r="S97" s="2">
        <f t="shared" ref="S97:S139" si="19">(J97/$M97)*100</f>
        <v>15.662479147304637</v>
      </c>
    </row>
    <row r="98" spans="1:28" x14ac:dyDescent="0.35">
      <c r="A98" s="4" t="s">
        <v>239</v>
      </c>
      <c r="B98" s="3">
        <v>17253993</v>
      </c>
      <c r="C98" s="3">
        <v>20368272</v>
      </c>
      <c r="D98" s="2">
        <f t="shared" si="10"/>
        <v>37622265</v>
      </c>
      <c r="E98" s="3">
        <v>35460075</v>
      </c>
      <c r="F98" s="3">
        <v>7736095</v>
      </c>
      <c r="G98" s="2">
        <f t="shared" si="11"/>
        <v>43196170</v>
      </c>
      <c r="H98" s="3">
        <v>26070841</v>
      </c>
      <c r="I98" s="3">
        <v>18725954</v>
      </c>
      <c r="J98" s="2">
        <f t="shared" si="12"/>
        <v>44796795</v>
      </c>
      <c r="K98" s="3">
        <v>173745945</v>
      </c>
      <c r="L98" s="3">
        <v>112787109</v>
      </c>
      <c r="M98" s="2">
        <f t="shared" si="13"/>
        <v>286533054</v>
      </c>
      <c r="Q98" s="2">
        <f t="shared" si="17"/>
        <v>13.130165778360775</v>
      </c>
      <c r="R98" s="2">
        <f t="shared" si="18"/>
        <v>15.075457926051353</v>
      </c>
      <c r="S98" s="2">
        <f t="shared" si="19"/>
        <v>15.63407585080917</v>
      </c>
    </row>
    <row r="99" spans="1:28" x14ac:dyDescent="0.35">
      <c r="A99" s="1" t="s">
        <v>240</v>
      </c>
      <c r="B99" s="3">
        <v>18096917</v>
      </c>
      <c r="C99" s="3">
        <v>18924745</v>
      </c>
      <c r="D99" s="2">
        <f t="shared" si="10"/>
        <v>37021662</v>
      </c>
      <c r="E99" s="3">
        <v>32540833</v>
      </c>
      <c r="F99" s="3">
        <v>7313412</v>
      </c>
      <c r="G99" s="2">
        <f t="shared" si="11"/>
        <v>39854245</v>
      </c>
      <c r="H99" s="3">
        <v>24411664</v>
      </c>
      <c r="I99" s="3">
        <v>16899430</v>
      </c>
      <c r="J99" s="2">
        <f t="shared" si="12"/>
        <v>41311094</v>
      </c>
      <c r="K99" s="3">
        <v>173517434</v>
      </c>
      <c r="L99" s="3">
        <v>110072533</v>
      </c>
      <c r="M99" s="2">
        <f t="shared" si="13"/>
        <v>283589967</v>
      </c>
      <c r="Q99" s="2">
        <f t="shared" si="17"/>
        <v>13.054644489591553</v>
      </c>
      <c r="R99" s="2">
        <f t="shared" si="18"/>
        <v>14.053474959500242</v>
      </c>
      <c r="S99" s="2">
        <f t="shared" si="19"/>
        <v>14.567191652446576</v>
      </c>
    </row>
    <row r="100" spans="1:28" x14ac:dyDescent="0.35">
      <c r="A100" s="1" t="s">
        <v>241</v>
      </c>
      <c r="B100" s="3">
        <v>16367621</v>
      </c>
      <c r="C100" s="3">
        <v>19191583</v>
      </c>
      <c r="D100" s="2">
        <f t="shared" si="10"/>
        <v>35559204</v>
      </c>
      <c r="E100" s="3">
        <v>32212239</v>
      </c>
      <c r="F100" s="3">
        <v>5947536</v>
      </c>
      <c r="G100" s="2">
        <f t="shared" si="11"/>
        <v>38159775</v>
      </c>
      <c r="H100" s="3">
        <v>24411935</v>
      </c>
      <c r="I100" s="3">
        <v>18752196</v>
      </c>
      <c r="J100" s="2">
        <f t="shared" si="12"/>
        <v>43164131</v>
      </c>
      <c r="K100" s="3">
        <v>168181453</v>
      </c>
      <c r="L100" s="3">
        <v>105074927</v>
      </c>
      <c r="M100" s="2">
        <f t="shared" si="13"/>
        <v>273256380</v>
      </c>
      <c r="Q100" s="2">
        <f t="shared" si="17"/>
        <v>13.013128549825625</v>
      </c>
      <c r="R100" s="2">
        <f t="shared" si="18"/>
        <v>13.964824901801013</v>
      </c>
      <c r="S100" s="2">
        <f t="shared" si="19"/>
        <v>15.796202452802749</v>
      </c>
    </row>
    <row r="101" spans="1:28" x14ac:dyDescent="0.35">
      <c r="A101" s="1" t="s">
        <v>242</v>
      </c>
      <c r="B101" s="3">
        <v>16298335</v>
      </c>
      <c r="C101" s="3">
        <v>20243250</v>
      </c>
      <c r="D101" s="2">
        <f t="shared" si="10"/>
        <v>36541585</v>
      </c>
      <c r="E101" s="3">
        <v>22059093</v>
      </c>
      <c r="F101" s="3">
        <v>6105038</v>
      </c>
      <c r="G101" s="2">
        <f t="shared" si="11"/>
        <v>28164131</v>
      </c>
      <c r="H101" s="3">
        <v>25552622</v>
      </c>
      <c r="I101" s="3">
        <v>17330796</v>
      </c>
      <c r="J101" s="2">
        <f t="shared" si="12"/>
        <v>42883418</v>
      </c>
      <c r="K101" s="3">
        <v>153070964</v>
      </c>
      <c r="L101" s="3">
        <v>108565276</v>
      </c>
      <c r="M101" s="2">
        <f t="shared" si="13"/>
        <v>261636240</v>
      </c>
      <c r="Q101" s="2">
        <f t="shared" si="17"/>
        <v>13.966560977944035</v>
      </c>
      <c r="R101" s="2">
        <f t="shared" si="18"/>
        <v>10.764613877649365</v>
      </c>
      <c r="S101" s="2">
        <f t="shared" si="19"/>
        <v>16.390473276943592</v>
      </c>
    </row>
    <row r="102" spans="1:28" x14ac:dyDescent="0.35">
      <c r="A102" s="1" t="s">
        <v>243</v>
      </c>
      <c r="B102" s="3">
        <v>17639119</v>
      </c>
      <c r="C102" s="3">
        <v>20687236</v>
      </c>
      <c r="D102" s="2">
        <f t="shared" si="10"/>
        <v>38326355</v>
      </c>
      <c r="E102" s="3">
        <v>19122041</v>
      </c>
      <c r="F102" s="3">
        <v>6946382</v>
      </c>
      <c r="G102" s="2">
        <f t="shared" si="11"/>
        <v>26068423</v>
      </c>
      <c r="H102" s="3">
        <v>26431967</v>
      </c>
      <c r="I102" s="3">
        <v>18012868</v>
      </c>
      <c r="J102" s="2">
        <f t="shared" si="12"/>
        <v>44444835</v>
      </c>
      <c r="K102" s="3">
        <v>169061414</v>
      </c>
      <c r="L102" s="3">
        <v>111825712</v>
      </c>
      <c r="M102" s="2">
        <f t="shared" si="13"/>
        <v>280887126</v>
      </c>
      <c r="Q102" s="2">
        <f t="shared" si="17"/>
        <v>13.644753159673115</v>
      </c>
      <c r="R102" s="2">
        <f t="shared" si="18"/>
        <v>9.2807468150035479</v>
      </c>
      <c r="S102" s="2">
        <f t="shared" si="19"/>
        <v>15.823023159843929</v>
      </c>
    </row>
    <row r="103" spans="1:28" x14ac:dyDescent="0.35">
      <c r="A103" s="1" t="s">
        <v>244</v>
      </c>
      <c r="B103" s="3">
        <v>10231181</v>
      </c>
      <c r="C103" s="3">
        <v>12532663</v>
      </c>
      <c r="D103" s="2">
        <f t="shared" si="10"/>
        <v>22763844</v>
      </c>
      <c r="E103" s="3">
        <v>30165819</v>
      </c>
      <c r="F103" s="3">
        <v>7432999</v>
      </c>
      <c r="G103" s="2">
        <f t="shared" si="11"/>
        <v>37598818</v>
      </c>
      <c r="H103" s="3">
        <v>13469809</v>
      </c>
      <c r="I103" s="3">
        <v>10907273</v>
      </c>
      <c r="J103" s="2">
        <f t="shared" si="12"/>
        <v>24377082</v>
      </c>
      <c r="K103" s="3">
        <v>147453447</v>
      </c>
      <c r="L103" s="3">
        <v>78826677</v>
      </c>
      <c r="M103" s="2">
        <f t="shared" si="13"/>
        <v>226280124</v>
      </c>
      <c r="Q103" s="2">
        <f t="shared" si="17"/>
        <v>10.060028073875371</v>
      </c>
      <c r="R103" s="2">
        <f t="shared" si="18"/>
        <v>16.616049759633331</v>
      </c>
      <c r="S103" s="2">
        <f t="shared" si="19"/>
        <v>10.772966520028953</v>
      </c>
    </row>
    <row r="104" spans="1:28" x14ac:dyDescent="0.35">
      <c r="A104" s="1" t="s">
        <v>245</v>
      </c>
      <c r="B104" s="3">
        <v>11457061</v>
      </c>
      <c r="C104" s="3">
        <v>12660667</v>
      </c>
      <c r="D104" s="2">
        <f t="shared" si="10"/>
        <v>24117728</v>
      </c>
      <c r="E104" s="3">
        <v>35541655</v>
      </c>
      <c r="F104" s="3">
        <v>7393097</v>
      </c>
      <c r="G104" s="2">
        <f t="shared" si="11"/>
        <v>42934752</v>
      </c>
      <c r="H104" s="3">
        <v>12298197</v>
      </c>
      <c r="I104" s="3">
        <v>8928002</v>
      </c>
      <c r="J104" s="2">
        <f t="shared" si="12"/>
        <v>21226199</v>
      </c>
      <c r="K104" s="3">
        <v>146437757</v>
      </c>
      <c r="L104" s="3">
        <v>74459857</v>
      </c>
      <c r="M104" s="2">
        <f t="shared" si="13"/>
        <v>220897614</v>
      </c>
      <c r="Q104" s="2">
        <f t="shared" si="17"/>
        <v>10.91805726792504</v>
      </c>
      <c r="R104" s="2">
        <f t="shared" si="18"/>
        <v>19.436494230308892</v>
      </c>
      <c r="S104" s="2">
        <f t="shared" si="19"/>
        <v>9.6090666692307511</v>
      </c>
    </row>
    <row r="105" spans="1:28" x14ac:dyDescent="0.35">
      <c r="A105" s="1" t="s">
        <v>246</v>
      </c>
      <c r="B105" s="3">
        <v>15019386</v>
      </c>
      <c r="C105" s="3">
        <v>17732732</v>
      </c>
      <c r="D105" s="2">
        <f t="shared" si="10"/>
        <v>32752118</v>
      </c>
      <c r="E105" s="3">
        <v>36503726</v>
      </c>
      <c r="F105" s="3">
        <v>7301639</v>
      </c>
      <c r="G105" s="2">
        <f t="shared" si="11"/>
        <v>43805365</v>
      </c>
      <c r="H105" s="3">
        <v>22957200</v>
      </c>
      <c r="I105" s="3">
        <v>14095334</v>
      </c>
      <c r="J105" s="2">
        <f t="shared" si="12"/>
        <v>37052534</v>
      </c>
      <c r="K105" s="3">
        <v>160355757</v>
      </c>
      <c r="L105" s="3">
        <v>87887723</v>
      </c>
      <c r="M105" s="2">
        <f t="shared" si="13"/>
        <v>248243480</v>
      </c>
      <c r="Q105" s="2">
        <f t="shared" si="17"/>
        <v>13.193546110455751</v>
      </c>
      <c r="R105" s="2">
        <f t="shared" si="18"/>
        <v>17.646129114851274</v>
      </c>
      <c r="S105" s="2">
        <f t="shared" si="19"/>
        <v>14.925884055444275</v>
      </c>
    </row>
    <row r="106" spans="1:28" x14ac:dyDescent="0.35">
      <c r="A106" s="1" t="s">
        <v>247</v>
      </c>
      <c r="B106" s="3">
        <v>15647357</v>
      </c>
      <c r="C106" s="3">
        <v>18467604</v>
      </c>
      <c r="D106" s="2">
        <f t="shared" si="10"/>
        <v>34114961</v>
      </c>
      <c r="E106" s="3">
        <v>39664279</v>
      </c>
      <c r="F106" s="3">
        <v>6983243</v>
      </c>
      <c r="G106" s="2">
        <f t="shared" si="11"/>
        <v>46647522</v>
      </c>
      <c r="H106" s="3">
        <v>26601283</v>
      </c>
      <c r="I106" s="3">
        <v>16611565</v>
      </c>
      <c r="J106" s="2">
        <f t="shared" si="12"/>
        <v>43212848</v>
      </c>
      <c r="K106" s="3">
        <v>179716150</v>
      </c>
      <c r="L106" s="3">
        <v>93723405</v>
      </c>
      <c r="M106" s="2">
        <f t="shared" si="13"/>
        <v>273439555</v>
      </c>
      <c r="P106">
        <v>2020</v>
      </c>
      <c r="Q106" s="2">
        <f t="shared" si="17"/>
        <v>12.476234830034008</v>
      </c>
      <c r="R106" s="2">
        <f t="shared" si="18"/>
        <v>17.059536978839805</v>
      </c>
      <c r="S106" s="2">
        <f t="shared" si="19"/>
        <v>15.803437070397514</v>
      </c>
    </row>
    <row r="107" spans="1:28" x14ac:dyDescent="0.35">
      <c r="A107" s="1" t="s">
        <v>248</v>
      </c>
      <c r="B107" s="3">
        <v>16656726</v>
      </c>
      <c r="C107" s="3">
        <v>20144966</v>
      </c>
      <c r="D107" s="2">
        <f t="shared" si="10"/>
        <v>36801692</v>
      </c>
      <c r="E107" s="3">
        <v>39751139</v>
      </c>
      <c r="F107" s="3">
        <v>7966498</v>
      </c>
      <c r="G107" s="2">
        <f t="shared" si="11"/>
        <v>47717637</v>
      </c>
      <c r="H107" s="3">
        <v>27158252</v>
      </c>
      <c r="I107" s="3">
        <v>15108927</v>
      </c>
      <c r="J107" s="2">
        <f t="shared" si="12"/>
        <v>42267179</v>
      </c>
      <c r="K107" s="3">
        <v>181498991</v>
      </c>
      <c r="L107" s="3">
        <v>97559110</v>
      </c>
      <c r="M107" s="2">
        <f t="shared" si="13"/>
        <v>279058101</v>
      </c>
      <c r="Q107" s="2">
        <f t="shared" si="17"/>
        <v>13.187824280363753</v>
      </c>
      <c r="R107" s="2">
        <f t="shared" si="18"/>
        <v>17.099534766776042</v>
      </c>
      <c r="S107" s="2">
        <f t="shared" si="19"/>
        <v>15.14637233197541</v>
      </c>
    </row>
    <row r="108" spans="1:28" x14ac:dyDescent="0.35">
      <c r="A108" s="1" t="s">
        <v>249</v>
      </c>
      <c r="B108" s="3">
        <v>17560137</v>
      </c>
      <c r="C108" s="3">
        <v>20254012</v>
      </c>
      <c r="D108" s="2">
        <f t="shared" si="10"/>
        <v>37814149</v>
      </c>
      <c r="E108" s="3">
        <v>40244511</v>
      </c>
      <c r="F108" s="3">
        <v>7394915</v>
      </c>
      <c r="G108" s="2">
        <f t="shared" si="11"/>
        <v>47639426</v>
      </c>
      <c r="H108" s="3">
        <v>27427775</v>
      </c>
      <c r="I108" s="3">
        <v>16637865</v>
      </c>
      <c r="J108" s="2">
        <f t="shared" si="12"/>
        <v>44065640</v>
      </c>
      <c r="K108" s="3">
        <v>184331426</v>
      </c>
      <c r="L108" s="3">
        <v>99540768</v>
      </c>
      <c r="M108" s="2">
        <f t="shared" si="13"/>
        <v>283872194</v>
      </c>
      <c r="Q108" s="2">
        <f t="shared" si="17"/>
        <v>13.320835854743843</v>
      </c>
      <c r="R108" s="2">
        <f t="shared" si="18"/>
        <v>16.781998028309879</v>
      </c>
      <c r="S108" s="2">
        <f t="shared" si="19"/>
        <v>15.523056125743686</v>
      </c>
    </row>
    <row r="109" spans="1:28" x14ac:dyDescent="0.35">
      <c r="A109" s="1" t="s">
        <v>250</v>
      </c>
      <c r="B109" s="3">
        <v>17732844</v>
      </c>
      <c r="C109" s="3">
        <v>20623494</v>
      </c>
      <c r="D109" s="2">
        <f t="shared" si="10"/>
        <v>38356338</v>
      </c>
      <c r="E109" s="3">
        <v>43770656</v>
      </c>
      <c r="F109" s="3">
        <v>8656151</v>
      </c>
      <c r="G109" s="2">
        <f t="shared" si="11"/>
        <v>52426807</v>
      </c>
      <c r="H109" s="3">
        <v>30239792</v>
      </c>
      <c r="I109" s="3">
        <v>18208800</v>
      </c>
      <c r="J109" s="2">
        <f t="shared" si="12"/>
        <v>48448592</v>
      </c>
      <c r="K109" s="3">
        <v>196786621</v>
      </c>
      <c r="L109" s="3">
        <v>107588274</v>
      </c>
      <c r="M109" s="2">
        <f t="shared" si="13"/>
        <v>304374895</v>
      </c>
      <c r="Q109" s="2">
        <f t="shared" si="17"/>
        <v>12.601675969366658</v>
      </c>
      <c r="R109" s="2">
        <f t="shared" si="18"/>
        <v>17.224418919306732</v>
      </c>
      <c r="S109" s="2">
        <f t="shared" si="19"/>
        <v>15.917407380132321</v>
      </c>
    </row>
    <row r="110" spans="1:28" x14ac:dyDescent="0.35">
      <c r="A110" s="1" t="s">
        <v>251</v>
      </c>
      <c r="B110" s="3">
        <v>16867376</v>
      </c>
      <c r="C110" s="3">
        <v>19365393</v>
      </c>
      <c r="D110" s="2">
        <f t="shared" si="10"/>
        <v>36232769</v>
      </c>
      <c r="E110" s="3">
        <v>43781301</v>
      </c>
      <c r="F110" s="3">
        <v>8443494</v>
      </c>
      <c r="G110" s="2">
        <f t="shared" si="11"/>
        <v>52224795</v>
      </c>
      <c r="H110" s="3">
        <v>27045606</v>
      </c>
      <c r="I110" s="3">
        <v>17009089</v>
      </c>
      <c r="J110" s="2">
        <f t="shared" si="12"/>
        <v>44054695</v>
      </c>
      <c r="K110" s="3">
        <v>190029163</v>
      </c>
      <c r="L110" s="3">
        <v>101085432</v>
      </c>
      <c r="M110" s="2">
        <f t="shared" si="13"/>
        <v>291114595</v>
      </c>
      <c r="Q110" s="2">
        <f t="shared" si="17"/>
        <v>12.446222079659043</v>
      </c>
      <c r="R110" s="2">
        <f t="shared" si="18"/>
        <v>17.939600383141215</v>
      </c>
      <c r="S110" s="2">
        <f t="shared" si="19"/>
        <v>15.133111069199398</v>
      </c>
      <c r="Z110" s="3"/>
      <c r="AA110" s="3"/>
      <c r="AB110" s="3"/>
    </row>
    <row r="111" spans="1:28" x14ac:dyDescent="0.35">
      <c r="A111" s="1" t="s">
        <v>252</v>
      </c>
      <c r="B111" s="3">
        <v>17129695</v>
      </c>
      <c r="C111" s="3">
        <v>19356676</v>
      </c>
      <c r="D111" s="2">
        <f t="shared" si="10"/>
        <v>36486371</v>
      </c>
      <c r="E111" s="3">
        <v>40730934</v>
      </c>
      <c r="F111" s="3">
        <v>8458024</v>
      </c>
      <c r="G111" s="2">
        <f t="shared" si="11"/>
        <v>49188958</v>
      </c>
      <c r="H111" s="3">
        <v>26330838</v>
      </c>
      <c r="I111" s="3">
        <v>17096409</v>
      </c>
      <c r="J111" s="2">
        <f t="shared" si="12"/>
        <v>43427247</v>
      </c>
      <c r="K111" s="3">
        <v>190985852</v>
      </c>
      <c r="L111" s="3">
        <v>104644554</v>
      </c>
      <c r="M111" s="2">
        <f t="shared" si="13"/>
        <v>295630406</v>
      </c>
      <c r="Q111" s="2">
        <f t="shared" si="17"/>
        <v>12.341887119689577</v>
      </c>
      <c r="R111" s="2">
        <f t="shared" si="18"/>
        <v>16.638666727670767</v>
      </c>
      <c r="S111" s="2">
        <f t="shared" si="19"/>
        <v>14.689709217528863</v>
      </c>
      <c r="Z111" s="3"/>
      <c r="AA111" s="3"/>
      <c r="AB111" s="3"/>
    </row>
    <row r="112" spans="1:28" x14ac:dyDescent="0.35">
      <c r="A112" s="1" t="s">
        <v>253</v>
      </c>
      <c r="B112" s="3">
        <v>16959464</v>
      </c>
      <c r="C112" s="3">
        <v>18630705</v>
      </c>
      <c r="D112" s="2">
        <f t="shared" si="10"/>
        <v>35590169</v>
      </c>
      <c r="E112" s="3">
        <v>38052857</v>
      </c>
      <c r="F112" s="3">
        <v>8027161</v>
      </c>
      <c r="G112" s="2">
        <f t="shared" si="11"/>
        <v>46080018</v>
      </c>
      <c r="H112" s="3">
        <v>25528335</v>
      </c>
      <c r="I112" s="3">
        <v>17071725</v>
      </c>
      <c r="J112" s="2">
        <f t="shared" si="12"/>
        <v>42600060</v>
      </c>
      <c r="K112" s="3">
        <v>181454892</v>
      </c>
      <c r="L112" s="3">
        <v>101505063</v>
      </c>
      <c r="M112" s="2">
        <f t="shared" si="13"/>
        <v>282959955</v>
      </c>
      <c r="Q112" s="2">
        <f t="shared" si="17"/>
        <v>12.577811231274758</v>
      </c>
      <c r="R112" s="2">
        <f t="shared" si="18"/>
        <v>16.284996228529934</v>
      </c>
      <c r="S112" s="2">
        <f t="shared" si="19"/>
        <v>15.055155066023387</v>
      </c>
    </row>
    <row r="113" spans="1:19" x14ac:dyDescent="0.35">
      <c r="A113" s="1" t="s">
        <v>254</v>
      </c>
      <c r="B113" s="3">
        <v>16739829</v>
      </c>
      <c r="C113" s="3">
        <v>19166690</v>
      </c>
      <c r="D113" s="2">
        <f t="shared" si="10"/>
        <v>35906519</v>
      </c>
      <c r="E113" s="3">
        <v>33177819</v>
      </c>
      <c r="F113" s="3">
        <v>6873208</v>
      </c>
      <c r="G113" s="2">
        <f t="shared" si="11"/>
        <v>40051027</v>
      </c>
      <c r="H113" s="3">
        <v>24048162</v>
      </c>
      <c r="I113" s="3">
        <v>15766763</v>
      </c>
      <c r="J113" s="2">
        <f t="shared" si="12"/>
        <v>39814925</v>
      </c>
      <c r="K113" s="3">
        <v>168794219</v>
      </c>
      <c r="L113" s="3">
        <v>97424698</v>
      </c>
      <c r="M113" s="2">
        <f t="shared" si="13"/>
        <v>266218917</v>
      </c>
      <c r="Q113" s="2">
        <f t="shared" si="17"/>
        <v>13.487591116599726</v>
      </c>
      <c r="R113" s="2">
        <f t="shared" si="18"/>
        <v>15.044395586659231</v>
      </c>
      <c r="S113" s="2">
        <f t="shared" si="19"/>
        <v>14.955708425483527</v>
      </c>
    </row>
    <row r="114" spans="1:19" x14ac:dyDescent="0.35">
      <c r="A114" s="1" t="s">
        <v>255</v>
      </c>
      <c r="B114" s="3">
        <v>20224401</v>
      </c>
      <c r="C114" s="3">
        <v>24342496</v>
      </c>
      <c r="D114" s="2">
        <f t="shared" si="10"/>
        <v>44566897</v>
      </c>
      <c r="E114" s="3">
        <v>39213331</v>
      </c>
      <c r="F114" s="3">
        <v>9538315</v>
      </c>
      <c r="G114" s="2">
        <f t="shared" si="11"/>
        <v>48751646</v>
      </c>
      <c r="H114" s="3">
        <v>29483279</v>
      </c>
      <c r="I114" s="3">
        <v>20229820</v>
      </c>
      <c r="J114" s="2">
        <f t="shared" si="12"/>
        <v>49713099</v>
      </c>
      <c r="K114" s="3">
        <v>207588254</v>
      </c>
      <c r="L114" s="3">
        <v>123173818</v>
      </c>
      <c r="M114" s="2">
        <f t="shared" si="13"/>
        <v>330762072</v>
      </c>
      <c r="Q114" s="2">
        <f t="shared" si="17"/>
        <v>13.47400466157438</v>
      </c>
      <c r="R114" s="2">
        <f t="shared" si="18"/>
        <v>14.739188718106714</v>
      </c>
      <c r="S114" s="2">
        <f t="shared" si="19"/>
        <v>15.029866846401903</v>
      </c>
    </row>
    <row r="115" spans="1:19" x14ac:dyDescent="0.35">
      <c r="A115" s="1" t="s">
        <v>256</v>
      </c>
      <c r="B115" s="3">
        <v>18192524</v>
      </c>
      <c r="C115" s="3">
        <v>21486119</v>
      </c>
      <c r="D115" s="2">
        <f t="shared" si="10"/>
        <v>39678643</v>
      </c>
      <c r="E115" s="3">
        <v>36681531</v>
      </c>
      <c r="F115" s="3">
        <v>8850504</v>
      </c>
      <c r="G115" s="2">
        <f t="shared" si="11"/>
        <v>45532035</v>
      </c>
      <c r="H115" s="3">
        <v>28308958</v>
      </c>
      <c r="I115" s="3">
        <v>19780777</v>
      </c>
      <c r="J115" s="2">
        <f t="shared" si="12"/>
        <v>48089735</v>
      </c>
      <c r="K115" s="3">
        <v>198064104</v>
      </c>
      <c r="L115" s="3">
        <v>116316660</v>
      </c>
      <c r="M115" s="2">
        <f t="shared" si="13"/>
        <v>314380764</v>
      </c>
      <c r="Q115" s="2">
        <f t="shared" si="17"/>
        <v>12.621205730004522</v>
      </c>
      <c r="R115" s="2">
        <f t="shared" si="18"/>
        <v>14.483085549089129</v>
      </c>
      <c r="S115" s="2">
        <f t="shared" si="19"/>
        <v>15.296653137467406</v>
      </c>
    </row>
    <row r="116" spans="1:19" x14ac:dyDescent="0.35">
      <c r="A116" s="1" t="s">
        <v>257</v>
      </c>
      <c r="B116" s="3">
        <v>18863310</v>
      </c>
      <c r="C116" s="3">
        <v>21965740</v>
      </c>
      <c r="D116" s="2">
        <f t="shared" si="10"/>
        <v>40829050</v>
      </c>
      <c r="E116" s="3">
        <v>37548139</v>
      </c>
      <c r="F116" s="3">
        <v>9327842</v>
      </c>
      <c r="G116" s="2">
        <f t="shared" si="11"/>
        <v>46875981</v>
      </c>
      <c r="H116" s="3">
        <v>27495671</v>
      </c>
      <c r="I116" s="3">
        <v>19939138</v>
      </c>
      <c r="J116" s="2">
        <f t="shared" si="12"/>
        <v>47434809</v>
      </c>
      <c r="K116" s="3">
        <v>201831553</v>
      </c>
      <c r="L116" s="3">
        <v>117193883</v>
      </c>
      <c r="M116" s="2">
        <f t="shared" si="13"/>
        <v>319025436</v>
      </c>
      <c r="Q116" s="2">
        <f t="shared" si="17"/>
        <v>12.798054760749547</v>
      </c>
      <c r="R116" s="2">
        <f t="shared" si="18"/>
        <v>14.693493279952763</v>
      </c>
      <c r="S116" s="2">
        <f t="shared" si="19"/>
        <v>14.868660503922953</v>
      </c>
    </row>
    <row r="117" spans="1:19" x14ac:dyDescent="0.35">
      <c r="A117" s="1" t="s">
        <v>258</v>
      </c>
      <c r="B117" s="3">
        <v>20573644</v>
      </c>
      <c r="C117" s="3">
        <v>23182086</v>
      </c>
      <c r="D117" s="2">
        <f t="shared" si="10"/>
        <v>43755730</v>
      </c>
      <c r="E117" s="3">
        <v>38751153</v>
      </c>
      <c r="F117" s="3">
        <v>8888067</v>
      </c>
      <c r="G117" s="2">
        <f t="shared" si="11"/>
        <v>47639220</v>
      </c>
      <c r="H117" s="3">
        <v>29179134</v>
      </c>
      <c r="I117" s="3">
        <v>21253375</v>
      </c>
      <c r="J117" s="2">
        <f t="shared" si="12"/>
        <v>50432509</v>
      </c>
      <c r="K117" s="3">
        <v>210707815</v>
      </c>
      <c r="L117" s="3">
        <v>119371087</v>
      </c>
      <c r="M117" s="2">
        <f t="shared" si="13"/>
        <v>330078902</v>
      </c>
      <c r="Q117" s="2">
        <f t="shared" si="17"/>
        <v>13.256142617682363</v>
      </c>
      <c r="R117" s="2">
        <f t="shared" si="18"/>
        <v>14.432676463520227</v>
      </c>
      <c r="S117" s="2">
        <f t="shared" si="19"/>
        <v>15.278925340099441</v>
      </c>
    </row>
    <row r="118" spans="1:19" x14ac:dyDescent="0.35">
      <c r="A118" s="1" t="s">
        <v>259</v>
      </c>
      <c r="B118" s="3">
        <v>18839372</v>
      </c>
      <c r="C118" s="3">
        <v>22249591</v>
      </c>
      <c r="D118" s="2">
        <f t="shared" si="10"/>
        <v>41088963</v>
      </c>
      <c r="E118" s="3">
        <v>39396040</v>
      </c>
      <c r="F118" s="3">
        <v>8746092</v>
      </c>
      <c r="G118" s="2">
        <f t="shared" si="11"/>
        <v>48142132</v>
      </c>
      <c r="H118" s="3">
        <v>28412248</v>
      </c>
      <c r="I118" s="3">
        <v>20578477</v>
      </c>
      <c r="J118" s="2">
        <f t="shared" si="12"/>
        <v>48990725</v>
      </c>
      <c r="K118" s="3">
        <v>205428056</v>
      </c>
      <c r="L118" s="3">
        <v>116799288</v>
      </c>
      <c r="M118" s="2">
        <f t="shared" si="13"/>
        <v>322227344</v>
      </c>
      <c r="P118">
        <v>2021</v>
      </c>
      <c r="Q118" s="2">
        <f t="shared" si="17"/>
        <v>12.75154444993346</v>
      </c>
      <c r="R118" s="2">
        <f t="shared" si="18"/>
        <v>14.940424174554224</v>
      </c>
      <c r="S118" s="2">
        <f t="shared" si="19"/>
        <v>15.203776436800473</v>
      </c>
    </row>
    <row r="119" spans="1:19" x14ac:dyDescent="0.35">
      <c r="A119" s="1" t="s">
        <v>260</v>
      </c>
      <c r="B119" s="3">
        <v>19546056</v>
      </c>
      <c r="C119" s="3">
        <v>22022825</v>
      </c>
      <c r="D119" s="2">
        <f t="shared" si="10"/>
        <v>41568881</v>
      </c>
      <c r="E119" s="3">
        <v>41907769</v>
      </c>
      <c r="F119" s="3">
        <v>8450645</v>
      </c>
      <c r="G119" s="2">
        <f t="shared" si="11"/>
        <v>50358414</v>
      </c>
      <c r="H119" s="3">
        <v>28823911</v>
      </c>
      <c r="I119" s="3">
        <v>20948545</v>
      </c>
      <c r="J119" s="2">
        <f t="shared" si="12"/>
        <v>49772456</v>
      </c>
      <c r="K119" s="3">
        <v>213590191</v>
      </c>
      <c r="L119" s="3">
        <v>119193094</v>
      </c>
      <c r="M119" s="2">
        <f t="shared" si="13"/>
        <v>332783285</v>
      </c>
      <c r="Q119" s="2">
        <f t="shared" si="17"/>
        <v>12.491276717819526</v>
      </c>
      <c r="R119" s="2">
        <f t="shared" si="18"/>
        <v>15.132495010979893</v>
      </c>
      <c r="S119" s="2">
        <f t="shared" si="19"/>
        <v>14.956417056824234</v>
      </c>
    </row>
    <row r="120" spans="1:19" x14ac:dyDescent="0.35">
      <c r="A120" s="1" t="s">
        <v>261</v>
      </c>
      <c r="B120" s="3">
        <v>18881791</v>
      </c>
      <c r="C120" s="3">
        <v>21239195</v>
      </c>
      <c r="D120" s="2">
        <f t="shared" si="10"/>
        <v>40120986</v>
      </c>
      <c r="E120" s="3">
        <v>46501896</v>
      </c>
      <c r="F120" s="3">
        <v>8289373</v>
      </c>
      <c r="G120" s="2">
        <f t="shared" si="11"/>
        <v>54791269</v>
      </c>
      <c r="H120" s="3">
        <v>28713322</v>
      </c>
      <c r="I120" s="3">
        <v>19591700</v>
      </c>
      <c r="J120" s="2">
        <f t="shared" si="12"/>
        <v>48305022</v>
      </c>
      <c r="K120" s="3">
        <v>211384867</v>
      </c>
      <c r="L120" s="3">
        <v>114742827</v>
      </c>
      <c r="M120" s="2">
        <f t="shared" si="13"/>
        <v>326127694</v>
      </c>
      <c r="Q120" s="2">
        <f t="shared" si="17"/>
        <v>12.302232143462186</v>
      </c>
      <c r="R120" s="2">
        <f t="shared" si="18"/>
        <v>16.800556962206343</v>
      </c>
      <c r="S120" s="2">
        <f t="shared" si="19"/>
        <v>14.811689681281711</v>
      </c>
    </row>
    <row r="121" spans="1:19" x14ac:dyDescent="0.35">
      <c r="A121" s="1" t="s">
        <v>262</v>
      </c>
      <c r="B121" s="3">
        <v>20112074</v>
      </c>
      <c r="C121" s="3">
        <v>23335446</v>
      </c>
      <c r="D121" s="2">
        <f t="shared" si="10"/>
        <v>43447520</v>
      </c>
      <c r="E121" s="3">
        <v>47070286</v>
      </c>
      <c r="F121" s="3">
        <v>9577076</v>
      </c>
      <c r="G121" s="2">
        <f t="shared" si="11"/>
        <v>56647362</v>
      </c>
      <c r="H121" s="3">
        <v>30739403</v>
      </c>
      <c r="I121" s="3">
        <v>20723180</v>
      </c>
      <c r="J121" s="2">
        <f t="shared" si="12"/>
        <v>51462583</v>
      </c>
      <c r="K121" s="3">
        <v>217343392</v>
      </c>
      <c r="L121" s="3">
        <v>127735018</v>
      </c>
      <c r="M121" s="2">
        <f t="shared" si="13"/>
        <v>345078410</v>
      </c>
      <c r="Q121" s="2">
        <f t="shared" si="17"/>
        <v>12.590622519676034</v>
      </c>
      <c r="R121" s="2">
        <f t="shared" si="18"/>
        <v>16.415794311791341</v>
      </c>
      <c r="S121" s="2">
        <f t="shared" si="19"/>
        <v>14.913301298681652</v>
      </c>
    </row>
    <row r="122" spans="1:19" x14ac:dyDescent="0.35">
      <c r="A122" s="1" t="s">
        <v>263</v>
      </c>
      <c r="B122" s="3">
        <v>20655756</v>
      </c>
      <c r="C122" s="3">
        <v>23702833</v>
      </c>
      <c r="D122" s="2">
        <f t="shared" si="10"/>
        <v>44358589</v>
      </c>
      <c r="E122" s="3">
        <v>47397490</v>
      </c>
      <c r="F122" s="3">
        <v>8618222</v>
      </c>
      <c r="G122" s="2">
        <f t="shared" si="11"/>
        <v>56015712</v>
      </c>
      <c r="H122" s="3">
        <v>30757519</v>
      </c>
      <c r="I122" s="3">
        <v>20670933</v>
      </c>
      <c r="J122" s="2">
        <f t="shared" si="12"/>
        <v>51428452</v>
      </c>
      <c r="K122" s="3">
        <v>222500593</v>
      </c>
      <c r="L122" s="3">
        <v>120231473</v>
      </c>
      <c r="M122" s="2">
        <f t="shared" si="13"/>
        <v>342732066</v>
      </c>
      <c r="Q122" s="2">
        <f t="shared" si="17"/>
        <v>12.942643365036059</v>
      </c>
      <c r="R122" s="2">
        <f t="shared" si="18"/>
        <v>16.343878369408248</v>
      </c>
      <c r="S122" s="2">
        <f t="shared" si="19"/>
        <v>15.005439263450768</v>
      </c>
    </row>
    <row r="123" spans="1:19" x14ac:dyDescent="0.35">
      <c r="A123" s="1" t="s">
        <v>264</v>
      </c>
      <c r="B123" s="3">
        <v>20195318</v>
      </c>
      <c r="C123" s="3">
        <v>23012437</v>
      </c>
      <c r="D123" s="2">
        <f t="shared" si="10"/>
        <v>43207755</v>
      </c>
      <c r="E123" s="3">
        <v>48502226</v>
      </c>
      <c r="F123" s="3">
        <v>8931870</v>
      </c>
      <c r="G123" s="2">
        <f t="shared" si="11"/>
        <v>57434096</v>
      </c>
      <c r="H123" s="3">
        <v>29576993</v>
      </c>
      <c r="I123" s="3">
        <v>20828320</v>
      </c>
      <c r="J123" s="2">
        <f t="shared" si="12"/>
        <v>50405313</v>
      </c>
      <c r="K123" s="3">
        <v>222744567</v>
      </c>
      <c r="L123" s="3">
        <v>124889828</v>
      </c>
      <c r="M123" s="2">
        <f t="shared" si="13"/>
        <v>347634395</v>
      </c>
      <c r="Q123" s="2">
        <f t="shared" si="17"/>
        <v>12.429079406829119</v>
      </c>
      <c r="R123" s="2">
        <f t="shared" si="18"/>
        <v>16.521407785325732</v>
      </c>
      <c r="S123" s="2">
        <f t="shared" si="19"/>
        <v>14.499518380510077</v>
      </c>
    </row>
    <row r="124" spans="1:19" x14ac:dyDescent="0.35">
      <c r="A124" s="1" t="s">
        <v>265</v>
      </c>
      <c r="B124" s="3">
        <v>18734553</v>
      </c>
      <c r="C124" s="3">
        <v>21086926</v>
      </c>
      <c r="D124" s="2">
        <f t="shared" si="10"/>
        <v>39821479</v>
      </c>
      <c r="E124" s="3">
        <v>46808812</v>
      </c>
      <c r="F124" s="3">
        <v>7274044</v>
      </c>
      <c r="G124" s="2">
        <f t="shared" si="11"/>
        <v>54082856</v>
      </c>
      <c r="H124" s="3">
        <v>28715534</v>
      </c>
      <c r="I124" s="3">
        <v>20424987</v>
      </c>
      <c r="J124" s="2">
        <f t="shared" si="12"/>
        <v>49140521</v>
      </c>
      <c r="K124" s="3">
        <v>213355664</v>
      </c>
      <c r="L124" s="3">
        <v>114547529</v>
      </c>
      <c r="M124" s="2">
        <f t="shared" si="13"/>
        <v>327903193</v>
      </c>
      <c r="Q124" s="2">
        <f t="shared" si="17"/>
        <v>12.144279119599789</v>
      </c>
      <c r="R124" s="2">
        <f t="shared" si="18"/>
        <v>16.493543568512916</v>
      </c>
      <c r="S124" s="2">
        <f t="shared" si="19"/>
        <v>14.986289261294264</v>
      </c>
    </row>
    <row r="125" spans="1:19" x14ac:dyDescent="0.35">
      <c r="A125" s="1" t="s">
        <v>266</v>
      </c>
      <c r="B125" s="3">
        <v>18581709</v>
      </c>
      <c r="C125" s="3">
        <v>21651322</v>
      </c>
      <c r="D125" s="2">
        <f t="shared" si="10"/>
        <v>40233031</v>
      </c>
      <c r="E125" s="3">
        <v>41284662</v>
      </c>
      <c r="F125" s="3">
        <v>7959037</v>
      </c>
      <c r="G125" s="2">
        <f t="shared" si="11"/>
        <v>49243699</v>
      </c>
      <c r="H125" s="3">
        <v>28586477</v>
      </c>
      <c r="I125" s="3">
        <v>20466165</v>
      </c>
      <c r="J125" s="2">
        <f t="shared" si="12"/>
        <v>49052642</v>
      </c>
      <c r="K125" s="3">
        <v>201034269</v>
      </c>
      <c r="L125" s="3">
        <v>116993595</v>
      </c>
      <c r="M125" s="2">
        <f t="shared" si="13"/>
        <v>318027864</v>
      </c>
      <c r="Q125" s="2">
        <f t="shared" si="17"/>
        <v>12.650788045414787</v>
      </c>
      <c r="R125" s="2">
        <f t="shared" si="18"/>
        <v>15.48408318083726</v>
      </c>
      <c r="S125" s="2">
        <f t="shared" si="19"/>
        <v>15.424007627205899</v>
      </c>
    </row>
    <row r="126" spans="1:19" x14ac:dyDescent="0.35">
      <c r="A126" s="1" t="s">
        <v>267</v>
      </c>
      <c r="B126" s="3">
        <v>25152162</v>
      </c>
      <c r="C126" s="3">
        <v>28018600</v>
      </c>
      <c r="D126" s="2">
        <f t="shared" si="10"/>
        <v>53170762</v>
      </c>
      <c r="E126" s="3">
        <v>46400726</v>
      </c>
      <c r="F126" s="3">
        <v>9542608</v>
      </c>
      <c r="G126" s="2">
        <f t="shared" si="11"/>
        <v>55943334</v>
      </c>
      <c r="H126" s="3">
        <v>35263309</v>
      </c>
      <c r="I126" s="3">
        <v>24822168</v>
      </c>
      <c r="J126" s="2">
        <f t="shared" si="12"/>
        <v>60085477</v>
      </c>
      <c r="K126" s="3">
        <v>256178061</v>
      </c>
      <c r="L126" s="3">
        <v>140434945</v>
      </c>
      <c r="M126" s="2">
        <f t="shared" si="13"/>
        <v>396613006</v>
      </c>
      <c r="Q126" s="2">
        <f t="shared" si="17"/>
        <v>13.406207359725364</v>
      </c>
      <c r="R126" s="2">
        <f t="shared" si="18"/>
        <v>14.105269659260747</v>
      </c>
      <c r="S126" s="2">
        <f t="shared" si="19"/>
        <v>15.14964867289299</v>
      </c>
    </row>
    <row r="127" spans="1:19" x14ac:dyDescent="0.35">
      <c r="A127" s="1" t="s">
        <v>268</v>
      </c>
      <c r="B127" s="3">
        <v>23401647</v>
      </c>
      <c r="C127" s="3">
        <v>26409214</v>
      </c>
      <c r="D127" s="2">
        <f t="shared" si="10"/>
        <v>49810861</v>
      </c>
      <c r="E127" s="3">
        <v>40894392</v>
      </c>
      <c r="F127" s="3">
        <v>7568836</v>
      </c>
      <c r="G127" s="2">
        <f t="shared" si="11"/>
        <v>48463228</v>
      </c>
      <c r="H127" s="3">
        <v>33785997</v>
      </c>
      <c r="I127" s="3">
        <v>23688606</v>
      </c>
      <c r="J127" s="2">
        <f t="shared" si="12"/>
        <v>57474603</v>
      </c>
      <c r="K127" s="3">
        <v>233499640</v>
      </c>
      <c r="L127" s="3">
        <v>133302714</v>
      </c>
      <c r="M127" s="2">
        <f t="shared" si="13"/>
        <v>366802354</v>
      </c>
      <c r="Q127" s="2">
        <f t="shared" si="17"/>
        <v>13.57975499797365</v>
      </c>
      <c r="R127" s="2">
        <f t="shared" si="18"/>
        <v>13.21235468407054</v>
      </c>
      <c r="S127" s="2">
        <f t="shared" si="19"/>
        <v>15.669093279592202</v>
      </c>
    </row>
    <row r="128" spans="1:19" x14ac:dyDescent="0.35">
      <c r="A128" s="1" t="s">
        <v>269</v>
      </c>
      <c r="B128" s="3">
        <v>24161457</v>
      </c>
      <c r="C128" s="3">
        <v>26224425</v>
      </c>
      <c r="D128" s="2">
        <f t="shared" si="10"/>
        <v>50385882</v>
      </c>
      <c r="E128" s="3">
        <v>42886954</v>
      </c>
      <c r="F128" s="3">
        <v>9272395</v>
      </c>
      <c r="G128" s="2">
        <f t="shared" si="11"/>
        <v>52159349</v>
      </c>
      <c r="H128" s="3">
        <v>34058255</v>
      </c>
      <c r="I128" s="3">
        <v>24861427</v>
      </c>
      <c r="J128" s="2">
        <f t="shared" si="12"/>
        <v>58919682</v>
      </c>
      <c r="K128" s="3">
        <v>244706289</v>
      </c>
      <c r="L128" s="3">
        <v>137677934</v>
      </c>
      <c r="M128" s="2">
        <f t="shared" si="13"/>
        <v>382384223</v>
      </c>
      <c r="Q128" s="2">
        <f t="shared" si="17"/>
        <v>13.176768017439883</v>
      </c>
      <c r="R128" s="2">
        <f t="shared" si="18"/>
        <v>13.640559903539746</v>
      </c>
      <c r="S128" s="2">
        <f t="shared" si="19"/>
        <v>15.408502353403843</v>
      </c>
    </row>
    <row r="129" spans="1:25" x14ac:dyDescent="0.35">
      <c r="A129" s="1" t="s">
        <v>270</v>
      </c>
      <c r="B129" s="3">
        <v>24006635</v>
      </c>
      <c r="C129" s="3">
        <v>28226617</v>
      </c>
      <c r="D129" s="2">
        <f t="shared" si="10"/>
        <v>52233252</v>
      </c>
      <c r="E129" s="3">
        <v>47529468</v>
      </c>
      <c r="F129" s="3">
        <v>8990143</v>
      </c>
      <c r="G129" s="2">
        <f t="shared" si="11"/>
        <v>56519611</v>
      </c>
      <c r="H129" s="3">
        <v>34641483</v>
      </c>
      <c r="I129" s="3">
        <v>24613603</v>
      </c>
      <c r="J129" s="2">
        <f t="shared" si="12"/>
        <v>59255086</v>
      </c>
      <c r="K129" s="3">
        <v>244563401</v>
      </c>
      <c r="L129" s="3">
        <v>141483676</v>
      </c>
      <c r="M129" s="2">
        <f t="shared" si="13"/>
        <v>386047077</v>
      </c>
      <c r="Q129" s="2">
        <f t="shared" si="17"/>
        <v>13.530280401527298</v>
      </c>
      <c r="R129" s="2">
        <f t="shared" si="18"/>
        <v>14.640600685081731</v>
      </c>
      <c r="S129" s="2">
        <f t="shared" si="19"/>
        <v>15.349186544935295</v>
      </c>
    </row>
    <row r="130" spans="1:25" x14ac:dyDescent="0.35">
      <c r="A130" s="1" t="s">
        <v>271</v>
      </c>
      <c r="B130" s="3">
        <v>21379769</v>
      </c>
      <c r="C130" s="3">
        <v>24999301</v>
      </c>
      <c r="D130" s="2">
        <f t="shared" si="10"/>
        <v>46379070</v>
      </c>
      <c r="E130" s="3">
        <v>45528235</v>
      </c>
      <c r="F130" s="3">
        <v>9220130</v>
      </c>
      <c r="G130" s="2">
        <f t="shared" si="11"/>
        <v>54748365</v>
      </c>
      <c r="H130" s="3">
        <v>33282042</v>
      </c>
      <c r="I130" s="3">
        <v>23307333</v>
      </c>
      <c r="J130" s="2">
        <f t="shared" si="12"/>
        <v>56589375</v>
      </c>
      <c r="K130" s="3">
        <v>231375957</v>
      </c>
      <c r="L130" s="3">
        <v>137435693</v>
      </c>
      <c r="M130" s="2">
        <f t="shared" si="13"/>
        <v>368811650</v>
      </c>
      <c r="P130">
        <v>2022</v>
      </c>
      <c r="Q130" s="2">
        <f t="shared" si="17"/>
        <v>12.575272500204374</v>
      </c>
      <c r="R130" s="2">
        <f t="shared" si="18"/>
        <v>14.844532432747176</v>
      </c>
      <c r="S130" s="2">
        <f t="shared" si="19"/>
        <v>15.343705926859958</v>
      </c>
    </row>
    <row r="131" spans="1:25" x14ac:dyDescent="0.35">
      <c r="A131" s="1" t="s">
        <v>272</v>
      </c>
      <c r="B131" s="3">
        <v>22263664</v>
      </c>
      <c r="C131" s="3">
        <v>27687630</v>
      </c>
      <c r="D131" s="2">
        <f t="shared" si="10"/>
        <v>49951294</v>
      </c>
      <c r="E131" s="3">
        <v>49352206</v>
      </c>
      <c r="F131" s="3">
        <v>9258527</v>
      </c>
      <c r="G131" s="2">
        <f t="shared" si="11"/>
        <v>58610733</v>
      </c>
      <c r="H131" s="3">
        <v>36347191</v>
      </c>
      <c r="I131" s="3">
        <v>25662417</v>
      </c>
      <c r="J131" s="2">
        <f t="shared" si="12"/>
        <v>62009608</v>
      </c>
      <c r="K131" s="3">
        <v>244810305</v>
      </c>
      <c r="L131" s="3">
        <v>141068481</v>
      </c>
      <c r="M131" s="2">
        <f t="shared" si="13"/>
        <v>385878786</v>
      </c>
      <c r="Q131" s="2">
        <f t="shared" si="17"/>
        <v>12.944814748121447</v>
      </c>
      <c r="R131" s="2">
        <f t="shared" si="18"/>
        <v>15.188897427494238</v>
      </c>
      <c r="S131" s="2">
        <f t="shared" si="19"/>
        <v>16.069711590727355</v>
      </c>
    </row>
    <row r="132" spans="1:25" x14ac:dyDescent="0.35">
      <c r="A132" s="1" t="s">
        <v>273</v>
      </c>
      <c r="B132" s="3">
        <v>21523449</v>
      </c>
      <c r="C132" s="3">
        <v>26193976</v>
      </c>
      <c r="D132" s="2">
        <f t="shared" si="10"/>
        <v>47717425</v>
      </c>
      <c r="E132" s="3">
        <v>48251232</v>
      </c>
      <c r="F132" s="3">
        <v>8888223</v>
      </c>
      <c r="G132" s="2">
        <f t="shared" si="11"/>
        <v>57139455</v>
      </c>
      <c r="H132" s="3">
        <v>35789609</v>
      </c>
      <c r="I132" s="3">
        <v>24076572</v>
      </c>
      <c r="J132" s="2">
        <f t="shared" si="12"/>
        <v>59866181</v>
      </c>
      <c r="K132" s="3">
        <v>240069009</v>
      </c>
      <c r="L132" s="3">
        <v>137740013</v>
      </c>
      <c r="M132" s="2">
        <f t="shared" si="13"/>
        <v>377809022</v>
      </c>
      <c r="Q132" s="2">
        <f t="shared" si="17"/>
        <v>12.630038517185014</v>
      </c>
      <c r="R132" s="2">
        <f t="shared" si="18"/>
        <v>15.12389902642399</v>
      </c>
      <c r="S132" s="2">
        <f t="shared" si="19"/>
        <v>15.845619748064143</v>
      </c>
    </row>
    <row r="133" spans="1:25" x14ac:dyDescent="0.35">
      <c r="A133" s="1" t="s">
        <v>274</v>
      </c>
      <c r="B133" s="3">
        <v>21460048</v>
      </c>
      <c r="C133" s="3">
        <v>25830180</v>
      </c>
      <c r="D133" s="2">
        <f t="shared" ref="D133:D139" si="20">SUM(B133:C133)</f>
        <v>47290228</v>
      </c>
      <c r="E133" s="3">
        <v>43620443</v>
      </c>
      <c r="F133" s="3">
        <v>8645220</v>
      </c>
      <c r="G133" s="2">
        <f t="shared" ref="G133:G139" si="21">SUM(E133:F133)</f>
        <v>52265663</v>
      </c>
      <c r="H133" s="3">
        <v>36077952</v>
      </c>
      <c r="I133" s="3">
        <v>24558607</v>
      </c>
      <c r="J133" s="2">
        <f t="shared" ref="J133:J139" si="22">SUM(H133:I133)</f>
        <v>60636559</v>
      </c>
      <c r="K133" s="3">
        <v>244922972</v>
      </c>
      <c r="L133" s="3">
        <v>138641551</v>
      </c>
      <c r="M133" s="2">
        <f t="shared" ref="M133:M139" si="23">SUM(K133:L133)</f>
        <v>383564523</v>
      </c>
      <c r="Q133" s="2">
        <f t="shared" si="17"/>
        <v>12.329145466876247</v>
      </c>
      <c r="R133" s="2">
        <f t="shared" si="18"/>
        <v>13.626302712047226</v>
      </c>
      <c r="S133" s="2">
        <f t="shared" si="19"/>
        <v>15.808698501555629</v>
      </c>
    </row>
    <row r="134" spans="1:25" x14ac:dyDescent="0.35">
      <c r="A134" s="1" t="s">
        <v>275</v>
      </c>
      <c r="B134" s="3">
        <v>20917613</v>
      </c>
      <c r="C134" s="3">
        <v>25396656</v>
      </c>
      <c r="D134" s="2">
        <f t="shared" si="20"/>
        <v>46314269</v>
      </c>
      <c r="E134" s="3">
        <v>35867371</v>
      </c>
      <c r="F134" s="3">
        <v>8820342</v>
      </c>
      <c r="G134" s="2">
        <f t="shared" si="21"/>
        <v>44687713</v>
      </c>
      <c r="H134" s="3">
        <v>32894440</v>
      </c>
      <c r="I134" s="3">
        <v>22657899</v>
      </c>
      <c r="J134" s="2">
        <f t="shared" si="22"/>
        <v>55552339</v>
      </c>
      <c r="K134" s="3">
        <v>221101607</v>
      </c>
      <c r="L134" s="3">
        <v>131681084</v>
      </c>
      <c r="M134" s="2">
        <f t="shared" si="23"/>
        <v>352782691</v>
      </c>
      <c r="Q134" s="2">
        <f t="shared" si="17"/>
        <v>13.128271364084585</v>
      </c>
      <c r="R134" s="2">
        <f t="shared" si="18"/>
        <v>12.667206793317421</v>
      </c>
      <c r="S134" s="2">
        <f t="shared" si="19"/>
        <v>15.746900405609754</v>
      </c>
    </row>
    <row r="135" spans="1:25" x14ac:dyDescent="0.35">
      <c r="A135" s="1" t="s">
        <v>276</v>
      </c>
      <c r="B135" s="3">
        <v>20863331</v>
      </c>
      <c r="C135" s="3">
        <v>23519139</v>
      </c>
      <c r="D135" s="2">
        <f t="shared" si="20"/>
        <v>44382470</v>
      </c>
      <c r="E135" s="3">
        <v>36077904</v>
      </c>
      <c r="F135" s="3">
        <v>8422986</v>
      </c>
      <c r="G135" s="2">
        <f t="shared" si="21"/>
        <v>44500890</v>
      </c>
      <c r="H135" s="3">
        <v>31936049</v>
      </c>
      <c r="I135" s="3">
        <v>21391771</v>
      </c>
      <c r="J135" s="2">
        <f t="shared" si="22"/>
        <v>53327820</v>
      </c>
      <c r="K135" s="3">
        <v>218830292</v>
      </c>
      <c r="L135" s="3">
        <v>128904872</v>
      </c>
      <c r="M135" s="2">
        <f t="shared" si="23"/>
        <v>347735164</v>
      </c>
      <c r="Q135" s="2">
        <f t="shared" si="17"/>
        <v>12.763296495375428</v>
      </c>
      <c r="R135" s="2">
        <f t="shared" si="18"/>
        <v>12.797351147380652</v>
      </c>
      <c r="S135" s="2">
        <f t="shared" si="19"/>
        <v>15.335757070573397</v>
      </c>
    </row>
    <row r="136" spans="1:25" x14ac:dyDescent="0.35">
      <c r="A136" s="1" t="s">
        <v>277</v>
      </c>
      <c r="B136" s="3">
        <v>21720373</v>
      </c>
      <c r="C136" s="3">
        <v>23643985</v>
      </c>
      <c r="D136" s="2">
        <f t="shared" si="20"/>
        <v>45364358</v>
      </c>
      <c r="E136" s="3">
        <v>37238114</v>
      </c>
      <c r="F136" s="3">
        <v>7218435</v>
      </c>
      <c r="G136" s="2">
        <f t="shared" si="21"/>
        <v>44456549</v>
      </c>
      <c r="H136" s="3">
        <v>32344620</v>
      </c>
      <c r="I136" s="3">
        <v>23432645</v>
      </c>
      <c r="J136" s="2">
        <f t="shared" si="22"/>
        <v>55777265</v>
      </c>
      <c r="K136" s="3">
        <v>219355720</v>
      </c>
      <c r="L136" s="3">
        <v>127801640</v>
      </c>
      <c r="M136" s="2">
        <f t="shared" si="23"/>
        <v>347157360</v>
      </c>
      <c r="Q136" s="2">
        <f t="shared" si="17"/>
        <v>13.067376131676999</v>
      </c>
      <c r="R136" s="2">
        <f t="shared" si="18"/>
        <v>12.805878291043577</v>
      </c>
      <c r="S136" s="2">
        <f t="shared" si="19"/>
        <v>16.066853659677559</v>
      </c>
    </row>
    <row r="137" spans="1:25" x14ac:dyDescent="0.35">
      <c r="A137" s="1" t="s">
        <v>278</v>
      </c>
      <c r="B137" s="3">
        <v>20342022</v>
      </c>
      <c r="C137" s="3">
        <v>23083680</v>
      </c>
      <c r="D137" s="2">
        <f t="shared" si="20"/>
        <v>43425702</v>
      </c>
      <c r="E137" s="3">
        <v>29727904</v>
      </c>
      <c r="F137" s="3">
        <v>7437655</v>
      </c>
      <c r="G137" s="2">
        <f t="shared" si="21"/>
        <v>37165559</v>
      </c>
      <c r="H137" s="3">
        <v>31247050</v>
      </c>
      <c r="I137" s="3">
        <v>21852002</v>
      </c>
      <c r="J137" s="2">
        <f t="shared" si="22"/>
        <v>53099052</v>
      </c>
      <c r="K137" s="3">
        <v>198102795</v>
      </c>
      <c r="L137" s="3">
        <v>123217190</v>
      </c>
      <c r="M137" s="2">
        <f t="shared" si="23"/>
        <v>321319985</v>
      </c>
      <c r="Q137" s="2">
        <f t="shared" si="17"/>
        <v>13.514784024404831</v>
      </c>
      <c r="R137" s="2">
        <f t="shared" si="18"/>
        <v>11.566525810711711</v>
      </c>
      <c r="S137" s="2">
        <f t="shared" si="19"/>
        <v>16.525287712807529</v>
      </c>
    </row>
    <row r="138" spans="1:25" x14ac:dyDescent="0.35">
      <c r="A138" s="1" t="s">
        <v>279</v>
      </c>
      <c r="B138" s="3">
        <v>24466248</v>
      </c>
      <c r="C138" s="3">
        <v>27489716</v>
      </c>
      <c r="D138" s="2">
        <f t="shared" si="20"/>
        <v>51955964</v>
      </c>
      <c r="E138" s="3">
        <v>29854149</v>
      </c>
      <c r="F138" s="3">
        <v>9407650</v>
      </c>
      <c r="G138" s="2">
        <f t="shared" si="21"/>
        <v>39261799</v>
      </c>
      <c r="H138" s="3">
        <v>37576746</v>
      </c>
      <c r="I138" s="3">
        <v>25879936</v>
      </c>
      <c r="J138" s="2">
        <f t="shared" si="22"/>
        <v>63456682</v>
      </c>
      <c r="K138" s="3">
        <v>226234561</v>
      </c>
      <c r="L138" s="3">
        <v>144905607</v>
      </c>
      <c r="M138" s="2">
        <f t="shared" si="23"/>
        <v>371140168</v>
      </c>
      <c r="Q138" s="2">
        <f t="shared" si="17"/>
        <v>13.999013978998901</v>
      </c>
      <c r="R138" s="2">
        <f t="shared" si="18"/>
        <v>10.578698396235032</v>
      </c>
      <c r="S138" s="2">
        <f t="shared" si="19"/>
        <v>17.097767224160982</v>
      </c>
    </row>
    <row r="139" spans="1:25" x14ac:dyDescent="0.35">
      <c r="A139" s="1" t="s">
        <v>280</v>
      </c>
      <c r="B139" s="3">
        <v>23117721</v>
      </c>
      <c r="C139" s="3">
        <v>25224859</v>
      </c>
      <c r="D139" s="2">
        <f t="shared" si="20"/>
        <v>48342580</v>
      </c>
      <c r="E139" s="3">
        <v>32151966</v>
      </c>
      <c r="F139" s="3">
        <v>8426470</v>
      </c>
      <c r="G139" s="2">
        <f t="shared" si="21"/>
        <v>40578436</v>
      </c>
      <c r="H139" s="3">
        <v>33651706</v>
      </c>
      <c r="I139" s="3">
        <v>22065019</v>
      </c>
      <c r="J139" s="2">
        <f t="shared" si="22"/>
        <v>55716725</v>
      </c>
      <c r="K139" s="3">
        <v>217549924</v>
      </c>
      <c r="L139" s="3">
        <v>128307451</v>
      </c>
      <c r="M139" s="2">
        <f t="shared" si="23"/>
        <v>345857375</v>
      </c>
      <c r="Q139" s="2">
        <f>(D139/$M139)*100</f>
        <v>13.977605653197362</v>
      </c>
      <c r="R139" s="2">
        <f t="shared" si="18"/>
        <v>11.732708027405806</v>
      </c>
      <c r="S139" s="2">
        <f t="shared" si="19"/>
        <v>16.109740322871531</v>
      </c>
    </row>
    <row r="140" spans="1:25" x14ac:dyDescent="0.35">
      <c r="A140" s="1" t="s">
        <v>281</v>
      </c>
      <c r="B140" s="3" t="e">
        <v>#N/A</v>
      </c>
      <c r="C140" s="3" t="e">
        <v>#N/A</v>
      </c>
      <c r="E140" s="3" t="e">
        <v>#N/A</v>
      </c>
      <c r="F140" s="3" t="e">
        <v>#N/A</v>
      </c>
      <c r="H140" s="3" t="e">
        <v>#N/A</v>
      </c>
      <c r="I140" s="3" t="e">
        <v>#N/A</v>
      </c>
      <c r="K140" s="3" t="e">
        <v>#N/A</v>
      </c>
      <c r="L140" s="3" t="e">
        <v>#N/A</v>
      </c>
    </row>
    <row r="141" spans="1:25" x14ac:dyDescent="0.35">
      <c r="A141" s="1" t="s">
        <v>126</v>
      </c>
    </row>
    <row r="142" spans="1:25" x14ac:dyDescent="0.35">
      <c r="A142" s="1" t="s">
        <v>126</v>
      </c>
      <c r="P142" s="3">
        <f>SUM(D124:D135)</f>
        <v>567690023</v>
      </c>
      <c r="Q142" s="3">
        <f>SUM(G124:G135)</f>
        <v>628364896</v>
      </c>
      <c r="R142" s="3">
        <f>SUM(J124:J135)</f>
        <v>681909893</v>
      </c>
      <c r="S142" s="3">
        <f>SUM(M124:M135)</f>
        <v>4394359553</v>
      </c>
      <c r="V142" s="2">
        <f>(P142/$S142)*100</f>
        <v>12.918606594502306</v>
      </c>
      <c r="W142" s="2">
        <f>(Q142/$S142)*100</f>
        <v>14.299350984400434</v>
      </c>
      <c r="X142" s="2">
        <f>(R142/$S142)*100</f>
        <v>15.51784474564592</v>
      </c>
      <c r="Y142" s="2">
        <f>(S142/$S142)*100</f>
        <v>100</v>
      </c>
    </row>
    <row r="143" spans="1:25" x14ac:dyDescent="0.35">
      <c r="A143" s="1" t="s">
        <v>126</v>
      </c>
      <c r="P143" s="3"/>
      <c r="Q143" s="3"/>
      <c r="R143" s="3"/>
      <c r="S143" s="2"/>
      <c r="V143" s="2">
        <f>(D96/$M96)*100</f>
        <v>13.606982344660787</v>
      </c>
      <c r="W143" s="2">
        <f>(G96/$M96)*100</f>
        <v>15.954674102683983</v>
      </c>
      <c r="X143" s="2">
        <f>(J96/$M96)*100</f>
        <v>15.611715028223086</v>
      </c>
      <c r="Y143" s="2">
        <f>(M96/$M96)*100</f>
        <v>100</v>
      </c>
    </row>
    <row r="144" spans="1:25" x14ac:dyDescent="0.35">
      <c r="A144" s="1" t="s">
        <v>126</v>
      </c>
    </row>
    <row r="145" spans="1:1" x14ac:dyDescent="0.35">
      <c r="A145" s="1" t="s">
        <v>126</v>
      </c>
    </row>
    <row r="146" spans="1:1" x14ac:dyDescent="0.35">
      <c r="A146" s="1" t="s">
        <v>126</v>
      </c>
    </row>
    <row r="147" spans="1:1" x14ac:dyDescent="0.35">
      <c r="A147" s="1" t="s">
        <v>126</v>
      </c>
    </row>
    <row r="148" spans="1:1" x14ac:dyDescent="0.35">
      <c r="A148" s="1" t="s">
        <v>126</v>
      </c>
    </row>
    <row r="149" spans="1:1" x14ac:dyDescent="0.35">
      <c r="A149" s="1" t="s">
        <v>126</v>
      </c>
    </row>
    <row r="150" spans="1:1" x14ac:dyDescent="0.35">
      <c r="A150" s="1" t="s">
        <v>126</v>
      </c>
    </row>
    <row r="151" spans="1:1" x14ac:dyDescent="0.35">
      <c r="A151" s="1" t="s">
        <v>126</v>
      </c>
    </row>
    <row r="152" spans="1:1" x14ac:dyDescent="0.35">
      <c r="A152" s="1" t="s">
        <v>126</v>
      </c>
    </row>
    <row r="153" spans="1:1" x14ac:dyDescent="0.35">
      <c r="A153" s="1" t="s">
        <v>126</v>
      </c>
    </row>
    <row r="154" spans="1:1" x14ac:dyDescent="0.35">
      <c r="A154" s="1" t="s">
        <v>126</v>
      </c>
    </row>
    <row r="155" spans="1:1" x14ac:dyDescent="0.35">
      <c r="A155" s="1" t="s">
        <v>126</v>
      </c>
    </row>
    <row r="156" spans="1:1" x14ac:dyDescent="0.35">
      <c r="A156" s="1" t="s">
        <v>126</v>
      </c>
    </row>
    <row r="157" spans="1:1" x14ac:dyDescent="0.35">
      <c r="A157" s="1" t="s">
        <v>126</v>
      </c>
    </row>
    <row r="158" spans="1:1" x14ac:dyDescent="0.35">
      <c r="A158" s="1" t="s">
        <v>126</v>
      </c>
    </row>
    <row r="159" spans="1:1" x14ac:dyDescent="0.35">
      <c r="A159" s="1" t="s">
        <v>126</v>
      </c>
    </row>
    <row r="160" spans="1:1" x14ac:dyDescent="0.35">
      <c r="A160" s="1" t="s">
        <v>126</v>
      </c>
    </row>
    <row r="161" spans="1:1" x14ac:dyDescent="0.35">
      <c r="A161" s="1" t="s">
        <v>126</v>
      </c>
    </row>
    <row r="162" spans="1:1" x14ac:dyDescent="0.35">
      <c r="A162" s="1" t="s">
        <v>126</v>
      </c>
    </row>
    <row r="163" spans="1:1" x14ac:dyDescent="0.35">
      <c r="A163" s="1" t="s">
        <v>126</v>
      </c>
    </row>
    <row r="164" spans="1:1" x14ac:dyDescent="0.35">
      <c r="A164" s="1" t="s">
        <v>126</v>
      </c>
    </row>
    <row r="165" spans="1:1" x14ac:dyDescent="0.35">
      <c r="A165" s="1" t="s">
        <v>126</v>
      </c>
    </row>
    <row r="166" spans="1:1" x14ac:dyDescent="0.35">
      <c r="A166" s="1" t="s">
        <v>126</v>
      </c>
    </row>
    <row r="167" spans="1:1" x14ac:dyDescent="0.35">
      <c r="A167" s="1" t="s">
        <v>126</v>
      </c>
    </row>
    <row r="168" spans="1:1" x14ac:dyDescent="0.35">
      <c r="A168" s="1" t="s">
        <v>126</v>
      </c>
    </row>
    <row r="169" spans="1:1" x14ac:dyDescent="0.35">
      <c r="A169" s="1" t="s">
        <v>126</v>
      </c>
    </row>
    <row r="170" spans="1:1" x14ac:dyDescent="0.35">
      <c r="A170" s="1" t="s">
        <v>126</v>
      </c>
    </row>
    <row r="171" spans="1:1" x14ac:dyDescent="0.35">
      <c r="A171" s="1" t="s">
        <v>126</v>
      </c>
    </row>
    <row r="172" spans="1:1" x14ac:dyDescent="0.35">
      <c r="A172" s="1" t="s">
        <v>126</v>
      </c>
    </row>
    <row r="173" spans="1:1" x14ac:dyDescent="0.35">
      <c r="A173" s="1" t="s">
        <v>126</v>
      </c>
    </row>
    <row r="174" spans="1:1" x14ac:dyDescent="0.35">
      <c r="A174" s="1" t="s">
        <v>126</v>
      </c>
    </row>
    <row r="175" spans="1:1" x14ac:dyDescent="0.35">
      <c r="A175" s="1" t="s">
        <v>126</v>
      </c>
    </row>
    <row r="176" spans="1:1" x14ac:dyDescent="0.35">
      <c r="A176" s="1" t="s">
        <v>126</v>
      </c>
    </row>
    <row r="177" spans="1:1" x14ac:dyDescent="0.35">
      <c r="A177" s="1" t="s">
        <v>126</v>
      </c>
    </row>
    <row r="178" spans="1:1" x14ac:dyDescent="0.35">
      <c r="A178" s="1" t="s">
        <v>126</v>
      </c>
    </row>
    <row r="179" spans="1:1" x14ac:dyDescent="0.35">
      <c r="A179" s="1" t="s">
        <v>126</v>
      </c>
    </row>
    <row r="180" spans="1:1" x14ac:dyDescent="0.35">
      <c r="A180" s="1" t="s">
        <v>126</v>
      </c>
    </row>
    <row r="181" spans="1:1" x14ac:dyDescent="0.35">
      <c r="A181" s="1" t="s">
        <v>126</v>
      </c>
    </row>
    <row r="182" spans="1:1" x14ac:dyDescent="0.35">
      <c r="A182" s="1" t="s">
        <v>126</v>
      </c>
    </row>
    <row r="183" spans="1:1" x14ac:dyDescent="0.35">
      <c r="A183" s="1" t="s">
        <v>126</v>
      </c>
    </row>
    <row r="184" spans="1:1" x14ac:dyDescent="0.35">
      <c r="A184" s="1" t="s">
        <v>126</v>
      </c>
    </row>
    <row r="185" spans="1:1" x14ac:dyDescent="0.35">
      <c r="A185" s="1" t="s">
        <v>126</v>
      </c>
    </row>
    <row r="186" spans="1:1" x14ac:dyDescent="0.35">
      <c r="A186" s="1" t="s">
        <v>126</v>
      </c>
    </row>
    <row r="187" spans="1:1" x14ac:dyDescent="0.35">
      <c r="A187" s="1" t="s">
        <v>126</v>
      </c>
    </row>
    <row r="188" spans="1:1" x14ac:dyDescent="0.35">
      <c r="A188" s="1" t="s">
        <v>126</v>
      </c>
    </row>
    <row r="189" spans="1:1" x14ac:dyDescent="0.35">
      <c r="A189" s="1" t="s">
        <v>126</v>
      </c>
    </row>
    <row r="190" spans="1:1" x14ac:dyDescent="0.35">
      <c r="A190" s="1" t="s">
        <v>126</v>
      </c>
    </row>
    <row r="191" spans="1:1" x14ac:dyDescent="0.35">
      <c r="A191" s="1" t="s">
        <v>126</v>
      </c>
    </row>
    <row r="192" spans="1:1" x14ac:dyDescent="0.35">
      <c r="A192" s="1" t="s">
        <v>126</v>
      </c>
    </row>
    <row r="193" spans="1:1" x14ac:dyDescent="0.35">
      <c r="A193" s="1" t="s">
        <v>126</v>
      </c>
    </row>
    <row r="194" spans="1:1" x14ac:dyDescent="0.35">
      <c r="A194" s="1" t="s">
        <v>126</v>
      </c>
    </row>
    <row r="195" spans="1:1" x14ac:dyDescent="0.35">
      <c r="A195" s="1" t="s">
        <v>126</v>
      </c>
    </row>
    <row r="196" spans="1:1" x14ac:dyDescent="0.35">
      <c r="A196" s="1" t="s">
        <v>126</v>
      </c>
    </row>
    <row r="197" spans="1:1" x14ac:dyDescent="0.35">
      <c r="A197" s="1" t="s">
        <v>126</v>
      </c>
    </row>
    <row r="198" spans="1:1" x14ac:dyDescent="0.35">
      <c r="A198" s="1" t="s">
        <v>126</v>
      </c>
    </row>
    <row r="199" spans="1:1" x14ac:dyDescent="0.35">
      <c r="A199" s="1" t="s">
        <v>126</v>
      </c>
    </row>
    <row r="200" spans="1:1" x14ac:dyDescent="0.35">
      <c r="A200" s="1" t="s">
        <v>126</v>
      </c>
    </row>
    <row r="201" spans="1:1" x14ac:dyDescent="0.35">
      <c r="A201" s="1" t="s">
        <v>126</v>
      </c>
    </row>
    <row r="202" spans="1:1" x14ac:dyDescent="0.35">
      <c r="A202" s="1" t="s">
        <v>126</v>
      </c>
    </row>
    <row r="203" spans="1:1" x14ac:dyDescent="0.35">
      <c r="A203" s="1" t="s">
        <v>126</v>
      </c>
    </row>
    <row r="204" spans="1:1" x14ac:dyDescent="0.35">
      <c r="A204" s="1" t="s">
        <v>126</v>
      </c>
    </row>
    <row r="205" spans="1:1" x14ac:dyDescent="0.35">
      <c r="A205" s="1" t="s">
        <v>126</v>
      </c>
    </row>
    <row r="206" spans="1:1" x14ac:dyDescent="0.35">
      <c r="A206" s="1" t="s">
        <v>126</v>
      </c>
    </row>
    <row r="207" spans="1:1" x14ac:dyDescent="0.35">
      <c r="A207" s="1" t="s">
        <v>126</v>
      </c>
    </row>
    <row r="208" spans="1:1" x14ac:dyDescent="0.35">
      <c r="A208" s="1" t="s">
        <v>126</v>
      </c>
    </row>
    <row r="209" spans="1:1" x14ac:dyDescent="0.35">
      <c r="A209" s="1" t="s">
        <v>126</v>
      </c>
    </row>
    <row r="210" spans="1:1" x14ac:dyDescent="0.35">
      <c r="A210" s="1" t="s">
        <v>126</v>
      </c>
    </row>
    <row r="211" spans="1:1" x14ac:dyDescent="0.35">
      <c r="A211" s="1" t="s">
        <v>126</v>
      </c>
    </row>
    <row r="212" spans="1:1" x14ac:dyDescent="0.35">
      <c r="A212" s="1" t="s">
        <v>126</v>
      </c>
    </row>
    <row r="213" spans="1:1" x14ac:dyDescent="0.35">
      <c r="A213" s="1" t="s">
        <v>126</v>
      </c>
    </row>
    <row r="214" spans="1:1" x14ac:dyDescent="0.35">
      <c r="A214" s="1" t="s">
        <v>126</v>
      </c>
    </row>
    <row r="215" spans="1:1" x14ac:dyDescent="0.35">
      <c r="A215" s="1" t="s">
        <v>126</v>
      </c>
    </row>
    <row r="216" spans="1:1" x14ac:dyDescent="0.35">
      <c r="A216" s="1" t="s">
        <v>126</v>
      </c>
    </row>
    <row r="217" spans="1:1" x14ac:dyDescent="0.35">
      <c r="A217" s="1" t="s">
        <v>126</v>
      </c>
    </row>
    <row r="218" spans="1:1" x14ac:dyDescent="0.35">
      <c r="A218" s="1" t="s">
        <v>126</v>
      </c>
    </row>
    <row r="219" spans="1:1" x14ac:dyDescent="0.35">
      <c r="A219" s="1" t="s">
        <v>126</v>
      </c>
    </row>
    <row r="220" spans="1:1" x14ac:dyDescent="0.35">
      <c r="A220" s="1" t="s">
        <v>126</v>
      </c>
    </row>
    <row r="221" spans="1:1" x14ac:dyDescent="0.35">
      <c r="A221" s="1" t="s">
        <v>126</v>
      </c>
    </row>
    <row r="222" spans="1:1" x14ac:dyDescent="0.35">
      <c r="A222" s="1" t="s">
        <v>126</v>
      </c>
    </row>
    <row r="223" spans="1:1" x14ac:dyDescent="0.35">
      <c r="A223" s="1" t="s">
        <v>126</v>
      </c>
    </row>
    <row r="224" spans="1:1" x14ac:dyDescent="0.35">
      <c r="A224" s="1" t="s">
        <v>126</v>
      </c>
    </row>
    <row r="225" spans="1:1" x14ac:dyDescent="0.35">
      <c r="A225" s="1" t="s">
        <v>126</v>
      </c>
    </row>
    <row r="226" spans="1:1" x14ac:dyDescent="0.35">
      <c r="A226" s="1" t="s">
        <v>126</v>
      </c>
    </row>
    <row r="227" spans="1:1" x14ac:dyDescent="0.35">
      <c r="A227" s="1" t="s">
        <v>126</v>
      </c>
    </row>
    <row r="228" spans="1:1" x14ac:dyDescent="0.35">
      <c r="A228" s="1" t="s">
        <v>126</v>
      </c>
    </row>
    <row r="229" spans="1:1" x14ac:dyDescent="0.35">
      <c r="A229" s="1" t="s">
        <v>126</v>
      </c>
    </row>
    <row r="230" spans="1:1" x14ac:dyDescent="0.35">
      <c r="A230" s="1" t="s">
        <v>126</v>
      </c>
    </row>
    <row r="231" spans="1:1" x14ac:dyDescent="0.35">
      <c r="A231" s="1" t="s">
        <v>126</v>
      </c>
    </row>
    <row r="232" spans="1:1" x14ac:dyDescent="0.35">
      <c r="A232" s="1" t="s">
        <v>126</v>
      </c>
    </row>
    <row r="233" spans="1:1" x14ac:dyDescent="0.35">
      <c r="A233" s="1" t="s">
        <v>126</v>
      </c>
    </row>
    <row r="234" spans="1:1" x14ac:dyDescent="0.35">
      <c r="A234" s="1" t="s">
        <v>126</v>
      </c>
    </row>
    <row r="235" spans="1:1" x14ac:dyDescent="0.35">
      <c r="A235" s="1" t="s">
        <v>126</v>
      </c>
    </row>
    <row r="236" spans="1:1" x14ac:dyDescent="0.35">
      <c r="A236" s="1" t="s">
        <v>126</v>
      </c>
    </row>
    <row r="237" spans="1:1" x14ac:dyDescent="0.35">
      <c r="A237" s="1" t="s">
        <v>126</v>
      </c>
    </row>
    <row r="238" spans="1:1" x14ac:dyDescent="0.35">
      <c r="A238" s="1" t="s">
        <v>126</v>
      </c>
    </row>
    <row r="239" spans="1:1" x14ac:dyDescent="0.35">
      <c r="A239" s="1" t="s">
        <v>126</v>
      </c>
    </row>
    <row r="240" spans="1:1" x14ac:dyDescent="0.35">
      <c r="A240" s="1" t="s">
        <v>126</v>
      </c>
    </row>
    <row r="241" spans="1:1" x14ac:dyDescent="0.35">
      <c r="A241" s="1" t="s">
        <v>126</v>
      </c>
    </row>
    <row r="242" spans="1:1" x14ac:dyDescent="0.35">
      <c r="A242" s="1" t="s">
        <v>126</v>
      </c>
    </row>
    <row r="243" spans="1:1" x14ac:dyDescent="0.35">
      <c r="A243" s="1" t="s">
        <v>126</v>
      </c>
    </row>
    <row r="244" spans="1:1" x14ac:dyDescent="0.35">
      <c r="A244" s="1" t="s">
        <v>126</v>
      </c>
    </row>
    <row r="245" spans="1:1" x14ac:dyDescent="0.35">
      <c r="A245" s="1" t="s">
        <v>126</v>
      </c>
    </row>
    <row r="246" spans="1:1" x14ac:dyDescent="0.35">
      <c r="A246" s="1" t="s">
        <v>126</v>
      </c>
    </row>
    <row r="247" spans="1:1" x14ac:dyDescent="0.35">
      <c r="A247" s="1" t="s">
        <v>126</v>
      </c>
    </row>
    <row r="248" spans="1:1" x14ac:dyDescent="0.35">
      <c r="A248" s="1" t="s">
        <v>126</v>
      </c>
    </row>
    <row r="249" spans="1:1" x14ac:dyDescent="0.35">
      <c r="A249" s="1" t="s">
        <v>126</v>
      </c>
    </row>
    <row r="250" spans="1:1" x14ac:dyDescent="0.35">
      <c r="A250" s="1" t="s">
        <v>126</v>
      </c>
    </row>
    <row r="251" spans="1:1" x14ac:dyDescent="0.35">
      <c r="A251" s="1" t="s">
        <v>126</v>
      </c>
    </row>
    <row r="252" spans="1:1" x14ac:dyDescent="0.35">
      <c r="A252" s="1" t="s">
        <v>126</v>
      </c>
    </row>
    <row r="253" spans="1:1" x14ac:dyDescent="0.35">
      <c r="A253" s="1" t="s">
        <v>126</v>
      </c>
    </row>
    <row r="254" spans="1:1" x14ac:dyDescent="0.35">
      <c r="A254" s="1" t="s">
        <v>126</v>
      </c>
    </row>
    <row r="255" spans="1:1" x14ac:dyDescent="0.35">
      <c r="A255" s="1" t="s">
        <v>126</v>
      </c>
    </row>
    <row r="256" spans="1:1" x14ac:dyDescent="0.35">
      <c r="A256" s="1" t="s">
        <v>126</v>
      </c>
    </row>
    <row r="257" spans="1:1" x14ac:dyDescent="0.35">
      <c r="A257" s="1" t="s">
        <v>126</v>
      </c>
    </row>
    <row r="258" spans="1:1" x14ac:dyDescent="0.35">
      <c r="A258" s="1" t="s">
        <v>126</v>
      </c>
    </row>
    <row r="259" spans="1:1" x14ac:dyDescent="0.35">
      <c r="A259" s="1" t="s">
        <v>126</v>
      </c>
    </row>
    <row r="260" spans="1:1" x14ac:dyDescent="0.35">
      <c r="A260" s="1" t="s">
        <v>126</v>
      </c>
    </row>
    <row r="261" spans="1:1" x14ac:dyDescent="0.35">
      <c r="A261" s="1" t="s">
        <v>126</v>
      </c>
    </row>
    <row r="262" spans="1:1" x14ac:dyDescent="0.35">
      <c r="A262" s="1" t="s">
        <v>126</v>
      </c>
    </row>
    <row r="263" spans="1:1" x14ac:dyDescent="0.35">
      <c r="A263" s="1" t="s">
        <v>126</v>
      </c>
    </row>
    <row r="264" spans="1:1" x14ac:dyDescent="0.35">
      <c r="A264" s="1" t="s">
        <v>126</v>
      </c>
    </row>
    <row r="265" spans="1:1" x14ac:dyDescent="0.35">
      <c r="A265" s="1" t="s">
        <v>126</v>
      </c>
    </row>
    <row r="266" spans="1:1" x14ac:dyDescent="0.35">
      <c r="A266" s="1" t="s">
        <v>126</v>
      </c>
    </row>
    <row r="267" spans="1:1" x14ac:dyDescent="0.35">
      <c r="A267" s="1" t="s">
        <v>126</v>
      </c>
    </row>
    <row r="268" spans="1:1" x14ac:dyDescent="0.35">
      <c r="A268" s="1" t="s">
        <v>126</v>
      </c>
    </row>
    <row r="269" spans="1:1" x14ac:dyDescent="0.35">
      <c r="A269" s="1" t="s">
        <v>126</v>
      </c>
    </row>
    <row r="270" spans="1:1" x14ac:dyDescent="0.35">
      <c r="A270" s="1" t="s">
        <v>126</v>
      </c>
    </row>
    <row r="271" spans="1:1" x14ac:dyDescent="0.35">
      <c r="A271" s="1" t="s">
        <v>126</v>
      </c>
    </row>
    <row r="272" spans="1:1" x14ac:dyDescent="0.35">
      <c r="A272" s="1" t="s">
        <v>126</v>
      </c>
    </row>
    <row r="273" spans="1:1" x14ac:dyDescent="0.35">
      <c r="A273" s="1" t="s">
        <v>126</v>
      </c>
    </row>
    <row r="274" spans="1:1" x14ac:dyDescent="0.35">
      <c r="A274" s="1" t="s">
        <v>126</v>
      </c>
    </row>
    <row r="275" spans="1:1" x14ac:dyDescent="0.35">
      <c r="A275" s="1" t="s">
        <v>126</v>
      </c>
    </row>
    <row r="276" spans="1:1" x14ac:dyDescent="0.35">
      <c r="A276" s="1" t="s">
        <v>126</v>
      </c>
    </row>
    <row r="277" spans="1:1" x14ac:dyDescent="0.35">
      <c r="A277" s="1" t="s">
        <v>126</v>
      </c>
    </row>
    <row r="278" spans="1:1" x14ac:dyDescent="0.35">
      <c r="A278" s="1" t="s">
        <v>126</v>
      </c>
    </row>
    <row r="279" spans="1:1" x14ac:dyDescent="0.35">
      <c r="A279" s="1" t="s">
        <v>126</v>
      </c>
    </row>
    <row r="280" spans="1:1" x14ac:dyDescent="0.35">
      <c r="A280" s="1" t="s">
        <v>126</v>
      </c>
    </row>
    <row r="281" spans="1:1" x14ac:dyDescent="0.35">
      <c r="A281" s="1" t="s">
        <v>126</v>
      </c>
    </row>
    <row r="282" spans="1:1" x14ac:dyDescent="0.35">
      <c r="A282" s="1" t="s">
        <v>126</v>
      </c>
    </row>
    <row r="283" spans="1:1" x14ac:dyDescent="0.35">
      <c r="A283" s="1" t="s">
        <v>126</v>
      </c>
    </row>
    <row r="284" spans="1:1" x14ac:dyDescent="0.35">
      <c r="A284" s="1" t="s">
        <v>126</v>
      </c>
    </row>
    <row r="285" spans="1:1" x14ac:dyDescent="0.35">
      <c r="A285" s="1" t="s">
        <v>126</v>
      </c>
    </row>
    <row r="286" spans="1:1" x14ac:dyDescent="0.35">
      <c r="A286" s="1" t="s">
        <v>126</v>
      </c>
    </row>
    <row r="287" spans="1:1" x14ac:dyDescent="0.35">
      <c r="A287" s="1" t="s">
        <v>126</v>
      </c>
    </row>
    <row r="288" spans="1:1" x14ac:dyDescent="0.35">
      <c r="A288" s="1" t="s">
        <v>126</v>
      </c>
    </row>
    <row r="289" spans="1:1" x14ac:dyDescent="0.35">
      <c r="A289" s="1" t="s">
        <v>126</v>
      </c>
    </row>
    <row r="290" spans="1:1" x14ac:dyDescent="0.35">
      <c r="A290" s="1" t="s">
        <v>126</v>
      </c>
    </row>
    <row r="291" spans="1:1" x14ac:dyDescent="0.35">
      <c r="A291" s="1" t="s">
        <v>126</v>
      </c>
    </row>
    <row r="292" spans="1:1" x14ac:dyDescent="0.35">
      <c r="A292" s="1" t="s">
        <v>126</v>
      </c>
    </row>
    <row r="293" spans="1:1" x14ac:dyDescent="0.35">
      <c r="A293" s="1" t="s">
        <v>126</v>
      </c>
    </row>
    <row r="294" spans="1:1" x14ac:dyDescent="0.35">
      <c r="A294" s="1" t="s">
        <v>126</v>
      </c>
    </row>
    <row r="295" spans="1:1" x14ac:dyDescent="0.35">
      <c r="A295" s="1" t="s">
        <v>126</v>
      </c>
    </row>
    <row r="296" spans="1:1" x14ac:dyDescent="0.35">
      <c r="A296" s="1" t="s">
        <v>126</v>
      </c>
    </row>
    <row r="297" spans="1:1" x14ac:dyDescent="0.35">
      <c r="A297" s="1" t="s">
        <v>126</v>
      </c>
    </row>
    <row r="298" spans="1:1" x14ac:dyDescent="0.35">
      <c r="A298" s="1" t="s">
        <v>126</v>
      </c>
    </row>
    <row r="299" spans="1:1" x14ac:dyDescent="0.35">
      <c r="A299" s="1" t="s">
        <v>126</v>
      </c>
    </row>
    <row r="300" spans="1:1" x14ac:dyDescent="0.35">
      <c r="A300" s="1" t="s">
        <v>126</v>
      </c>
    </row>
    <row r="301" spans="1:1" x14ac:dyDescent="0.35">
      <c r="A301" s="1" t="s">
        <v>126</v>
      </c>
    </row>
    <row r="302" spans="1:1" x14ac:dyDescent="0.35">
      <c r="A302" s="1" t="s">
        <v>126</v>
      </c>
    </row>
    <row r="303" spans="1:1" x14ac:dyDescent="0.35">
      <c r="A303" s="1" t="s">
        <v>126</v>
      </c>
    </row>
    <row r="304" spans="1:1" x14ac:dyDescent="0.35">
      <c r="A304" s="1" t="s">
        <v>126</v>
      </c>
    </row>
    <row r="305" spans="1:1" x14ac:dyDescent="0.35">
      <c r="A305" s="1" t="s">
        <v>126</v>
      </c>
    </row>
    <row r="306" spans="1:1" x14ac:dyDescent="0.35">
      <c r="A306" s="1" t="s">
        <v>126</v>
      </c>
    </row>
    <row r="307" spans="1:1" x14ac:dyDescent="0.35">
      <c r="A307" s="1" t="s">
        <v>126</v>
      </c>
    </row>
    <row r="308" spans="1:1" x14ac:dyDescent="0.35">
      <c r="A308" s="1" t="s">
        <v>126</v>
      </c>
    </row>
    <row r="309" spans="1:1" x14ac:dyDescent="0.35">
      <c r="A309" s="1" t="s">
        <v>126</v>
      </c>
    </row>
    <row r="310" spans="1:1" x14ac:dyDescent="0.35">
      <c r="A310" s="1" t="s">
        <v>126</v>
      </c>
    </row>
    <row r="311" spans="1:1" x14ac:dyDescent="0.35">
      <c r="A311" s="1" t="s">
        <v>126</v>
      </c>
    </row>
    <row r="312" spans="1:1" x14ac:dyDescent="0.35">
      <c r="A312" s="1" t="s">
        <v>126</v>
      </c>
    </row>
    <row r="313" spans="1:1" x14ac:dyDescent="0.35">
      <c r="A313" s="1" t="s">
        <v>126</v>
      </c>
    </row>
    <row r="314" spans="1:1" x14ac:dyDescent="0.35">
      <c r="A314" s="1" t="s">
        <v>126</v>
      </c>
    </row>
    <row r="315" spans="1:1" x14ac:dyDescent="0.35">
      <c r="A315" s="1" t="s">
        <v>126</v>
      </c>
    </row>
    <row r="316" spans="1:1" x14ac:dyDescent="0.35">
      <c r="A316" s="1" t="s">
        <v>126</v>
      </c>
    </row>
    <row r="317" spans="1:1" x14ac:dyDescent="0.35">
      <c r="A317" s="1" t="s">
        <v>126</v>
      </c>
    </row>
    <row r="318" spans="1:1" x14ac:dyDescent="0.35">
      <c r="A318" s="1" t="s">
        <v>126</v>
      </c>
    </row>
    <row r="319" spans="1:1" x14ac:dyDescent="0.35">
      <c r="A319" s="1" t="s">
        <v>126</v>
      </c>
    </row>
    <row r="320" spans="1:1" x14ac:dyDescent="0.35">
      <c r="A320" s="1" t="s">
        <v>126</v>
      </c>
    </row>
    <row r="321" spans="1:1" x14ac:dyDescent="0.35">
      <c r="A321" s="1" t="s">
        <v>126</v>
      </c>
    </row>
    <row r="322" spans="1:1" x14ac:dyDescent="0.35">
      <c r="A322" s="1" t="s">
        <v>126</v>
      </c>
    </row>
    <row r="323" spans="1:1" x14ac:dyDescent="0.35">
      <c r="A323" s="1" t="s">
        <v>126</v>
      </c>
    </row>
    <row r="324" spans="1:1" x14ac:dyDescent="0.35">
      <c r="A324" s="1" t="s">
        <v>126</v>
      </c>
    </row>
    <row r="325" spans="1:1" x14ac:dyDescent="0.35">
      <c r="A325" s="1" t="s">
        <v>126</v>
      </c>
    </row>
    <row r="326" spans="1:1" x14ac:dyDescent="0.35">
      <c r="A326" s="1" t="s">
        <v>126</v>
      </c>
    </row>
    <row r="327" spans="1:1" x14ac:dyDescent="0.35">
      <c r="A327" s="1" t="s">
        <v>126</v>
      </c>
    </row>
    <row r="328" spans="1:1" x14ac:dyDescent="0.35">
      <c r="A328" s="1" t="s">
        <v>126</v>
      </c>
    </row>
    <row r="329" spans="1:1" x14ac:dyDescent="0.35">
      <c r="A329" s="1" t="s">
        <v>126</v>
      </c>
    </row>
    <row r="330" spans="1:1" x14ac:dyDescent="0.35">
      <c r="A330" s="1" t="s">
        <v>126</v>
      </c>
    </row>
    <row r="331" spans="1:1" x14ac:dyDescent="0.35">
      <c r="A331" s="1" t="s">
        <v>126</v>
      </c>
    </row>
    <row r="332" spans="1:1" x14ac:dyDescent="0.35">
      <c r="A332" s="1" t="s">
        <v>126</v>
      </c>
    </row>
    <row r="333" spans="1:1" x14ac:dyDescent="0.35">
      <c r="A333" s="1" t="s">
        <v>126</v>
      </c>
    </row>
    <row r="334" spans="1:1" x14ac:dyDescent="0.35">
      <c r="A334" s="1" t="s">
        <v>126</v>
      </c>
    </row>
    <row r="335" spans="1:1" x14ac:dyDescent="0.35">
      <c r="A335" s="1" t="s">
        <v>126</v>
      </c>
    </row>
    <row r="336" spans="1:1" x14ac:dyDescent="0.35">
      <c r="A336" s="1" t="s">
        <v>126</v>
      </c>
    </row>
    <row r="337" spans="1:1" x14ac:dyDescent="0.35">
      <c r="A337" s="1" t="s">
        <v>126</v>
      </c>
    </row>
    <row r="338" spans="1:1" x14ac:dyDescent="0.35">
      <c r="A338" s="1" t="s">
        <v>126</v>
      </c>
    </row>
    <row r="339" spans="1:1" x14ac:dyDescent="0.35">
      <c r="A339" s="1" t="s">
        <v>126</v>
      </c>
    </row>
    <row r="340" spans="1:1" x14ac:dyDescent="0.35">
      <c r="A340" s="1" t="s">
        <v>126</v>
      </c>
    </row>
    <row r="341" spans="1:1" x14ac:dyDescent="0.35">
      <c r="A341" s="1" t="s">
        <v>126</v>
      </c>
    </row>
    <row r="342" spans="1:1" x14ac:dyDescent="0.35">
      <c r="A342" s="1" t="s">
        <v>126</v>
      </c>
    </row>
    <row r="343" spans="1:1" x14ac:dyDescent="0.35">
      <c r="A343" s="1" t="s">
        <v>126</v>
      </c>
    </row>
    <row r="344" spans="1:1" x14ac:dyDescent="0.35">
      <c r="A344" s="1" t="s">
        <v>126</v>
      </c>
    </row>
    <row r="345" spans="1:1" x14ac:dyDescent="0.35">
      <c r="A345" s="1" t="s">
        <v>126</v>
      </c>
    </row>
    <row r="346" spans="1:1" x14ac:dyDescent="0.35">
      <c r="A346" s="1" t="s">
        <v>126</v>
      </c>
    </row>
    <row r="347" spans="1:1" x14ac:dyDescent="0.35">
      <c r="A347" s="1" t="s">
        <v>126</v>
      </c>
    </row>
    <row r="348" spans="1:1" x14ac:dyDescent="0.35">
      <c r="A348" s="1" t="s">
        <v>126</v>
      </c>
    </row>
    <row r="349" spans="1:1" x14ac:dyDescent="0.35">
      <c r="A349" s="1" t="s">
        <v>126</v>
      </c>
    </row>
    <row r="350" spans="1:1" x14ac:dyDescent="0.35">
      <c r="A350" s="1" t="s">
        <v>126</v>
      </c>
    </row>
    <row r="351" spans="1:1" x14ac:dyDescent="0.35">
      <c r="A351" s="1" t="s">
        <v>126</v>
      </c>
    </row>
    <row r="352" spans="1:1" x14ac:dyDescent="0.35">
      <c r="A352" s="1" t="s">
        <v>126</v>
      </c>
    </row>
    <row r="353" spans="1:1" x14ac:dyDescent="0.35">
      <c r="A353" s="1" t="s">
        <v>126</v>
      </c>
    </row>
    <row r="354" spans="1:1" x14ac:dyDescent="0.35">
      <c r="A354" s="1" t="s">
        <v>126</v>
      </c>
    </row>
    <row r="355" spans="1:1" x14ac:dyDescent="0.35">
      <c r="A355" s="1" t="s">
        <v>126</v>
      </c>
    </row>
    <row r="356" spans="1:1" x14ac:dyDescent="0.35">
      <c r="A356" s="1" t="s">
        <v>126</v>
      </c>
    </row>
    <row r="357" spans="1:1" x14ac:dyDescent="0.35">
      <c r="A357" s="1" t="s">
        <v>126</v>
      </c>
    </row>
    <row r="358" spans="1:1" x14ac:dyDescent="0.35">
      <c r="A358" s="1" t="s">
        <v>126</v>
      </c>
    </row>
    <row r="359" spans="1:1" x14ac:dyDescent="0.35">
      <c r="A359" s="1" t="s">
        <v>126</v>
      </c>
    </row>
    <row r="360" spans="1:1" x14ac:dyDescent="0.35">
      <c r="A360" s="1" t="s">
        <v>126</v>
      </c>
    </row>
    <row r="361" spans="1:1" x14ac:dyDescent="0.35">
      <c r="A361" s="1" t="s">
        <v>126</v>
      </c>
    </row>
    <row r="362" spans="1:1" x14ac:dyDescent="0.35">
      <c r="A362" s="1" t="s">
        <v>126</v>
      </c>
    </row>
    <row r="363" spans="1:1" x14ac:dyDescent="0.35">
      <c r="A363" s="1" t="s">
        <v>126</v>
      </c>
    </row>
    <row r="364" spans="1:1" x14ac:dyDescent="0.35">
      <c r="A364" s="1" t="s">
        <v>126</v>
      </c>
    </row>
    <row r="365" spans="1:1" x14ac:dyDescent="0.35">
      <c r="A365" s="1" t="s">
        <v>126</v>
      </c>
    </row>
    <row r="366" spans="1:1" x14ac:dyDescent="0.35">
      <c r="A366" s="1" t="s">
        <v>126</v>
      </c>
    </row>
    <row r="367" spans="1:1" x14ac:dyDescent="0.35">
      <c r="A367" s="1" t="s">
        <v>126</v>
      </c>
    </row>
    <row r="368" spans="1:1" x14ac:dyDescent="0.35">
      <c r="A368" s="1" t="s">
        <v>126</v>
      </c>
    </row>
    <row r="369" spans="1:1" x14ac:dyDescent="0.35">
      <c r="A369" s="1" t="s">
        <v>126</v>
      </c>
    </row>
    <row r="370" spans="1:1" x14ac:dyDescent="0.35">
      <c r="A370" s="1" t="s">
        <v>126</v>
      </c>
    </row>
    <row r="371" spans="1:1" x14ac:dyDescent="0.35">
      <c r="A371" s="1" t="s">
        <v>126</v>
      </c>
    </row>
    <row r="372" spans="1:1" x14ac:dyDescent="0.35">
      <c r="A372" s="1" t="s">
        <v>126</v>
      </c>
    </row>
    <row r="373" spans="1:1" x14ac:dyDescent="0.35">
      <c r="A373" s="1" t="s">
        <v>126</v>
      </c>
    </row>
    <row r="374" spans="1:1" x14ac:dyDescent="0.35">
      <c r="A374" s="1" t="s">
        <v>126</v>
      </c>
    </row>
    <row r="375" spans="1:1" x14ac:dyDescent="0.35">
      <c r="A375" s="1" t="s">
        <v>126</v>
      </c>
    </row>
    <row r="376" spans="1:1" x14ac:dyDescent="0.35">
      <c r="A376" s="1" t="s">
        <v>126</v>
      </c>
    </row>
    <row r="377" spans="1:1" x14ac:dyDescent="0.35">
      <c r="A377" s="1" t="s">
        <v>126</v>
      </c>
    </row>
    <row r="378" spans="1:1" x14ac:dyDescent="0.35">
      <c r="A378" s="1" t="s">
        <v>126</v>
      </c>
    </row>
    <row r="379" spans="1:1" x14ac:dyDescent="0.35">
      <c r="A379" s="1" t="s">
        <v>126</v>
      </c>
    </row>
    <row r="380" spans="1:1" x14ac:dyDescent="0.35">
      <c r="A380" s="1" t="s">
        <v>126</v>
      </c>
    </row>
    <row r="381" spans="1:1" x14ac:dyDescent="0.35">
      <c r="A381" s="1" t="s">
        <v>126</v>
      </c>
    </row>
    <row r="382" spans="1:1" x14ac:dyDescent="0.35">
      <c r="A382" s="1" t="s">
        <v>126</v>
      </c>
    </row>
    <row r="383" spans="1:1" x14ac:dyDescent="0.35">
      <c r="A383" s="1" t="s">
        <v>126</v>
      </c>
    </row>
    <row r="384" spans="1:1" x14ac:dyDescent="0.35">
      <c r="A384" s="1" t="s">
        <v>126</v>
      </c>
    </row>
    <row r="385" spans="1:1" x14ac:dyDescent="0.35">
      <c r="A385" s="1" t="s">
        <v>126</v>
      </c>
    </row>
    <row r="386" spans="1:1" x14ac:dyDescent="0.35">
      <c r="A386" s="1" t="s">
        <v>126</v>
      </c>
    </row>
    <row r="387" spans="1:1" x14ac:dyDescent="0.35">
      <c r="A387" s="1" t="s">
        <v>126</v>
      </c>
    </row>
    <row r="388" spans="1:1" x14ac:dyDescent="0.35">
      <c r="A388" s="1" t="s">
        <v>126</v>
      </c>
    </row>
    <row r="389" spans="1:1" x14ac:dyDescent="0.35">
      <c r="A389" s="1" t="s">
        <v>126</v>
      </c>
    </row>
    <row r="390" spans="1:1" x14ac:dyDescent="0.35">
      <c r="A390" s="1" t="s">
        <v>126</v>
      </c>
    </row>
    <row r="391" spans="1:1" x14ac:dyDescent="0.35">
      <c r="A391" s="1" t="s">
        <v>126</v>
      </c>
    </row>
    <row r="392" spans="1:1" x14ac:dyDescent="0.35">
      <c r="A392" s="1" t="s">
        <v>126</v>
      </c>
    </row>
    <row r="393" spans="1:1" x14ac:dyDescent="0.35">
      <c r="A393" s="1" t="s">
        <v>126</v>
      </c>
    </row>
    <row r="394" spans="1:1" x14ac:dyDescent="0.35">
      <c r="A394" s="1" t="s">
        <v>126</v>
      </c>
    </row>
    <row r="395" spans="1:1" x14ac:dyDescent="0.35">
      <c r="A395" s="1" t="s">
        <v>126</v>
      </c>
    </row>
    <row r="396" spans="1:1" x14ac:dyDescent="0.35">
      <c r="A396" s="1" t="s">
        <v>126</v>
      </c>
    </row>
    <row r="397" spans="1:1" x14ac:dyDescent="0.35">
      <c r="A397" s="1" t="s">
        <v>126</v>
      </c>
    </row>
    <row r="398" spans="1:1" x14ac:dyDescent="0.35">
      <c r="A398" s="1" t="s">
        <v>126</v>
      </c>
    </row>
    <row r="399" spans="1:1" x14ac:dyDescent="0.35">
      <c r="A399" s="1" t="s">
        <v>126</v>
      </c>
    </row>
    <row r="400" spans="1:1" x14ac:dyDescent="0.35">
      <c r="A400" s="1" t="s">
        <v>126</v>
      </c>
    </row>
    <row r="401" spans="1:1" x14ac:dyDescent="0.35">
      <c r="A401" s="1" t="s">
        <v>126</v>
      </c>
    </row>
    <row r="402" spans="1:1" x14ac:dyDescent="0.35">
      <c r="A402" s="1" t="s">
        <v>126</v>
      </c>
    </row>
    <row r="403" spans="1:1" x14ac:dyDescent="0.35">
      <c r="A403" s="1" t="s">
        <v>126</v>
      </c>
    </row>
    <row r="404" spans="1:1" x14ac:dyDescent="0.35">
      <c r="A404" s="1" t="s">
        <v>126</v>
      </c>
    </row>
    <row r="405" spans="1:1" x14ac:dyDescent="0.35">
      <c r="A405" s="1" t="s">
        <v>126</v>
      </c>
    </row>
    <row r="406" spans="1:1" x14ac:dyDescent="0.35">
      <c r="A406" s="1" t="s">
        <v>126</v>
      </c>
    </row>
    <row r="407" spans="1:1" x14ac:dyDescent="0.35">
      <c r="A407" s="1" t="s">
        <v>126</v>
      </c>
    </row>
    <row r="408" spans="1:1" x14ac:dyDescent="0.35">
      <c r="A408" s="1" t="s">
        <v>126</v>
      </c>
    </row>
    <row r="409" spans="1:1" x14ac:dyDescent="0.35">
      <c r="A409" s="1" t="s">
        <v>126</v>
      </c>
    </row>
    <row r="410" spans="1:1" x14ac:dyDescent="0.35">
      <c r="A410" s="1" t="s">
        <v>126</v>
      </c>
    </row>
    <row r="411" spans="1:1" x14ac:dyDescent="0.35">
      <c r="A411" s="1" t="s">
        <v>126</v>
      </c>
    </row>
    <row r="412" spans="1:1" x14ac:dyDescent="0.35">
      <c r="A412" s="1" t="s">
        <v>126</v>
      </c>
    </row>
    <row r="413" spans="1:1" x14ac:dyDescent="0.35">
      <c r="A413" s="1" t="s">
        <v>126</v>
      </c>
    </row>
    <row r="414" spans="1:1" x14ac:dyDescent="0.35">
      <c r="A414" s="1" t="s">
        <v>126</v>
      </c>
    </row>
    <row r="415" spans="1:1" x14ac:dyDescent="0.35">
      <c r="A415" s="1" t="s">
        <v>126</v>
      </c>
    </row>
    <row r="416" spans="1:1" x14ac:dyDescent="0.35">
      <c r="A416" s="1" t="s">
        <v>126</v>
      </c>
    </row>
    <row r="417" spans="1:1" x14ac:dyDescent="0.35">
      <c r="A417" s="1" t="s">
        <v>126</v>
      </c>
    </row>
    <row r="418" spans="1:1" x14ac:dyDescent="0.35">
      <c r="A418" s="1" t="s">
        <v>126</v>
      </c>
    </row>
    <row r="419" spans="1:1" x14ac:dyDescent="0.35">
      <c r="A419" s="1" t="s">
        <v>126</v>
      </c>
    </row>
    <row r="420" spans="1:1" x14ac:dyDescent="0.35">
      <c r="A420" s="1" t="s">
        <v>126</v>
      </c>
    </row>
    <row r="421" spans="1:1" x14ac:dyDescent="0.35">
      <c r="A421" s="1" t="s">
        <v>126</v>
      </c>
    </row>
    <row r="422" spans="1:1" x14ac:dyDescent="0.35">
      <c r="A422" s="1" t="s">
        <v>126</v>
      </c>
    </row>
    <row r="423" spans="1:1" x14ac:dyDescent="0.35">
      <c r="A423" s="1" t="s">
        <v>126</v>
      </c>
    </row>
    <row r="424" spans="1:1" x14ac:dyDescent="0.35">
      <c r="A424" s="1" t="s">
        <v>126</v>
      </c>
    </row>
    <row r="425" spans="1:1" x14ac:dyDescent="0.35">
      <c r="A425" s="1" t="s">
        <v>126</v>
      </c>
    </row>
    <row r="426" spans="1:1" x14ac:dyDescent="0.35">
      <c r="A426" s="1" t="s">
        <v>126</v>
      </c>
    </row>
    <row r="427" spans="1:1" x14ac:dyDescent="0.35">
      <c r="A427" s="1" t="s">
        <v>126</v>
      </c>
    </row>
    <row r="428" spans="1:1" x14ac:dyDescent="0.35">
      <c r="A428" s="1" t="s">
        <v>126</v>
      </c>
    </row>
    <row r="429" spans="1:1" x14ac:dyDescent="0.35">
      <c r="A429" s="1" t="s">
        <v>126</v>
      </c>
    </row>
    <row r="430" spans="1:1" x14ac:dyDescent="0.35">
      <c r="A430" s="1" t="s">
        <v>126</v>
      </c>
    </row>
    <row r="431" spans="1:1" x14ac:dyDescent="0.35">
      <c r="A431" s="1" t="s">
        <v>126</v>
      </c>
    </row>
    <row r="432" spans="1:1" x14ac:dyDescent="0.35">
      <c r="A432" s="1" t="s">
        <v>126</v>
      </c>
    </row>
    <row r="433" spans="1:1" x14ac:dyDescent="0.35">
      <c r="A433" s="1" t="s">
        <v>126</v>
      </c>
    </row>
    <row r="434" spans="1:1" x14ac:dyDescent="0.35">
      <c r="A434" s="1" t="s">
        <v>126</v>
      </c>
    </row>
    <row r="435" spans="1:1" x14ac:dyDescent="0.35">
      <c r="A435" s="1" t="s">
        <v>126</v>
      </c>
    </row>
    <row r="436" spans="1:1" x14ac:dyDescent="0.35">
      <c r="A436" s="1" t="s">
        <v>126</v>
      </c>
    </row>
    <row r="437" spans="1:1" x14ac:dyDescent="0.35">
      <c r="A437" s="1" t="s">
        <v>126</v>
      </c>
    </row>
    <row r="438" spans="1:1" x14ac:dyDescent="0.35">
      <c r="A438" s="1" t="s">
        <v>126</v>
      </c>
    </row>
    <row r="439" spans="1:1" x14ac:dyDescent="0.35">
      <c r="A439" s="1" t="s">
        <v>126</v>
      </c>
    </row>
    <row r="440" spans="1:1" x14ac:dyDescent="0.35">
      <c r="A440" s="1" t="s">
        <v>126</v>
      </c>
    </row>
    <row r="441" spans="1:1" x14ac:dyDescent="0.35">
      <c r="A441" s="1" t="s">
        <v>126</v>
      </c>
    </row>
    <row r="442" spans="1:1" x14ac:dyDescent="0.35">
      <c r="A442" s="1" t="s">
        <v>126</v>
      </c>
    </row>
    <row r="443" spans="1:1" x14ac:dyDescent="0.35">
      <c r="A443" s="1" t="s">
        <v>126</v>
      </c>
    </row>
    <row r="444" spans="1:1" x14ac:dyDescent="0.35">
      <c r="A444" s="1" t="s">
        <v>126</v>
      </c>
    </row>
    <row r="445" spans="1:1" x14ac:dyDescent="0.35">
      <c r="A445" s="1" t="s">
        <v>126</v>
      </c>
    </row>
    <row r="446" spans="1:1" x14ac:dyDescent="0.35">
      <c r="A446" s="1" t="s">
        <v>126</v>
      </c>
    </row>
    <row r="447" spans="1:1" x14ac:dyDescent="0.35">
      <c r="A447" s="1" t="s">
        <v>126</v>
      </c>
    </row>
    <row r="448" spans="1:1" x14ac:dyDescent="0.35">
      <c r="A448" s="1" t="s">
        <v>126</v>
      </c>
    </row>
    <row r="449" spans="1:1" x14ac:dyDescent="0.35">
      <c r="A449" s="1" t="s">
        <v>126</v>
      </c>
    </row>
    <row r="450" spans="1:1" x14ac:dyDescent="0.35">
      <c r="A450" s="1" t="s">
        <v>126</v>
      </c>
    </row>
    <row r="451" spans="1:1" x14ac:dyDescent="0.35">
      <c r="A451" s="1" t="s">
        <v>126</v>
      </c>
    </row>
    <row r="452" spans="1:1" x14ac:dyDescent="0.35">
      <c r="A452" s="1" t="s">
        <v>126</v>
      </c>
    </row>
    <row r="453" spans="1:1" x14ac:dyDescent="0.35">
      <c r="A453" s="1" t="s">
        <v>126</v>
      </c>
    </row>
    <row r="454" spans="1:1" x14ac:dyDescent="0.35">
      <c r="A454" s="1" t="s">
        <v>126</v>
      </c>
    </row>
    <row r="455" spans="1:1" x14ac:dyDescent="0.35">
      <c r="A455" s="1" t="s">
        <v>126</v>
      </c>
    </row>
    <row r="456" spans="1:1" x14ac:dyDescent="0.35">
      <c r="A456" s="1" t="s">
        <v>126</v>
      </c>
    </row>
    <row r="457" spans="1:1" x14ac:dyDescent="0.35">
      <c r="A457" s="1" t="s">
        <v>126</v>
      </c>
    </row>
    <row r="458" spans="1:1" x14ac:dyDescent="0.35">
      <c r="A458" s="1" t="s">
        <v>126</v>
      </c>
    </row>
    <row r="459" spans="1:1" x14ac:dyDescent="0.35">
      <c r="A459" s="1" t="s">
        <v>126</v>
      </c>
    </row>
    <row r="460" spans="1:1" x14ac:dyDescent="0.35">
      <c r="A460" s="1" t="s">
        <v>126</v>
      </c>
    </row>
    <row r="461" spans="1:1" x14ac:dyDescent="0.35">
      <c r="A461" s="1" t="s">
        <v>126</v>
      </c>
    </row>
    <row r="462" spans="1:1" x14ac:dyDescent="0.35">
      <c r="A462" s="1" t="s">
        <v>126</v>
      </c>
    </row>
  </sheetData>
  <pageMargins left="0.7" right="0.7" top="0.75" bottom="0.75" header="0.3" footer="0.3"/>
  <pageSetup orientation="portrait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59CF-C575-444C-97DE-BAE46920FA46}">
  <dimension ref="A1:AB462"/>
  <sheetViews>
    <sheetView topLeftCell="A124" workbookViewId="0">
      <selection activeCell="R149" sqref="R149"/>
    </sheetView>
  </sheetViews>
  <sheetFormatPr defaultRowHeight="14.5" x14ac:dyDescent="0.35"/>
  <cols>
    <col min="4" max="4" width="12.453125" customWidth="1"/>
    <col min="5" max="5" width="10" bestFit="1" customWidth="1"/>
    <col min="7" max="7" width="14.7265625" customWidth="1"/>
    <col min="8" max="8" width="11.1796875" customWidth="1"/>
    <col min="10" max="10" width="12" customWidth="1"/>
    <col min="11" max="12" width="10" bestFit="1" customWidth="1"/>
    <col min="13" max="13" width="13.7265625" customWidth="1"/>
    <col min="14" max="17" width="13" customWidth="1"/>
    <col min="18" max="18" width="10" bestFit="1" customWidth="1"/>
    <col min="19" max="19" width="12.54296875" bestFit="1" customWidth="1"/>
  </cols>
  <sheetData>
    <row r="1" spans="1:19" x14ac:dyDescent="0.35">
      <c r="A1" s="1" t="s">
        <v>143</v>
      </c>
      <c r="B1" t="s">
        <v>127</v>
      </c>
      <c r="C1" t="s">
        <v>128</v>
      </c>
      <c r="E1" t="s">
        <v>129</v>
      </c>
      <c r="F1" t="s">
        <v>130</v>
      </c>
      <c r="H1" t="s">
        <v>131</v>
      </c>
      <c r="I1" t="s">
        <v>132</v>
      </c>
      <c r="K1" t="s">
        <v>133</v>
      </c>
      <c r="L1" t="s">
        <v>134</v>
      </c>
    </row>
    <row r="2" spans="1:19" x14ac:dyDescent="0.35">
      <c r="A2" s="1" t="s">
        <v>9</v>
      </c>
      <c r="B2" t="s">
        <v>135</v>
      </c>
      <c r="C2" t="s">
        <v>136</v>
      </c>
      <c r="E2" t="s">
        <v>137</v>
      </c>
      <c r="F2" t="s">
        <v>138</v>
      </c>
      <c r="H2" t="s">
        <v>139</v>
      </c>
      <c r="I2" t="s">
        <v>140</v>
      </c>
      <c r="J2" t="s">
        <v>22</v>
      </c>
      <c r="K2" t="s">
        <v>141</v>
      </c>
      <c r="L2" t="s">
        <v>142</v>
      </c>
    </row>
    <row r="3" spans="1:19" x14ac:dyDescent="0.35">
      <c r="A3" s="1" t="s">
        <v>18</v>
      </c>
      <c r="B3" t="s">
        <v>144</v>
      </c>
      <c r="C3" t="s">
        <v>144</v>
      </c>
      <c r="D3" t="s">
        <v>20</v>
      </c>
      <c r="E3" t="s">
        <v>144</v>
      </c>
      <c r="F3" t="s">
        <v>144</v>
      </c>
      <c r="G3" t="s">
        <v>21</v>
      </c>
      <c r="H3" t="s">
        <v>144</v>
      </c>
      <c r="I3" t="s">
        <v>144</v>
      </c>
      <c r="K3" t="s">
        <v>144</v>
      </c>
      <c r="L3" t="s">
        <v>144</v>
      </c>
      <c r="M3" t="s">
        <v>23</v>
      </c>
      <c r="Q3" t="s">
        <v>25</v>
      </c>
      <c r="R3" t="s">
        <v>26</v>
      </c>
      <c r="S3" t="s">
        <v>27</v>
      </c>
    </row>
    <row r="4" spans="1:19" x14ac:dyDescent="0.35">
      <c r="A4" s="4" t="s">
        <v>145</v>
      </c>
      <c r="B4" s="3">
        <v>17575872.41061205</v>
      </c>
      <c r="C4" s="3">
        <v>21747596.477579419</v>
      </c>
      <c r="D4" s="2">
        <f>SUM(B4:C4)</f>
        <v>39323468.888191469</v>
      </c>
      <c r="E4" s="3">
        <v>33937348.5576462</v>
      </c>
      <c r="F4" s="3">
        <v>5991588.8617190756</v>
      </c>
      <c r="G4" s="2">
        <f>SUM(E4:F4)</f>
        <v>39928937.419365272</v>
      </c>
      <c r="H4" s="3">
        <v>18434520.776333656</v>
      </c>
      <c r="I4" s="3">
        <v>15987314.561314035</v>
      </c>
      <c r="J4" s="2">
        <f>SUM(H4:I4)</f>
        <v>34421835.337647691</v>
      </c>
      <c r="K4" s="3">
        <v>150946996.66349545</v>
      </c>
      <c r="L4" s="3">
        <v>109255185.50864653</v>
      </c>
      <c r="M4" s="2">
        <f>SUM(K4:L4)</f>
        <v>260202182.17214197</v>
      </c>
      <c r="Q4" s="2">
        <f t="shared" ref="Q4:Q11" si="0">(D4/$M4)*100</f>
        <v>15.112659148329602</v>
      </c>
      <c r="R4" s="2">
        <f t="shared" ref="R4:R67" si="1">(G4/$M4)*100</f>
        <v>15.345350713834321</v>
      </c>
      <c r="S4" s="2">
        <f t="shared" ref="S4:S67" si="2">(J4/$M4)*100</f>
        <v>13.228880346159141</v>
      </c>
    </row>
    <row r="5" spans="1:19" x14ac:dyDescent="0.35">
      <c r="A5" s="4" t="s">
        <v>146</v>
      </c>
      <c r="B5" s="3">
        <v>18669351.82871227</v>
      </c>
      <c r="C5" s="3">
        <v>23160194.59115465</v>
      </c>
      <c r="D5" s="2">
        <f t="shared" ref="D5:D68" si="3">SUM(B5:C5)</f>
        <v>41829546.41986692</v>
      </c>
      <c r="E5" s="3">
        <v>33466678.744317424</v>
      </c>
      <c r="F5" s="3">
        <v>6086004.8428094722</v>
      </c>
      <c r="G5" s="2">
        <f t="shared" ref="G5:G68" si="4">SUM(E5:F5)</f>
        <v>39552683.587126896</v>
      </c>
      <c r="H5" s="3">
        <v>19819594.967240136</v>
      </c>
      <c r="I5" s="3">
        <v>16510742.847512124</v>
      </c>
      <c r="J5" s="2">
        <f t="shared" ref="J5:J68" si="5">SUM(H5:I5)</f>
        <v>36330337.814752258</v>
      </c>
      <c r="K5" s="3">
        <v>152937417.74289462</v>
      </c>
      <c r="L5" s="3">
        <v>115885550.60588482</v>
      </c>
      <c r="M5" s="2">
        <f t="shared" ref="M5:M68" si="6">SUM(K5:L5)</f>
        <v>268822968.34877944</v>
      </c>
      <c r="Q5" s="2">
        <f t="shared" si="0"/>
        <v>15.560257621140444</v>
      </c>
      <c r="R5" s="2">
        <f t="shared" si="1"/>
        <v>14.713282808413153</v>
      </c>
      <c r="S5" s="2">
        <f t="shared" si="2"/>
        <v>13.514595883643441</v>
      </c>
    </row>
    <row r="6" spans="1:19" x14ac:dyDescent="0.35">
      <c r="A6" s="4" t="s">
        <v>147</v>
      </c>
      <c r="B6" s="3">
        <v>17933266.411436461</v>
      </c>
      <c r="C6" s="3">
        <v>22283312.399954762</v>
      </c>
      <c r="D6" s="2">
        <f t="shared" si="3"/>
        <v>40216578.811391219</v>
      </c>
      <c r="E6" s="3">
        <v>36714602.851836465</v>
      </c>
      <c r="F6" s="3">
        <v>6134472.9650895512</v>
      </c>
      <c r="G6" s="2">
        <f t="shared" si="4"/>
        <v>42849075.816926017</v>
      </c>
      <c r="H6" s="3">
        <v>19047009.590043359</v>
      </c>
      <c r="I6" s="3">
        <v>16301601.773184083</v>
      </c>
      <c r="J6" s="2">
        <f t="shared" si="5"/>
        <v>35348611.363227442</v>
      </c>
      <c r="K6" s="3">
        <v>152773170.60188538</v>
      </c>
      <c r="L6" s="3">
        <v>113847484.00730594</v>
      </c>
      <c r="M6" s="2">
        <f t="shared" si="6"/>
        <v>266620654.6091913</v>
      </c>
      <c r="Q6" s="2">
        <f t="shared" si="0"/>
        <v>15.083819695192069</v>
      </c>
      <c r="R6" s="2">
        <f t="shared" si="1"/>
        <v>16.071176435949262</v>
      </c>
      <c r="S6" s="2">
        <f t="shared" si="2"/>
        <v>13.258016868588415</v>
      </c>
    </row>
    <row r="7" spans="1:19" x14ac:dyDescent="0.35">
      <c r="A7" s="4" t="s">
        <v>148</v>
      </c>
      <c r="B7" s="3">
        <v>17685835.284840167</v>
      </c>
      <c r="C7" s="3">
        <v>21598059.667900022</v>
      </c>
      <c r="D7" s="2">
        <f t="shared" si="3"/>
        <v>39283894.952740192</v>
      </c>
      <c r="E7" s="3">
        <v>35493073.291365035</v>
      </c>
      <c r="F7" s="3">
        <v>6165362.8139353627</v>
      </c>
      <c r="G7" s="2">
        <f t="shared" si="4"/>
        <v>41658436.105300397</v>
      </c>
      <c r="H7" s="3">
        <v>18129008.686607465</v>
      </c>
      <c r="I7" s="3">
        <v>15656224.461060138</v>
      </c>
      <c r="J7" s="2">
        <f t="shared" si="5"/>
        <v>33785233.147667602</v>
      </c>
      <c r="K7" s="3">
        <v>148789264.16256022</v>
      </c>
      <c r="L7" s="3">
        <v>110962717.5069093</v>
      </c>
      <c r="M7" s="2">
        <f t="shared" si="6"/>
        <v>259751981.66946954</v>
      </c>
      <c r="Q7" s="2">
        <f t="shared" si="0"/>
        <v>15.123617036627021</v>
      </c>
      <c r="R7" s="2">
        <f t="shared" si="1"/>
        <v>16.037774124976696</v>
      </c>
      <c r="S7" s="2">
        <f t="shared" si="2"/>
        <v>13.006727775674412</v>
      </c>
    </row>
    <row r="8" spans="1:19" x14ac:dyDescent="0.35">
      <c r="A8" s="4" t="s">
        <v>149</v>
      </c>
      <c r="B8" s="3">
        <v>17864357.846243445</v>
      </c>
      <c r="C8" s="3">
        <v>22268671.440935288</v>
      </c>
      <c r="D8" s="2">
        <f t="shared" si="3"/>
        <v>40133029.287178732</v>
      </c>
      <c r="E8" s="3">
        <v>34758352.57116656</v>
      </c>
      <c r="F8" s="3">
        <v>6198711.0925788833</v>
      </c>
      <c r="G8" s="2">
        <f t="shared" si="4"/>
        <v>40957063.663745441</v>
      </c>
      <c r="H8" s="3">
        <v>18873414.096810196</v>
      </c>
      <c r="I8" s="3">
        <v>16363428.8500659</v>
      </c>
      <c r="J8" s="2">
        <f t="shared" si="5"/>
        <v>35236842.946876094</v>
      </c>
      <c r="K8" s="3">
        <v>152982398.3766042</v>
      </c>
      <c r="L8" s="3">
        <v>112377838.41733047</v>
      </c>
      <c r="M8" s="2">
        <f t="shared" si="6"/>
        <v>265360236.79393467</v>
      </c>
      <c r="Q8" s="2">
        <f t="shared" si="0"/>
        <v>15.123980055212272</v>
      </c>
      <c r="R8" s="2">
        <f t="shared" si="1"/>
        <v>15.434514288420168</v>
      </c>
      <c r="S8" s="2">
        <f t="shared" si="2"/>
        <v>13.278870780568095</v>
      </c>
    </row>
    <row r="9" spans="1:19" x14ac:dyDescent="0.35">
      <c r="A9" s="4" t="s">
        <v>150</v>
      </c>
      <c r="B9" s="3">
        <v>17989492.453853916</v>
      </c>
      <c r="C9" s="3">
        <v>22386096.838340063</v>
      </c>
      <c r="D9" s="2">
        <f t="shared" si="3"/>
        <v>40375589.292193979</v>
      </c>
      <c r="E9" s="3">
        <v>34634295.85469576</v>
      </c>
      <c r="F9" s="3">
        <v>5948693.6540097371</v>
      </c>
      <c r="G9" s="2">
        <f t="shared" si="4"/>
        <v>40582989.508705497</v>
      </c>
      <c r="H9" s="3">
        <v>18845255.406465404</v>
      </c>
      <c r="I9" s="3">
        <v>15835715.024051357</v>
      </c>
      <c r="J9" s="2">
        <f t="shared" si="5"/>
        <v>34680970.430516765</v>
      </c>
      <c r="K9" s="3">
        <v>149777133.43785784</v>
      </c>
      <c r="L9" s="3">
        <v>112669017.16450635</v>
      </c>
      <c r="M9" s="2">
        <f t="shared" si="6"/>
        <v>262446150.60236418</v>
      </c>
      <c r="Q9" s="2">
        <f t="shared" si="0"/>
        <v>15.384332823904739</v>
      </c>
      <c r="R9" s="2">
        <f t="shared" si="1"/>
        <v>15.463358641595528</v>
      </c>
      <c r="S9" s="2">
        <f t="shared" si="2"/>
        <v>13.214509091071559</v>
      </c>
    </row>
    <row r="10" spans="1:19" x14ac:dyDescent="0.35">
      <c r="A10" s="4" t="s">
        <v>151</v>
      </c>
      <c r="B10" s="3">
        <v>17398422.612289179</v>
      </c>
      <c r="C10" s="3">
        <v>21821253.447128072</v>
      </c>
      <c r="D10" s="2">
        <f t="shared" si="3"/>
        <v>39219676.059417248</v>
      </c>
      <c r="E10" s="3">
        <v>35252313.09567152</v>
      </c>
      <c r="F10" s="3">
        <v>6067128.9851373723</v>
      </c>
      <c r="G10" s="2">
        <f t="shared" si="4"/>
        <v>41319442.080808893</v>
      </c>
      <c r="H10" s="3">
        <v>18629570.450794835</v>
      </c>
      <c r="I10" s="3">
        <v>15942016.260724597</v>
      </c>
      <c r="J10" s="2">
        <f t="shared" si="5"/>
        <v>34571586.711519435</v>
      </c>
      <c r="K10" s="3">
        <v>150771501.78824458</v>
      </c>
      <c r="L10" s="3">
        <v>108084900.42651908</v>
      </c>
      <c r="M10" s="2">
        <f t="shared" si="6"/>
        <v>258856402.21476364</v>
      </c>
      <c r="P10">
        <v>2012</v>
      </c>
      <c r="Q10" s="2">
        <f t="shared" si="0"/>
        <v>15.15113233586478</v>
      </c>
      <c r="R10" s="2">
        <f t="shared" si="1"/>
        <v>15.962302545844576</v>
      </c>
      <c r="S10" s="2">
        <f t="shared" si="2"/>
        <v>13.355507692962782</v>
      </c>
    </row>
    <row r="11" spans="1:19" x14ac:dyDescent="0.35">
      <c r="A11" s="4" t="s">
        <v>152</v>
      </c>
      <c r="B11" s="3">
        <v>18128678.667626321</v>
      </c>
      <c r="C11" s="3">
        <v>21955188.78462613</v>
      </c>
      <c r="D11" s="2">
        <f t="shared" si="3"/>
        <v>40083867.452252448</v>
      </c>
      <c r="E11" s="3">
        <v>33586948.565115333</v>
      </c>
      <c r="F11" s="3">
        <v>6084807.4316508938</v>
      </c>
      <c r="G11" s="2">
        <f t="shared" si="4"/>
        <v>39671755.996766225</v>
      </c>
      <c r="H11" s="3">
        <v>18594461.952740673</v>
      </c>
      <c r="I11" s="3">
        <v>16808585.43153394</v>
      </c>
      <c r="J11" s="2">
        <f t="shared" si="5"/>
        <v>35403047.384274617</v>
      </c>
      <c r="K11" s="3">
        <v>151485483.05919257</v>
      </c>
      <c r="L11" s="3">
        <v>111235154.36749266</v>
      </c>
      <c r="M11" s="2">
        <f t="shared" si="6"/>
        <v>262720637.42668521</v>
      </c>
      <c r="Q11" s="2">
        <f t="shared" si="0"/>
        <v>15.257220690718768</v>
      </c>
      <c r="R11" s="2">
        <f t="shared" si="1"/>
        <v>15.100357697570303</v>
      </c>
      <c r="S11" s="2">
        <f t="shared" si="2"/>
        <v>13.475548678262546</v>
      </c>
    </row>
    <row r="12" spans="1:19" x14ac:dyDescent="0.35">
      <c r="A12" s="4" t="s">
        <v>153</v>
      </c>
      <c r="B12" s="3">
        <v>17409792.265436195</v>
      </c>
      <c r="C12" s="3">
        <v>21463008.399817437</v>
      </c>
      <c r="D12" s="2">
        <f t="shared" si="3"/>
        <v>38872800.665253632</v>
      </c>
      <c r="E12" s="3">
        <v>33879312.343736202</v>
      </c>
      <c r="F12" s="3">
        <v>6195616.8010437181</v>
      </c>
      <c r="G12" s="2">
        <f t="shared" si="4"/>
        <v>40074929.144779921</v>
      </c>
      <c r="H12" s="3">
        <v>17455827.911555298</v>
      </c>
      <c r="I12" s="3">
        <v>15951522.690263392</v>
      </c>
      <c r="J12" s="2">
        <f t="shared" si="5"/>
        <v>33407350.601818688</v>
      </c>
      <c r="K12" s="3">
        <v>145927671.43108764</v>
      </c>
      <c r="L12" s="3">
        <v>111518696.99275987</v>
      </c>
      <c r="M12" s="2">
        <f t="shared" si="6"/>
        <v>257446368.4238475</v>
      </c>
      <c r="Q12" s="2">
        <f>(D12/$M12)*100</f>
        <v>15.099378135820233</v>
      </c>
      <c r="R12" s="2">
        <f t="shared" si="1"/>
        <v>15.566321401280153</v>
      </c>
      <c r="S12" s="2">
        <f t="shared" si="2"/>
        <v>12.97643109372528</v>
      </c>
    </row>
    <row r="13" spans="1:19" x14ac:dyDescent="0.35">
      <c r="A13" s="4" t="s">
        <v>154</v>
      </c>
      <c r="B13" s="3">
        <v>17785861.909462944</v>
      </c>
      <c r="C13" s="3">
        <v>22024489.625598788</v>
      </c>
      <c r="D13" s="2">
        <f t="shared" si="3"/>
        <v>39810351.535061732</v>
      </c>
      <c r="E13" s="3">
        <v>34974044.826211296</v>
      </c>
      <c r="F13" s="3">
        <v>5993830.8462723186</v>
      </c>
      <c r="G13" s="2">
        <f t="shared" si="4"/>
        <v>40967875.672483616</v>
      </c>
      <c r="H13" s="3">
        <v>18396879.554604527</v>
      </c>
      <c r="I13" s="3">
        <v>16912459.815787591</v>
      </c>
      <c r="J13" s="2">
        <f t="shared" si="5"/>
        <v>35309339.370392114</v>
      </c>
      <c r="K13" s="3">
        <v>150073291.97262764</v>
      </c>
      <c r="L13" s="3">
        <v>108801888.57619478</v>
      </c>
      <c r="M13" s="2">
        <f t="shared" si="6"/>
        <v>258875180.5488224</v>
      </c>
      <c r="Q13" s="2">
        <f t="shared" ref="Q13:Q76" si="7">(D13/$M13)*100</f>
        <v>15.378203291123818</v>
      </c>
      <c r="R13" s="2">
        <f t="shared" si="1"/>
        <v>15.825339295034235</v>
      </c>
      <c r="S13" s="2">
        <f t="shared" si="2"/>
        <v>13.639522837042684</v>
      </c>
    </row>
    <row r="14" spans="1:19" x14ac:dyDescent="0.35">
      <c r="A14" s="4" t="s">
        <v>155</v>
      </c>
      <c r="B14" s="3">
        <v>19220618.448158875</v>
      </c>
      <c r="C14" s="3">
        <v>22407857.69143666</v>
      </c>
      <c r="D14" s="2">
        <f t="shared" si="3"/>
        <v>41628476.139595538</v>
      </c>
      <c r="E14" s="3">
        <v>35893847.76736483</v>
      </c>
      <c r="F14" s="3">
        <v>6141811.4134109654</v>
      </c>
      <c r="G14" s="2">
        <f t="shared" si="4"/>
        <v>42035659.180775791</v>
      </c>
      <c r="H14" s="3">
        <v>19029560.430757761</v>
      </c>
      <c r="I14" s="3">
        <v>16774027.663002713</v>
      </c>
      <c r="J14" s="2">
        <f t="shared" si="5"/>
        <v>35803588.093760476</v>
      </c>
      <c r="K14" s="3">
        <v>155097728.52151287</v>
      </c>
      <c r="L14" s="3">
        <v>113147566.48705059</v>
      </c>
      <c r="M14" s="2">
        <f t="shared" si="6"/>
        <v>268245295.00856346</v>
      </c>
      <c r="Q14" s="2">
        <f t="shared" si="7"/>
        <v>15.518809430848208</v>
      </c>
      <c r="R14" s="2">
        <f t="shared" si="1"/>
        <v>15.67060446649543</v>
      </c>
      <c r="S14" s="2">
        <f t="shared" si="2"/>
        <v>13.347331252396238</v>
      </c>
    </row>
    <row r="15" spans="1:19" x14ac:dyDescent="0.35">
      <c r="A15" s="4" t="s">
        <v>156</v>
      </c>
      <c r="B15" s="3">
        <v>17378177.915162165</v>
      </c>
      <c r="C15" s="3">
        <v>20932519.608921789</v>
      </c>
      <c r="D15" s="2">
        <f t="shared" si="3"/>
        <v>38310697.524083957</v>
      </c>
      <c r="E15" s="3">
        <v>35035280.347958833</v>
      </c>
      <c r="F15" s="3">
        <v>6158528.6274929764</v>
      </c>
      <c r="G15" s="2">
        <f t="shared" si="4"/>
        <v>41193808.975451812</v>
      </c>
      <c r="H15" s="3">
        <v>17748458.897199932</v>
      </c>
      <c r="I15" s="3">
        <v>15613652.274320493</v>
      </c>
      <c r="J15" s="2">
        <f t="shared" si="5"/>
        <v>33362111.171520427</v>
      </c>
      <c r="K15" s="3">
        <v>148876294.10618383</v>
      </c>
      <c r="L15" s="3">
        <v>113796393.34104967</v>
      </c>
      <c r="M15" s="2">
        <f t="shared" si="6"/>
        <v>262672687.4472335</v>
      </c>
      <c r="Q15" s="2">
        <f t="shared" si="7"/>
        <v>14.584956622785509</v>
      </c>
      <c r="R15" s="2">
        <f t="shared" si="1"/>
        <v>15.682562726940139</v>
      </c>
      <c r="S15" s="2">
        <f t="shared" si="2"/>
        <v>12.701020230061912</v>
      </c>
    </row>
    <row r="16" spans="1:19" x14ac:dyDescent="0.35">
      <c r="A16" s="4" t="s">
        <v>157</v>
      </c>
      <c r="B16" s="3">
        <v>18672793.655316435</v>
      </c>
      <c r="C16" s="3">
        <v>22636216.8503429</v>
      </c>
      <c r="D16" s="2">
        <f t="shared" si="3"/>
        <v>41309010.505659334</v>
      </c>
      <c r="E16" s="3">
        <v>36395656.813991055</v>
      </c>
      <c r="F16" s="3">
        <v>6986784.3328469275</v>
      </c>
      <c r="G16" s="2">
        <f t="shared" si="4"/>
        <v>43382441.14683798</v>
      </c>
      <c r="H16" s="3">
        <v>18878382.851837747</v>
      </c>
      <c r="I16" s="3">
        <v>16819697.481393676</v>
      </c>
      <c r="J16" s="2">
        <f t="shared" si="5"/>
        <v>35698080.333231419</v>
      </c>
      <c r="K16" s="3">
        <v>155474144.58547482</v>
      </c>
      <c r="L16" s="3">
        <v>114866557.56111379</v>
      </c>
      <c r="M16" s="2">
        <f t="shared" si="6"/>
        <v>270340702.14658862</v>
      </c>
      <c r="Q16" s="2">
        <f t="shared" si="7"/>
        <v>15.28035185884073</v>
      </c>
      <c r="R16" s="2">
        <f t="shared" si="1"/>
        <v>16.047321325411971</v>
      </c>
      <c r="S16" s="2">
        <f t="shared" si="2"/>
        <v>13.204848566929673</v>
      </c>
    </row>
    <row r="17" spans="1:19" x14ac:dyDescent="0.35">
      <c r="A17" s="4" t="s">
        <v>158</v>
      </c>
      <c r="B17" s="3">
        <v>18381611.491631556</v>
      </c>
      <c r="C17" s="3">
        <v>22392210.323397011</v>
      </c>
      <c r="D17" s="2">
        <f t="shared" si="3"/>
        <v>40773821.815028563</v>
      </c>
      <c r="E17" s="3">
        <v>39203059.754135922</v>
      </c>
      <c r="F17" s="3">
        <v>6666606.5248741098</v>
      </c>
      <c r="G17" s="2">
        <f t="shared" si="4"/>
        <v>45869666.279010028</v>
      </c>
      <c r="H17" s="3">
        <v>19139534.815007221</v>
      </c>
      <c r="I17" s="3">
        <v>17270323.35706763</v>
      </c>
      <c r="J17" s="2">
        <f t="shared" si="5"/>
        <v>36409858.172074854</v>
      </c>
      <c r="K17" s="3">
        <v>155751608.65861005</v>
      </c>
      <c r="L17" s="3">
        <v>115749298.89107749</v>
      </c>
      <c r="M17" s="2">
        <f t="shared" si="6"/>
        <v>271500907.5496875</v>
      </c>
      <c r="Q17" s="2">
        <f t="shared" si="7"/>
        <v>15.017932051503927</v>
      </c>
      <c r="R17" s="2">
        <f t="shared" si="1"/>
        <v>16.894848231995468</v>
      </c>
      <c r="S17" s="2">
        <f t="shared" si="2"/>
        <v>13.410584333097109</v>
      </c>
    </row>
    <row r="18" spans="1:19" x14ac:dyDescent="0.35">
      <c r="A18" s="4" t="s">
        <v>159</v>
      </c>
      <c r="B18" s="3">
        <v>17860567.95845028</v>
      </c>
      <c r="C18" s="3">
        <v>21838074.901239429</v>
      </c>
      <c r="D18" s="2">
        <f t="shared" si="3"/>
        <v>39698642.859689713</v>
      </c>
      <c r="E18" s="3">
        <v>32051476.248631511</v>
      </c>
      <c r="F18" s="3">
        <v>6473454.7142947353</v>
      </c>
      <c r="G18" s="2">
        <f t="shared" si="4"/>
        <v>38524930.962926246</v>
      </c>
      <c r="H18" s="3">
        <v>18420343.706394903</v>
      </c>
      <c r="I18" s="3">
        <v>15700338.420238279</v>
      </c>
      <c r="J18" s="2">
        <f t="shared" si="5"/>
        <v>34120682.126633182</v>
      </c>
      <c r="K18" s="3">
        <v>145669453.37139469</v>
      </c>
      <c r="L18" s="3">
        <v>112082122.79329133</v>
      </c>
      <c r="M18" s="2">
        <f t="shared" si="6"/>
        <v>257751576.16468602</v>
      </c>
      <c r="Q18" s="2">
        <f t="shared" si="7"/>
        <v>15.401901105863629</v>
      </c>
      <c r="R18" s="2">
        <f t="shared" si="1"/>
        <v>14.946535550304993</v>
      </c>
      <c r="S18" s="2">
        <f t="shared" si="2"/>
        <v>13.237817061817827</v>
      </c>
    </row>
    <row r="19" spans="1:19" x14ac:dyDescent="0.35">
      <c r="A19" s="4" t="s">
        <v>160</v>
      </c>
      <c r="B19" s="3">
        <v>18905439.931064352</v>
      </c>
      <c r="C19" s="3">
        <v>22754208.256507698</v>
      </c>
      <c r="D19" s="2">
        <f t="shared" si="3"/>
        <v>41659648.187572047</v>
      </c>
      <c r="E19" s="3">
        <v>35538341.733198814</v>
      </c>
      <c r="F19" s="3">
        <v>7101361.7855884889</v>
      </c>
      <c r="G19" s="2">
        <f t="shared" si="4"/>
        <v>42639703.518787302</v>
      </c>
      <c r="H19" s="3">
        <v>19621020.18251399</v>
      </c>
      <c r="I19" s="3">
        <v>18202680.829089042</v>
      </c>
      <c r="J19" s="2">
        <f t="shared" si="5"/>
        <v>37823701.011603028</v>
      </c>
      <c r="K19" s="3">
        <v>154597367.94696838</v>
      </c>
      <c r="L19" s="3">
        <v>113786488.76513913</v>
      </c>
      <c r="M19" s="2">
        <f t="shared" si="6"/>
        <v>268383856.71210751</v>
      </c>
      <c r="Q19" s="2">
        <f t="shared" si="7"/>
        <v>15.522412077213685</v>
      </c>
      <c r="R19" s="2">
        <f t="shared" si="1"/>
        <v>15.887581332630768</v>
      </c>
      <c r="S19" s="2">
        <f t="shared" si="2"/>
        <v>14.093135658370134</v>
      </c>
    </row>
    <row r="20" spans="1:19" x14ac:dyDescent="0.35">
      <c r="A20" s="4" t="s">
        <v>161</v>
      </c>
      <c r="B20" s="3">
        <v>17902930.178019311</v>
      </c>
      <c r="C20" s="3">
        <v>22486315.110028166</v>
      </c>
      <c r="D20" s="2">
        <f t="shared" si="3"/>
        <v>40389245.288047478</v>
      </c>
      <c r="E20" s="3">
        <v>36257426.146267727</v>
      </c>
      <c r="F20" s="3">
        <v>7009908.1178586986</v>
      </c>
      <c r="G20" s="2">
        <f t="shared" si="4"/>
        <v>43267334.264126427</v>
      </c>
      <c r="H20" s="3">
        <v>19509923.348578956</v>
      </c>
      <c r="I20" s="3">
        <v>17031148.232091032</v>
      </c>
      <c r="J20" s="2">
        <f t="shared" si="5"/>
        <v>36541071.580669984</v>
      </c>
      <c r="K20" s="3">
        <v>154654990.12615377</v>
      </c>
      <c r="L20" s="3">
        <v>114968534.45787726</v>
      </c>
      <c r="M20" s="2">
        <f t="shared" si="6"/>
        <v>269623524.58403105</v>
      </c>
      <c r="Q20" s="2">
        <f t="shared" si="7"/>
        <v>14.979866964634883</v>
      </c>
      <c r="R20" s="2">
        <f t="shared" si="1"/>
        <v>16.04731424339856</v>
      </c>
      <c r="S20" s="2">
        <f t="shared" si="2"/>
        <v>13.552627367009132</v>
      </c>
    </row>
    <row r="21" spans="1:19" x14ac:dyDescent="0.35">
      <c r="A21" s="4" t="s">
        <v>162</v>
      </c>
      <c r="B21" s="3">
        <v>17652906.626690641</v>
      </c>
      <c r="C21" s="3">
        <v>21547224.063966788</v>
      </c>
      <c r="D21" s="2">
        <f t="shared" si="3"/>
        <v>39200130.690657429</v>
      </c>
      <c r="E21" s="3">
        <v>34718323.516428426</v>
      </c>
      <c r="F21" s="3">
        <v>7302587.8668045942</v>
      </c>
      <c r="G21" s="2">
        <f t="shared" si="4"/>
        <v>42020911.383233018</v>
      </c>
      <c r="H21" s="3">
        <v>18713673.405650605</v>
      </c>
      <c r="I21" s="3">
        <v>16422818.339604072</v>
      </c>
      <c r="J21" s="2">
        <f t="shared" si="5"/>
        <v>35136491.745254681</v>
      </c>
      <c r="K21" s="3">
        <v>146544817.90707895</v>
      </c>
      <c r="L21" s="3">
        <v>115257464.19562806</v>
      </c>
      <c r="M21" s="2">
        <f t="shared" si="6"/>
        <v>261802282.10270703</v>
      </c>
      <c r="Q21" s="2">
        <f t="shared" si="7"/>
        <v>14.973181431351664</v>
      </c>
      <c r="R21" s="2">
        <f t="shared" si="1"/>
        <v>16.050628377161317</v>
      </c>
      <c r="S21" s="2">
        <f t="shared" si="2"/>
        <v>13.421002851102104</v>
      </c>
    </row>
    <row r="22" spans="1:19" x14ac:dyDescent="0.35">
      <c r="A22" s="4" t="s">
        <v>163</v>
      </c>
      <c r="B22" s="3">
        <v>17400515.056617092</v>
      </c>
      <c r="C22" s="3">
        <v>22378459.933996391</v>
      </c>
      <c r="D22" s="2">
        <f t="shared" si="3"/>
        <v>39778974.990613483</v>
      </c>
      <c r="E22" s="3">
        <v>36272797.700363465</v>
      </c>
      <c r="F22" s="3">
        <v>6913757.2928921664</v>
      </c>
      <c r="G22" s="2">
        <f t="shared" si="4"/>
        <v>43186554.99325563</v>
      </c>
      <c r="H22" s="3">
        <v>19738639.250807803</v>
      </c>
      <c r="I22" s="3">
        <v>17552674.182197791</v>
      </c>
      <c r="J22" s="2">
        <f t="shared" si="5"/>
        <v>37291313.433005594</v>
      </c>
      <c r="K22" s="3">
        <v>154696086.61079898</v>
      </c>
      <c r="L22" s="3">
        <v>114666001.28629053</v>
      </c>
      <c r="M22" s="2">
        <f t="shared" si="6"/>
        <v>269362087.89708948</v>
      </c>
      <c r="P22">
        <v>2013</v>
      </c>
      <c r="Q22" s="2">
        <f t="shared" si="7"/>
        <v>14.767844762849904</v>
      </c>
      <c r="R22" s="2">
        <f t="shared" si="1"/>
        <v>16.032900298038665</v>
      </c>
      <c r="S22" s="2">
        <f t="shared" si="2"/>
        <v>13.844306644687446</v>
      </c>
    </row>
    <row r="23" spans="1:19" x14ac:dyDescent="0.35">
      <c r="A23" s="4" t="s">
        <v>164</v>
      </c>
      <c r="B23" s="3">
        <v>17876908.500820946</v>
      </c>
      <c r="C23" s="3">
        <v>22442240.482474729</v>
      </c>
      <c r="D23" s="2">
        <f t="shared" si="3"/>
        <v>40319148.983295679</v>
      </c>
      <c r="E23" s="3">
        <v>35462757.782732271</v>
      </c>
      <c r="F23" s="3">
        <v>7313258.3054519687</v>
      </c>
      <c r="G23" s="2">
        <f t="shared" si="4"/>
        <v>42776016.088184237</v>
      </c>
      <c r="H23" s="3">
        <v>19420684.261698708</v>
      </c>
      <c r="I23" s="3">
        <v>16884736.495663565</v>
      </c>
      <c r="J23" s="2">
        <f t="shared" si="5"/>
        <v>36305420.757362276</v>
      </c>
      <c r="K23" s="3">
        <v>151768341.35891575</v>
      </c>
      <c r="L23" s="3">
        <v>115755354.85479492</v>
      </c>
      <c r="M23" s="2">
        <f t="shared" si="6"/>
        <v>267523696.21371067</v>
      </c>
      <c r="Q23" s="2">
        <f t="shared" si="7"/>
        <v>15.071243988452828</v>
      </c>
      <c r="R23" s="2">
        <f t="shared" si="1"/>
        <v>15.989617627745664</v>
      </c>
      <c r="S23" s="2">
        <f t="shared" si="2"/>
        <v>13.570917743435999</v>
      </c>
    </row>
    <row r="24" spans="1:19" x14ac:dyDescent="0.35">
      <c r="A24" s="4" t="s">
        <v>165</v>
      </c>
      <c r="B24" s="3">
        <v>17801043.53877059</v>
      </c>
      <c r="C24" s="3">
        <v>21997885.212073945</v>
      </c>
      <c r="D24" s="2">
        <f t="shared" si="3"/>
        <v>39798928.750844538</v>
      </c>
      <c r="E24" s="3">
        <v>35730969.219968557</v>
      </c>
      <c r="F24" s="3">
        <v>7147071.8291688403</v>
      </c>
      <c r="G24" s="2">
        <f t="shared" si="4"/>
        <v>42878041.049137399</v>
      </c>
      <c r="H24" s="3">
        <v>19138267.307037108</v>
      </c>
      <c r="I24" s="3">
        <v>16485103.771358173</v>
      </c>
      <c r="J24" s="2">
        <f t="shared" si="5"/>
        <v>35623371.078395277</v>
      </c>
      <c r="K24" s="3">
        <v>152372692.86043388</v>
      </c>
      <c r="L24" s="3">
        <v>111771143.26873237</v>
      </c>
      <c r="M24" s="2">
        <f t="shared" si="6"/>
        <v>264143836.12916625</v>
      </c>
      <c r="Q24" s="2">
        <f t="shared" si="7"/>
        <v>15.067142710603656</v>
      </c>
      <c r="R24" s="2">
        <f t="shared" si="1"/>
        <v>16.23283801639424</v>
      </c>
      <c r="S24" s="2">
        <f t="shared" si="2"/>
        <v>13.486353344613145</v>
      </c>
    </row>
    <row r="25" spans="1:19" x14ac:dyDescent="0.35">
      <c r="A25" s="4" t="s">
        <v>166</v>
      </c>
      <c r="B25" s="3">
        <v>17920747.895457175</v>
      </c>
      <c r="C25" s="3">
        <v>22884523.563082851</v>
      </c>
      <c r="D25" s="2">
        <f t="shared" si="3"/>
        <v>40805271.458540022</v>
      </c>
      <c r="E25" s="3">
        <v>36452774.130606689</v>
      </c>
      <c r="F25" s="3">
        <v>7786288.94947528</v>
      </c>
      <c r="G25" s="2">
        <f t="shared" si="4"/>
        <v>44239063.080081969</v>
      </c>
      <c r="H25" s="3">
        <v>19256921.245898061</v>
      </c>
      <c r="I25" s="3">
        <v>17349180.00831325</v>
      </c>
      <c r="J25" s="2">
        <f t="shared" si="5"/>
        <v>36606101.254211307</v>
      </c>
      <c r="K25" s="3">
        <v>156321972.13287058</v>
      </c>
      <c r="L25" s="3">
        <v>115830337.3055889</v>
      </c>
      <c r="M25" s="2">
        <f t="shared" si="6"/>
        <v>272152309.43845952</v>
      </c>
      <c r="Q25" s="2">
        <f t="shared" si="7"/>
        <v>14.993542234763627</v>
      </c>
      <c r="R25" s="2">
        <f t="shared" si="1"/>
        <v>16.255259112576272</v>
      </c>
      <c r="S25" s="2">
        <f t="shared" si="2"/>
        <v>13.45059365093827</v>
      </c>
    </row>
    <row r="26" spans="1:19" x14ac:dyDescent="0.35">
      <c r="A26" s="4" t="s">
        <v>167</v>
      </c>
      <c r="B26" s="3">
        <v>18230353.958272822</v>
      </c>
      <c r="C26" s="3">
        <v>22763945.00445025</v>
      </c>
      <c r="D26" s="2">
        <f t="shared" si="3"/>
        <v>40994298.962723076</v>
      </c>
      <c r="E26" s="3">
        <v>36499245.406756133</v>
      </c>
      <c r="F26" s="3">
        <v>7822125.9790386222</v>
      </c>
      <c r="G26" s="2">
        <f t="shared" si="4"/>
        <v>44321371.385794759</v>
      </c>
      <c r="H26" s="3">
        <v>19523485.272786777</v>
      </c>
      <c r="I26" s="3">
        <v>17350536.952047251</v>
      </c>
      <c r="J26" s="2">
        <f t="shared" si="5"/>
        <v>36874022.224834025</v>
      </c>
      <c r="K26" s="3">
        <v>154011940.95846143</v>
      </c>
      <c r="L26" s="3">
        <v>117013377.10551776</v>
      </c>
      <c r="M26" s="2">
        <f t="shared" si="6"/>
        <v>271025318.06397921</v>
      </c>
      <c r="Q26" s="2">
        <f t="shared" si="7"/>
        <v>15.125634481515787</v>
      </c>
      <c r="R26" s="2">
        <f t="shared" si="1"/>
        <v>16.353221795807318</v>
      </c>
      <c r="S26" s="2">
        <f t="shared" si="2"/>
        <v>13.605379190489286</v>
      </c>
    </row>
    <row r="27" spans="1:19" x14ac:dyDescent="0.35">
      <c r="A27" s="4" t="s">
        <v>168</v>
      </c>
      <c r="B27" s="3">
        <v>17386461.793682974</v>
      </c>
      <c r="C27" s="3">
        <v>21988600.1371493</v>
      </c>
      <c r="D27" s="2">
        <f t="shared" si="3"/>
        <v>39375061.930832274</v>
      </c>
      <c r="E27" s="3">
        <v>37348010.615715325</v>
      </c>
      <c r="F27" s="3">
        <v>8042963.6287685102</v>
      </c>
      <c r="G27" s="2">
        <f t="shared" si="4"/>
        <v>45390974.244483836</v>
      </c>
      <c r="H27" s="3">
        <v>18967202.821476925</v>
      </c>
      <c r="I27" s="3">
        <v>17123074.475190036</v>
      </c>
      <c r="J27" s="2">
        <f t="shared" si="5"/>
        <v>36090277.296666965</v>
      </c>
      <c r="K27" s="3">
        <v>152812659.6098119</v>
      </c>
      <c r="L27" s="3">
        <v>113681066.78254402</v>
      </c>
      <c r="M27" s="2">
        <f t="shared" si="6"/>
        <v>266493726.39235592</v>
      </c>
      <c r="Q27" s="2">
        <f t="shared" si="7"/>
        <v>14.775230345520699</v>
      </c>
      <c r="R27" s="2">
        <f t="shared" si="1"/>
        <v>17.032661465979572</v>
      </c>
      <c r="S27" s="2">
        <f t="shared" si="2"/>
        <v>13.542636738671899</v>
      </c>
    </row>
    <row r="28" spans="1:19" x14ac:dyDescent="0.35">
      <c r="A28" s="4" t="s">
        <v>169</v>
      </c>
      <c r="B28" s="3">
        <v>17018660.2092246</v>
      </c>
      <c r="C28" s="3">
        <v>21867687.631314266</v>
      </c>
      <c r="D28" s="2">
        <f t="shared" si="3"/>
        <v>38886347.840538867</v>
      </c>
      <c r="E28" s="3">
        <v>37203292.230184659</v>
      </c>
      <c r="F28" s="3">
        <v>7588152.4793096557</v>
      </c>
      <c r="G28" s="2">
        <f t="shared" si="4"/>
        <v>44791444.709494315</v>
      </c>
      <c r="H28" s="3">
        <v>19345822.331535738</v>
      </c>
      <c r="I28" s="3">
        <v>17817882.479521964</v>
      </c>
      <c r="J28" s="2">
        <f t="shared" si="5"/>
        <v>37163704.811057702</v>
      </c>
      <c r="K28" s="3">
        <v>155218339.54104725</v>
      </c>
      <c r="L28" s="3">
        <v>116993122.59627844</v>
      </c>
      <c r="M28" s="2">
        <f t="shared" si="6"/>
        <v>272211462.1373257</v>
      </c>
      <c r="Q28" s="2">
        <f t="shared" si="7"/>
        <v>14.285345493982696</v>
      </c>
      <c r="R28" s="2">
        <f t="shared" si="1"/>
        <v>16.454650497743497</v>
      </c>
      <c r="S28" s="2">
        <f t="shared" si="2"/>
        <v>13.652512836623057</v>
      </c>
    </row>
    <row r="29" spans="1:19" x14ac:dyDescent="0.35">
      <c r="A29" s="4" t="s">
        <v>170</v>
      </c>
      <c r="B29" s="3">
        <v>17478401.252586216</v>
      </c>
      <c r="C29" s="3">
        <v>22250531.402069781</v>
      </c>
      <c r="D29" s="2">
        <f t="shared" si="3"/>
        <v>39728932.654655993</v>
      </c>
      <c r="E29" s="3">
        <v>36731727.698962241</v>
      </c>
      <c r="F29" s="3">
        <v>7535805.9284305302</v>
      </c>
      <c r="G29" s="2">
        <f t="shared" si="4"/>
        <v>44267533.627392769</v>
      </c>
      <c r="H29" s="3">
        <v>19582361.428733632</v>
      </c>
      <c r="I29" s="3">
        <v>17636917.55700605</v>
      </c>
      <c r="J29" s="2">
        <f t="shared" si="5"/>
        <v>37219278.985739678</v>
      </c>
      <c r="K29" s="3">
        <v>153967655.77027097</v>
      </c>
      <c r="L29" s="3">
        <v>114483351.44762321</v>
      </c>
      <c r="M29" s="2">
        <f t="shared" si="6"/>
        <v>268451007.2178942</v>
      </c>
      <c r="Q29" s="2">
        <f t="shared" si="7"/>
        <v>14.799323372405576</v>
      </c>
      <c r="R29" s="2">
        <f t="shared" si="1"/>
        <v>16.489986044813772</v>
      </c>
      <c r="S29" s="2">
        <f t="shared" si="2"/>
        <v>13.864458685204273</v>
      </c>
    </row>
    <row r="30" spans="1:19" x14ac:dyDescent="0.35">
      <c r="A30" s="4" t="s">
        <v>171</v>
      </c>
      <c r="B30" s="3">
        <v>17768531.066645671</v>
      </c>
      <c r="C30" s="3">
        <v>22159273.440153539</v>
      </c>
      <c r="D30" s="2">
        <f t="shared" si="3"/>
        <v>39927804.506799206</v>
      </c>
      <c r="E30" s="3">
        <v>37066338.180677675</v>
      </c>
      <c r="F30" s="3">
        <v>7925441.4359020302</v>
      </c>
      <c r="G30" s="2">
        <f t="shared" si="4"/>
        <v>44991779.616579704</v>
      </c>
      <c r="H30" s="3">
        <v>19862383.281300616</v>
      </c>
      <c r="I30" s="3">
        <v>17363658.639415525</v>
      </c>
      <c r="J30" s="2">
        <f t="shared" si="5"/>
        <v>37226041.920716137</v>
      </c>
      <c r="K30" s="3">
        <v>156433049.71035951</v>
      </c>
      <c r="L30" s="3">
        <v>116075062.64838333</v>
      </c>
      <c r="M30" s="2">
        <f t="shared" si="6"/>
        <v>272508112.35874283</v>
      </c>
      <c r="Q30" s="2">
        <f t="shared" si="7"/>
        <v>14.651969132660653</v>
      </c>
      <c r="R30" s="2">
        <f t="shared" si="1"/>
        <v>16.510253301138555</v>
      </c>
      <c r="S30" s="2">
        <f t="shared" si="2"/>
        <v>13.660526139386992</v>
      </c>
    </row>
    <row r="31" spans="1:19" x14ac:dyDescent="0.35">
      <c r="A31" s="4" t="s">
        <v>172</v>
      </c>
      <c r="B31" s="3">
        <v>17957726.448103108</v>
      </c>
      <c r="C31" s="3">
        <v>22290350.474875767</v>
      </c>
      <c r="D31" s="2">
        <f t="shared" si="3"/>
        <v>40248076.922978878</v>
      </c>
      <c r="E31" s="3">
        <v>39182242.23088368</v>
      </c>
      <c r="F31" s="3">
        <v>7400537.6835329402</v>
      </c>
      <c r="G31" s="2">
        <f t="shared" si="4"/>
        <v>46582779.914416619</v>
      </c>
      <c r="H31" s="3">
        <v>20194792.348496605</v>
      </c>
      <c r="I31" s="3">
        <v>17979812.586789638</v>
      </c>
      <c r="J31" s="2">
        <f t="shared" si="5"/>
        <v>38174604.935286239</v>
      </c>
      <c r="K31" s="3">
        <v>163342574.50292614</v>
      </c>
      <c r="L31" s="3">
        <v>116231333.39889805</v>
      </c>
      <c r="M31" s="2">
        <f t="shared" si="6"/>
        <v>279573907.90182418</v>
      </c>
      <c r="Q31" s="2">
        <f t="shared" si="7"/>
        <v>14.396220743572568</v>
      </c>
      <c r="R31" s="2">
        <f t="shared" si="1"/>
        <v>16.662062731109632</v>
      </c>
      <c r="S31" s="2">
        <f t="shared" si="2"/>
        <v>13.654566415651251</v>
      </c>
    </row>
    <row r="32" spans="1:19" x14ac:dyDescent="0.35">
      <c r="A32" s="4" t="s">
        <v>173</v>
      </c>
      <c r="B32" s="3">
        <v>18483630.35554551</v>
      </c>
      <c r="C32" s="3">
        <v>22578305.27709889</v>
      </c>
      <c r="D32" s="2">
        <f t="shared" si="3"/>
        <v>41061935.6326444</v>
      </c>
      <c r="E32" s="3">
        <v>37808266.714938864</v>
      </c>
      <c r="F32" s="3">
        <v>7539900.8144528568</v>
      </c>
      <c r="G32" s="2">
        <f t="shared" si="4"/>
        <v>45348167.529391721</v>
      </c>
      <c r="H32" s="3">
        <v>20408184.482451629</v>
      </c>
      <c r="I32" s="3">
        <v>18527343.788222134</v>
      </c>
      <c r="J32" s="2">
        <f t="shared" si="5"/>
        <v>38935528.270673767</v>
      </c>
      <c r="K32" s="3">
        <v>160924001.44763002</v>
      </c>
      <c r="L32" s="3">
        <v>118180255.12998267</v>
      </c>
      <c r="M32" s="2">
        <f t="shared" si="6"/>
        <v>279104256.5776127</v>
      </c>
      <c r="Q32" s="2">
        <f t="shared" si="7"/>
        <v>14.712042064907022</v>
      </c>
      <c r="R32" s="2">
        <f t="shared" si="1"/>
        <v>16.247752035548551</v>
      </c>
      <c r="S32" s="2">
        <f t="shared" si="2"/>
        <v>13.950173583198886</v>
      </c>
    </row>
    <row r="33" spans="1:19" x14ac:dyDescent="0.35">
      <c r="A33" s="4" t="s">
        <v>174</v>
      </c>
      <c r="B33" s="3">
        <v>18500034.727028985</v>
      </c>
      <c r="C33" s="3">
        <v>22704455.14172177</v>
      </c>
      <c r="D33" s="2">
        <f t="shared" si="3"/>
        <v>41204489.868750751</v>
      </c>
      <c r="E33" s="3">
        <v>38302087.817124717</v>
      </c>
      <c r="F33" s="3">
        <v>7487416.870724869</v>
      </c>
      <c r="G33" s="2">
        <f t="shared" si="4"/>
        <v>45789504.687849589</v>
      </c>
      <c r="H33" s="3">
        <v>20516161.290077817</v>
      </c>
      <c r="I33" s="3">
        <v>17975623.204268057</v>
      </c>
      <c r="J33" s="2">
        <f t="shared" si="5"/>
        <v>38491784.494345874</v>
      </c>
      <c r="K33" s="3">
        <v>159758355.6239478</v>
      </c>
      <c r="L33" s="3">
        <v>116594940.73313177</v>
      </c>
      <c r="M33" s="2">
        <f t="shared" si="6"/>
        <v>276353296.35707957</v>
      </c>
      <c r="Q33" s="2">
        <f t="shared" si="7"/>
        <v>14.910077213448512</v>
      </c>
      <c r="R33" s="2">
        <f t="shared" si="1"/>
        <v>16.569190703151374</v>
      </c>
      <c r="S33" s="2">
        <f t="shared" si="2"/>
        <v>13.928469463454546</v>
      </c>
    </row>
    <row r="34" spans="1:19" x14ac:dyDescent="0.35">
      <c r="A34" s="4" t="s">
        <v>175</v>
      </c>
      <c r="B34" s="3">
        <v>19057834.472712051</v>
      </c>
      <c r="C34" s="3">
        <v>24171162.029291712</v>
      </c>
      <c r="D34" s="2">
        <f t="shared" si="3"/>
        <v>43228996.502003759</v>
      </c>
      <c r="E34" s="3">
        <v>37883507.675856307</v>
      </c>
      <c r="F34" s="3">
        <v>7513720.4559898674</v>
      </c>
      <c r="G34" s="2">
        <f t="shared" si="4"/>
        <v>45397228.131846175</v>
      </c>
      <c r="H34" s="3">
        <v>21724217.024381567</v>
      </c>
      <c r="I34" s="3">
        <v>18626572.052810043</v>
      </c>
      <c r="J34" s="2">
        <f t="shared" si="5"/>
        <v>40350789.077191606</v>
      </c>
      <c r="K34" s="3">
        <v>163284204.58739713</v>
      </c>
      <c r="L34" s="3">
        <v>118828222.89958866</v>
      </c>
      <c r="M34" s="2">
        <f t="shared" si="6"/>
        <v>282112427.4869858</v>
      </c>
      <c r="P34">
        <v>2014</v>
      </c>
      <c r="Q34" s="2">
        <f t="shared" si="7"/>
        <v>15.323322296391204</v>
      </c>
      <c r="R34" s="2">
        <f t="shared" si="1"/>
        <v>16.091892348110189</v>
      </c>
      <c r="S34" s="2">
        <f t="shared" si="2"/>
        <v>14.303088111583826</v>
      </c>
    </row>
    <row r="35" spans="1:19" x14ac:dyDescent="0.35">
      <c r="A35" s="4" t="s">
        <v>176</v>
      </c>
      <c r="B35" s="3">
        <v>18238484.670343351</v>
      </c>
      <c r="C35" s="3">
        <v>22390166.927645773</v>
      </c>
      <c r="D35" s="2">
        <f t="shared" si="3"/>
        <v>40628651.597989127</v>
      </c>
      <c r="E35" s="3">
        <v>36244868.357951075</v>
      </c>
      <c r="F35" s="3">
        <v>7737121.4699006835</v>
      </c>
      <c r="G35" s="2">
        <f t="shared" si="4"/>
        <v>43981989.827851757</v>
      </c>
      <c r="H35" s="3">
        <v>20453289.970749766</v>
      </c>
      <c r="I35" s="3">
        <v>17974129.684193209</v>
      </c>
      <c r="J35" s="2">
        <f t="shared" si="5"/>
        <v>38427419.654942974</v>
      </c>
      <c r="K35" s="3">
        <v>158879913.48676178</v>
      </c>
      <c r="L35" s="3">
        <v>119197335.09754053</v>
      </c>
      <c r="M35" s="2">
        <f t="shared" si="6"/>
        <v>278077248.58430231</v>
      </c>
      <c r="Q35" s="2">
        <f t="shared" si="7"/>
        <v>14.610563001766785</v>
      </c>
      <c r="R35" s="2">
        <f t="shared" si="1"/>
        <v>15.816464688055238</v>
      </c>
      <c r="S35" s="2">
        <f t="shared" si="2"/>
        <v>13.818972911512125</v>
      </c>
    </row>
    <row r="36" spans="1:19" x14ac:dyDescent="0.35">
      <c r="A36" s="4" t="s">
        <v>177</v>
      </c>
      <c r="B36" s="3">
        <v>18966547.034320075</v>
      </c>
      <c r="C36" s="3">
        <v>23358810.10489741</v>
      </c>
      <c r="D36" s="2">
        <f t="shared" si="3"/>
        <v>42325357.139217481</v>
      </c>
      <c r="E36" s="3">
        <v>40034125.378149956</v>
      </c>
      <c r="F36" s="3">
        <v>7405017.4964706814</v>
      </c>
      <c r="G36" s="2">
        <f t="shared" si="4"/>
        <v>47439142.874620639</v>
      </c>
      <c r="H36" s="3">
        <v>20651114.890330866</v>
      </c>
      <c r="I36" s="3">
        <v>18381729.580869216</v>
      </c>
      <c r="J36" s="2">
        <f t="shared" si="5"/>
        <v>39032844.471200079</v>
      </c>
      <c r="K36" s="3">
        <v>164990938.30231604</v>
      </c>
      <c r="L36" s="3">
        <v>116239102.88947454</v>
      </c>
      <c r="M36" s="2">
        <f t="shared" si="6"/>
        <v>281230041.19179058</v>
      </c>
      <c r="Q36" s="2">
        <f t="shared" si="7"/>
        <v>15.050083895679139</v>
      </c>
      <c r="R36" s="2">
        <f t="shared" si="1"/>
        <v>16.868447863387591</v>
      </c>
      <c r="S36" s="2">
        <f t="shared" si="2"/>
        <v>13.879329642661054</v>
      </c>
    </row>
    <row r="37" spans="1:19" x14ac:dyDescent="0.35">
      <c r="A37" s="4" t="s">
        <v>178</v>
      </c>
      <c r="B37" s="3">
        <v>18815627.220822584</v>
      </c>
      <c r="C37" s="3">
        <v>23638990.620606821</v>
      </c>
      <c r="D37" s="2">
        <f t="shared" si="3"/>
        <v>42454617.841429405</v>
      </c>
      <c r="E37" s="3">
        <v>39464457.561148264</v>
      </c>
      <c r="F37" s="3">
        <v>7818930.9618968079</v>
      </c>
      <c r="G37" s="2">
        <f t="shared" si="4"/>
        <v>47283388.52304507</v>
      </c>
      <c r="H37" s="3">
        <v>21372904.661999922</v>
      </c>
      <c r="I37" s="3">
        <v>18517580.649231903</v>
      </c>
      <c r="J37" s="2">
        <f t="shared" si="5"/>
        <v>39890485.311231822</v>
      </c>
      <c r="K37" s="3">
        <v>165486498.38109758</v>
      </c>
      <c r="L37" s="3">
        <v>119388202.37351532</v>
      </c>
      <c r="M37" s="2">
        <f t="shared" si="6"/>
        <v>284874700.75461292</v>
      </c>
      <c r="Q37" s="2">
        <f t="shared" si="7"/>
        <v>14.902909148818805</v>
      </c>
      <c r="R37" s="2">
        <f t="shared" si="1"/>
        <v>16.597959874216532</v>
      </c>
      <c r="S37" s="2">
        <f t="shared" si="2"/>
        <v>14.002817802200319</v>
      </c>
    </row>
    <row r="38" spans="1:19" x14ac:dyDescent="0.35">
      <c r="A38" s="4" t="s">
        <v>179</v>
      </c>
      <c r="B38" s="3">
        <v>17831443.70736903</v>
      </c>
      <c r="C38" s="3">
        <v>22213239.509464942</v>
      </c>
      <c r="D38" s="2">
        <f t="shared" si="3"/>
        <v>40044683.216833971</v>
      </c>
      <c r="E38" s="3">
        <v>38565918.747969255</v>
      </c>
      <c r="F38" s="3">
        <v>7423242.9840586102</v>
      </c>
      <c r="G38" s="2">
        <f t="shared" si="4"/>
        <v>45989161.732027866</v>
      </c>
      <c r="H38" s="3">
        <v>20573719.741864104</v>
      </c>
      <c r="I38" s="3">
        <v>17743654.340264443</v>
      </c>
      <c r="J38" s="2">
        <f t="shared" si="5"/>
        <v>38317374.082128547</v>
      </c>
      <c r="K38" s="3">
        <v>159403646.702842</v>
      </c>
      <c r="L38" s="3">
        <v>115878753.22161031</v>
      </c>
      <c r="M38" s="2">
        <f t="shared" si="6"/>
        <v>275282399.9244523</v>
      </c>
      <c r="Q38" s="2">
        <f t="shared" si="7"/>
        <v>14.546764786932878</v>
      </c>
      <c r="R38" s="2">
        <f t="shared" si="1"/>
        <v>16.706175819685164</v>
      </c>
      <c r="S38" s="2">
        <f t="shared" si="2"/>
        <v>13.919296726795558</v>
      </c>
    </row>
    <row r="39" spans="1:19" x14ac:dyDescent="0.35">
      <c r="A39" s="4" t="s">
        <v>180</v>
      </c>
      <c r="B39" s="3">
        <v>18524859.3955939</v>
      </c>
      <c r="C39" s="3">
        <v>22549732.111501727</v>
      </c>
      <c r="D39" s="2">
        <f t="shared" si="3"/>
        <v>41074591.507095627</v>
      </c>
      <c r="E39" s="3">
        <v>39920419.07327348</v>
      </c>
      <c r="F39" s="3">
        <v>7666190.889239138</v>
      </c>
      <c r="G39" s="2">
        <f t="shared" si="4"/>
        <v>47586609.96251262</v>
      </c>
      <c r="H39" s="3">
        <v>21901438.917945966</v>
      </c>
      <c r="I39" s="3">
        <v>17870842.418664411</v>
      </c>
      <c r="J39" s="2">
        <f t="shared" si="5"/>
        <v>39772281.336610377</v>
      </c>
      <c r="K39" s="3">
        <v>167466901.80268285</v>
      </c>
      <c r="L39" s="3">
        <v>115435068.16158693</v>
      </c>
      <c r="M39" s="2">
        <f t="shared" si="6"/>
        <v>282901969.96426976</v>
      </c>
      <c r="Q39" s="2">
        <f t="shared" si="7"/>
        <v>14.519019260376062</v>
      </c>
      <c r="R39" s="2">
        <f t="shared" si="1"/>
        <v>16.820883208597934</v>
      </c>
      <c r="S39" s="2">
        <f t="shared" si="2"/>
        <v>14.058679528330458</v>
      </c>
    </row>
    <row r="40" spans="1:19" x14ac:dyDescent="0.35">
      <c r="A40" s="4" t="s">
        <v>181</v>
      </c>
      <c r="B40" s="3">
        <v>17857433.358499341</v>
      </c>
      <c r="C40" s="3">
        <v>21750674.559999261</v>
      </c>
      <c r="D40" s="2">
        <f t="shared" si="3"/>
        <v>39608107.918498605</v>
      </c>
      <c r="E40" s="3">
        <v>37287539.212086573</v>
      </c>
      <c r="F40" s="3">
        <v>7649982.2440023823</v>
      </c>
      <c r="G40" s="2">
        <f t="shared" si="4"/>
        <v>44937521.456088953</v>
      </c>
      <c r="H40" s="3">
        <v>21022112.763618574</v>
      </c>
      <c r="I40" s="3">
        <v>17777100.18366465</v>
      </c>
      <c r="J40" s="2">
        <f t="shared" si="5"/>
        <v>38799212.947283223</v>
      </c>
      <c r="K40" s="3">
        <v>160124013.91384289</v>
      </c>
      <c r="L40" s="3">
        <v>113502752.74989699</v>
      </c>
      <c r="M40" s="2">
        <f t="shared" si="6"/>
        <v>273626766.66373986</v>
      </c>
      <c r="Q40" s="2">
        <f t="shared" si="7"/>
        <v>14.475231499253521</v>
      </c>
      <c r="R40" s="2">
        <f t="shared" si="1"/>
        <v>16.42292601853265</v>
      </c>
      <c r="S40" s="2">
        <f t="shared" si="2"/>
        <v>14.179611673357821</v>
      </c>
    </row>
    <row r="41" spans="1:19" x14ac:dyDescent="0.35">
      <c r="A41" s="4" t="s">
        <v>182</v>
      </c>
      <c r="B41" s="3">
        <v>17052133.883256935</v>
      </c>
      <c r="C41" s="3">
        <v>20980786.084823325</v>
      </c>
      <c r="D41" s="2">
        <f t="shared" si="3"/>
        <v>38032919.96808026</v>
      </c>
      <c r="E41" s="3">
        <v>37656658.259369679</v>
      </c>
      <c r="F41" s="3">
        <v>7513160.1363499602</v>
      </c>
      <c r="G41" s="2">
        <f t="shared" si="4"/>
        <v>45169818.39571964</v>
      </c>
      <c r="H41" s="3">
        <v>21234402.981120266</v>
      </c>
      <c r="I41" s="3">
        <v>17550848.228914391</v>
      </c>
      <c r="J41" s="2">
        <f t="shared" si="5"/>
        <v>38785251.210034654</v>
      </c>
      <c r="K41" s="3">
        <v>156768643.76829419</v>
      </c>
      <c r="L41" s="3">
        <v>110851703.30497721</v>
      </c>
      <c r="M41" s="2">
        <f t="shared" si="6"/>
        <v>267620347.07327139</v>
      </c>
      <c r="Q41" s="2">
        <f t="shared" si="7"/>
        <v>14.211520306289446</v>
      </c>
      <c r="R41" s="2">
        <f t="shared" si="1"/>
        <v>16.878319937068408</v>
      </c>
      <c r="S41" s="2">
        <f t="shared" si="2"/>
        <v>14.492639156250586</v>
      </c>
    </row>
    <row r="42" spans="1:19" x14ac:dyDescent="0.35">
      <c r="A42" s="4" t="s">
        <v>183</v>
      </c>
      <c r="B42" s="3">
        <v>17516657.319346748</v>
      </c>
      <c r="C42" s="3">
        <v>21274806.35166971</v>
      </c>
      <c r="D42" s="2">
        <f t="shared" si="3"/>
        <v>38791463.671016455</v>
      </c>
      <c r="E42" s="3">
        <v>48797755.687028863</v>
      </c>
      <c r="F42" s="3">
        <v>7278376.9779156744</v>
      </c>
      <c r="G42" s="2">
        <f t="shared" si="4"/>
        <v>56076132.664944537</v>
      </c>
      <c r="H42" s="3">
        <v>21562670.254074503</v>
      </c>
      <c r="I42" s="3">
        <v>17574069.432177968</v>
      </c>
      <c r="J42" s="2">
        <f t="shared" si="5"/>
        <v>39136739.686252475</v>
      </c>
      <c r="K42" s="3">
        <v>171402236.75765023</v>
      </c>
      <c r="L42" s="3">
        <v>110382530.2252074</v>
      </c>
      <c r="M42" s="2">
        <f t="shared" si="6"/>
        <v>281784766.98285764</v>
      </c>
      <c r="Q42" s="2">
        <f t="shared" si="7"/>
        <v>13.766345174143616</v>
      </c>
      <c r="R42" s="2">
        <f t="shared" si="1"/>
        <v>19.900342117626224</v>
      </c>
      <c r="S42" s="2">
        <f t="shared" si="2"/>
        <v>13.888876998320265</v>
      </c>
    </row>
    <row r="43" spans="1:19" x14ac:dyDescent="0.35">
      <c r="A43" s="4" t="s">
        <v>184</v>
      </c>
      <c r="B43" s="3">
        <v>17317878.166787472</v>
      </c>
      <c r="C43" s="3">
        <v>21014437.612399749</v>
      </c>
      <c r="D43" s="2">
        <f t="shared" si="3"/>
        <v>38332315.779187217</v>
      </c>
      <c r="E43" s="3">
        <v>39202434.427199066</v>
      </c>
      <c r="F43" s="3">
        <v>7523209.1654326422</v>
      </c>
      <c r="G43" s="2">
        <f t="shared" si="4"/>
        <v>46725643.592631705</v>
      </c>
      <c r="H43" s="3">
        <v>21567928.905524142</v>
      </c>
      <c r="I43" s="3">
        <v>18097380.804249246</v>
      </c>
      <c r="J43" s="2">
        <f t="shared" si="5"/>
        <v>39665309.709773391</v>
      </c>
      <c r="K43" s="3">
        <v>165335608.12406433</v>
      </c>
      <c r="L43" s="3">
        <v>113168679.37645003</v>
      </c>
      <c r="M43" s="2">
        <f t="shared" si="6"/>
        <v>278504287.50051439</v>
      </c>
      <c r="Q43" s="2">
        <f t="shared" si="7"/>
        <v>13.763635785720684</v>
      </c>
      <c r="R43" s="2">
        <f t="shared" si="1"/>
        <v>16.77735162068031</v>
      </c>
      <c r="S43" s="2">
        <f t="shared" si="2"/>
        <v>14.242261785538988</v>
      </c>
    </row>
    <row r="44" spans="1:19" x14ac:dyDescent="0.35">
      <c r="A44" s="4" t="s">
        <v>185</v>
      </c>
      <c r="B44" s="3">
        <v>16692819.908127321</v>
      </c>
      <c r="C44" s="3">
        <v>20589680.786702901</v>
      </c>
      <c r="D44" s="2">
        <f t="shared" si="3"/>
        <v>37282500.694830224</v>
      </c>
      <c r="E44" s="3">
        <v>38832843.027173676</v>
      </c>
      <c r="F44" s="3">
        <v>7169704.1325285677</v>
      </c>
      <c r="G44" s="2">
        <f t="shared" si="4"/>
        <v>46002547.159702241</v>
      </c>
      <c r="H44" s="3">
        <v>20578666.785925131</v>
      </c>
      <c r="I44" s="3">
        <v>17516750.881980717</v>
      </c>
      <c r="J44" s="2">
        <f t="shared" si="5"/>
        <v>38095417.667905852</v>
      </c>
      <c r="K44" s="3">
        <v>157975392.14888334</v>
      </c>
      <c r="L44" s="3">
        <v>110508859.10549431</v>
      </c>
      <c r="M44" s="2">
        <f t="shared" si="6"/>
        <v>268484251.25437766</v>
      </c>
      <c r="Q44" s="2">
        <f t="shared" si="7"/>
        <v>13.886289613131389</v>
      </c>
      <c r="R44" s="2">
        <f t="shared" si="1"/>
        <v>17.134169674673672</v>
      </c>
      <c r="S44" s="2">
        <f t="shared" si="2"/>
        <v>14.189069746147617</v>
      </c>
    </row>
    <row r="45" spans="1:19" x14ac:dyDescent="0.35">
      <c r="A45" s="4" t="s">
        <v>186</v>
      </c>
      <c r="B45" s="3">
        <v>18737325.963434897</v>
      </c>
      <c r="C45" s="3">
        <v>20567287.183490328</v>
      </c>
      <c r="D45" s="2">
        <f t="shared" si="3"/>
        <v>39304613.146925226</v>
      </c>
      <c r="E45" s="3">
        <v>40195345.147211336</v>
      </c>
      <c r="F45" s="3">
        <v>7805645.5436242912</v>
      </c>
      <c r="G45" s="2">
        <f t="shared" si="4"/>
        <v>48000990.690835625</v>
      </c>
      <c r="H45" s="3">
        <v>23189692.506916307</v>
      </c>
      <c r="I45" s="3">
        <v>18506140.487644464</v>
      </c>
      <c r="J45" s="2">
        <f t="shared" si="5"/>
        <v>41695832.994560771</v>
      </c>
      <c r="K45" s="3">
        <v>166620919.49867347</v>
      </c>
      <c r="L45" s="3">
        <v>111001009.34443225</v>
      </c>
      <c r="M45" s="2">
        <f t="shared" si="6"/>
        <v>277621928.84310573</v>
      </c>
      <c r="Q45" s="2">
        <f t="shared" si="7"/>
        <v>14.157603943864858</v>
      </c>
      <c r="R45" s="2">
        <f t="shared" si="1"/>
        <v>17.290057341962616</v>
      </c>
      <c r="S45" s="2">
        <f t="shared" si="2"/>
        <v>15.018926339253483</v>
      </c>
    </row>
    <row r="46" spans="1:19" x14ac:dyDescent="0.35">
      <c r="A46" s="4" t="s">
        <v>187</v>
      </c>
      <c r="B46" s="3">
        <v>18105040.48325349</v>
      </c>
      <c r="C46" s="3">
        <v>21461333.923944563</v>
      </c>
      <c r="D46" s="2">
        <f t="shared" si="3"/>
        <v>39566374.407198057</v>
      </c>
      <c r="E46" s="3">
        <v>38959337.152462475</v>
      </c>
      <c r="F46" s="3">
        <v>7837637.7630370623</v>
      </c>
      <c r="G46" s="2">
        <f t="shared" si="4"/>
        <v>46796974.915499538</v>
      </c>
      <c r="H46" s="3">
        <v>22464040.897626098</v>
      </c>
      <c r="I46" s="3">
        <v>18935997.978924979</v>
      </c>
      <c r="J46" s="2">
        <f t="shared" si="5"/>
        <v>41400038.876551077</v>
      </c>
      <c r="K46" s="3">
        <v>163960992.37901995</v>
      </c>
      <c r="L46" s="3">
        <v>112246612.98134309</v>
      </c>
      <c r="M46" s="2">
        <f t="shared" si="6"/>
        <v>276207605.36036301</v>
      </c>
      <c r="P46">
        <v>2015</v>
      </c>
      <c r="Q46" s="2">
        <f t="shared" si="7"/>
        <v>14.324867831056473</v>
      </c>
      <c r="R46" s="2">
        <f t="shared" si="1"/>
        <v>16.942681521909716</v>
      </c>
      <c r="S46" s="2">
        <f t="shared" si="2"/>
        <v>14.988739655643155</v>
      </c>
    </row>
    <row r="47" spans="1:19" x14ac:dyDescent="0.35">
      <c r="A47" s="4" t="s">
        <v>188</v>
      </c>
      <c r="B47" s="3">
        <v>17091803.888945661</v>
      </c>
      <c r="C47" s="3">
        <v>19953923.390790593</v>
      </c>
      <c r="D47" s="2">
        <f t="shared" si="3"/>
        <v>37045727.279736251</v>
      </c>
      <c r="E47" s="3">
        <v>39738979.503606766</v>
      </c>
      <c r="F47" s="3">
        <v>7452998.1564273573</v>
      </c>
      <c r="G47" s="2">
        <f t="shared" si="4"/>
        <v>47191977.66003412</v>
      </c>
      <c r="H47" s="3">
        <v>21280720.22793746</v>
      </c>
      <c r="I47" s="3">
        <v>17440661.386248626</v>
      </c>
      <c r="J47" s="2">
        <f t="shared" si="5"/>
        <v>38721381.614186086</v>
      </c>
      <c r="K47" s="3">
        <v>160874805.38464671</v>
      </c>
      <c r="L47" s="3">
        <v>107374891.60291745</v>
      </c>
      <c r="M47" s="2">
        <f t="shared" si="6"/>
        <v>268249696.98756415</v>
      </c>
      <c r="Q47" s="2">
        <f t="shared" si="7"/>
        <v>13.810165564307669</v>
      </c>
      <c r="R47" s="2">
        <f t="shared" si="1"/>
        <v>17.592555812736631</v>
      </c>
      <c r="S47" s="2">
        <f t="shared" si="2"/>
        <v>14.43482771799037</v>
      </c>
    </row>
    <row r="48" spans="1:19" x14ac:dyDescent="0.35">
      <c r="A48" s="4" t="s">
        <v>189</v>
      </c>
      <c r="B48" s="3">
        <v>17504361.635071907</v>
      </c>
      <c r="C48" s="3">
        <v>20329685.449987747</v>
      </c>
      <c r="D48" s="2">
        <f t="shared" si="3"/>
        <v>37834047.085059658</v>
      </c>
      <c r="E48" s="3">
        <v>40529247.523921356</v>
      </c>
      <c r="F48" s="3">
        <v>7567485.9133832911</v>
      </c>
      <c r="G48" s="2">
        <f t="shared" si="4"/>
        <v>48096733.437304646</v>
      </c>
      <c r="H48" s="3">
        <v>22543220.234150939</v>
      </c>
      <c r="I48" s="3">
        <v>17944317.3570139</v>
      </c>
      <c r="J48" s="2">
        <f t="shared" si="5"/>
        <v>40487537.591164842</v>
      </c>
      <c r="K48" s="3">
        <v>164625520.40788448</v>
      </c>
      <c r="L48" s="3">
        <v>109617067.86678223</v>
      </c>
      <c r="M48" s="2">
        <f t="shared" si="6"/>
        <v>274242588.27466673</v>
      </c>
      <c r="Q48" s="2">
        <f t="shared" si="7"/>
        <v>13.795832121875652</v>
      </c>
      <c r="R48" s="2">
        <f t="shared" si="1"/>
        <v>17.538024907033595</v>
      </c>
      <c r="S48" s="2">
        <f t="shared" si="2"/>
        <v>14.763402666917177</v>
      </c>
    </row>
    <row r="49" spans="1:19" x14ac:dyDescent="0.35">
      <c r="A49" s="4" t="s">
        <v>190</v>
      </c>
      <c r="B49" s="3">
        <v>16844122.323626839</v>
      </c>
      <c r="C49" s="3">
        <v>20155560.677665401</v>
      </c>
      <c r="D49" s="2">
        <f t="shared" si="3"/>
        <v>36999683.001292244</v>
      </c>
      <c r="E49" s="3">
        <v>38463274.197942674</v>
      </c>
      <c r="F49" s="3">
        <v>7028893.8179794671</v>
      </c>
      <c r="G49" s="2">
        <f t="shared" si="4"/>
        <v>45492168.015922144</v>
      </c>
      <c r="H49" s="3">
        <v>22688369.90670206</v>
      </c>
      <c r="I49" s="3">
        <v>17750336.155766848</v>
      </c>
      <c r="J49" s="2">
        <f t="shared" si="5"/>
        <v>40438706.062468909</v>
      </c>
      <c r="K49" s="3">
        <v>161204730.84503362</v>
      </c>
      <c r="L49" s="3">
        <v>108057196.94097109</v>
      </c>
      <c r="M49" s="2">
        <f t="shared" si="6"/>
        <v>269261927.78600472</v>
      </c>
      <c r="Q49" s="2">
        <f t="shared" si="7"/>
        <v>13.741149112880768</v>
      </c>
      <c r="R49" s="2">
        <f t="shared" si="1"/>
        <v>16.89513567327533</v>
      </c>
      <c r="S49" s="2">
        <f t="shared" si="2"/>
        <v>15.018352722560715</v>
      </c>
    </row>
    <row r="50" spans="1:19" x14ac:dyDescent="0.35">
      <c r="A50" s="4" t="s">
        <v>191</v>
      </c>
      <c r="B50" s="3">
        <v>16851159.232614052</v>
      </c>
      <c r="C50" s="3">
        <v>20222018.870374084</v>
      </c>
      <c r="D50" s="2">
        <f t="shared" si="3"/>
        <v>37073178.102988139</v>
      </c>
      <c r="E50" s="3">
        <v>38077793.039603733</v>
      </c>
      <c r="F50" s="3">
        <v>6998357.2720551817</v>
      </c>
      <c r="G50" s="2">
        <f t="shared" si="4"/>
        <v>45076150.311658911</v>
      </c>
      <c r="H50" s="3">
        <v>21442251.501004662</v>
      </c>
      <c r="I50" s="3">
        <v>17304874.710623674</v>
      </c>
      <c r="J50" s="2">
        <f t="shared" si="5"/>
        <v>38747126.211628333</v>
      </c>
      <c r="K50" s="3">
        <v>157346462.47512347</v>
      </c>
      <c r="L50" s="3">
        <v>105688826.77209207</v>
      </c>
      <c r="M50" s="2">
        <f t="shared" si="6"/>
        <v>263035289.24721554</v>
      </c>
      <c r="Q50" s="2">
        <f t="shared" si="7"/>
        <v>14.094374260232684</v>
      </c>
      <c r="R50" s="2">
        <f t="shared" si="1"/>
        <v>17.136921224776717</v>
      </c>
      <c r="S50" s="2">
        <f t="shared" si="2"/>
        <v>14.730771039323006</v>
      </c>
    </row>
    <row r="51" spans="1:19" x14ac:dyDescent="0.35">
      <c r="A51" s="4" t="s">
        <v>192</v>
      </c>
      <c r="B51" s="3">
        <v>17290064.895641681</v>
      </c>
      <c r="C51" s="3">
        <v>20455226.950426664</v>
      </c>
      <c r="D51" s="2">
        <f t="shared" si="3"/>
        <v>37745291.846068345</v>
      </c>
      <c r="E51" s="3">
        <v>37221821.853430204</v>
      </c>
      <c r="F51" s="3">
        <v>7061761.4183240989</v>
      </c>
      <c r="G51" s="2">
        <f t="shared" si="4"/>
        <v>44283583.271754302</v>
      </c>
      <c r="H51" s="3">
        <v>22169198.132514235</v>
      </c>
      <c r="I51" s="3">
        <v>17877091.566267617</v>
      </c>
      <c r="J51" s="2">
        <f t="shared" si="5"/>
        <v>40046289.698781848</v>
      </c>
      <c r="K51" s="3">
        <v>159433723.02422947</v>
      </c>
      <c r="L51" s="3">
        <v>105103460.11133681</v>
      </c>
      <c r="M51" s="2">
        <f t="shared" si="6"/>
        <v>264537183.13556629</v>
      </c>
      <c r="Q51" s="2">
        <f t="shared" si="7"/>
        <v>14.268425859333798</v>
      </c>
      <c r="R51" s="2">
        <f t="shared" si="1"/>
        <v>16.740022233116647</v>
      </c>
      <c r="S51" s="2">
        <f t="shared" si="2"/>
        <v>15.138246058309122</v>
      </c>
    </row>
    <row r="52" spans="1:19" x14ac:dyDescent="0.35">
      <c r="A52" s="4" t="s">
        <v>193</v>
      </c>
      <c r="B52" s="3">
        <v>16852282.203762852</v>
      </c>
      <c r="C52" s="3">
        <v>19252931.412195735</v>
      </c>
      <c r="D52" s="2">
        <f t="shared" si="3"/>
        <v>36105213.615958586</v>
      </c>
      <c r="E52" s="3">
        <v>36025534.008635215</v>
      </c>
      <c r="F52" s="3">
        <v>7005996.8405134529</v>
      </c>
      <c r="G52" s="2">
        <f t="shared" si="4"/>
        <v>43031530.849148668</v>
      </c>
      <c r="H52" s="3">
        <v>21765020.381685007</v>
      </c>
      <c r="I52" s="3">
        <v>16736941.186204977</v>
      </c>
      <c r="J52" s="2">
        <f t="shared" si="5"/>
        <v>38501961.567889988</v>
      </c>
      <c r="K52" s="3">
        <v>151011553.27364191</v>
      </c>
      <c r="L52" s="3">
        <v>102466887.49014567</v>
      </c>
      <c r="M52" s="2">
        <f t="shared" si="6"/>
        <v>253478440.76378757</v>
      </c>
      <c r="Q52" s="2">
        <f t="shared" si="7"/>
        <v>14.243899207824324</v>
      </c>
      <c r="R52" s="2">
        <f t="shared" si="1"/>
        <v>16.97640664014067</v>
      </c>
      <c r="S52" s="2">
        <f t="shared" si="2"/>
        <v>15.189442325696383</v>
      </c>
    </row>
    <row r="53" spans="1:19" x14ac:dyDescent="0.35">
      <c r="A53" s="4" t="s">
        <v>194</v>
      </c>
      <c r="B53" s="3">
        <v>17588461.578034487</v>
      </c>
      <c r="C53" s="3">
        <v>20405776.415981848</v>
      </c>
      <c r="D53" s="2">
        <f t="shared" si="3"/>
        <v>37994237.994016334</v>
      </c>
      <c r="E53" s="3">
        <v>43035246.732395902</v>
      </c>
      <c r="F53" s="3">
        <v>6874122.6629481353</v>
      </c>
      <c r="G53" s="2">
        <f t="shared" si="4"/>
        <v>49909369.395344034</v>
      </c>
      <c r="H53" s="3">
        <v>22296129.558825925</v>
      </c>
      <c r="I53" s="3">
        <v>17619658.674947813</v>
      </c>
      <c r="J53" s="2">
        <f t="shared" si="5"/>
        <v>39915788.233773738</v>
      </c>
      <c r="K53" s="3">
        <v>167450538.42229295</v>
      </c>
      <c r="L53" s="3">
        <v>106865208.21003252</v>
      </c>
      <c r="M53" s="2">
        <f t="shared" si="6"/>
        <v>274315746.63232547</v>
      </c>
      <c r="Q53" s="2">
        <f t="shared" si="7"/>
        <v>13.850549398077858</v>
      </c>
      <c r="R53" s="2">
        <f t="shared" si="1"/>
        <v>18.194132129877044</v>
      </c>
      <c r="S53" s="2">
        <f t="shared" si="2"/>
        <v>14.551037891118296</v>
      </c>
    </row>
    <row r="54" spans="1:19" x14ac:dyDescent="0.35">
      <c r="A54" s="4" t="s">
        <v>195</v>
      </c>
      <c r="B54" s="3">
        <v>16897028.271776032</v>
      </c>
      <c r="C54" s="3">
        <v>19635997.737160698</v>
      </c>
      <c r="D54" s="2">
        <f t="shared" si="3"/>
        <v>36533026.008936733</v>
      </c>
      <c r="E54" s="3">
        <v>35455967.532850161</v>
      </c>
      <c r="F54" s="3">
        <v>6853912.961025265</v>
      </c>
      <c r="G54" s="2">
        <f t="shared" si="4"/>
        <v>42309880.493875429</v>
      </c>
      <c r="H54" s="3">
        <v>21300768.628027923</v>
      </c>
      <c r="I54" s="3">
        <v>17269428.622843027</v>
      </c>
      <c r="J54" s="2">
        <f t="shared" si="5"/>
        <v>38570197.250870951</v>
      </c>
      <c r="K54" s="3">
        <v>155857619.62423614</v>
      </c>
      <c r="L54" s="3">
        <v>104395471.66979171</v>
      </c>
      <c r="M54" s="2">
        <f t="shared" si="6"/>
        <v>260253091.29402786</v>
      </c>
      <c r="Q54" s="2">
        <f t="shared" si="7"/>
        <v>14.037499353912599</v>
      </c>
      <c r="R54" s="2">
        <f t="shared" si="1"/>
        <v>16.257205739037587</v>
      </c>
      <c r="S54" s="2">
        <f t="shared" si="2"/>
        <v>14.820264788822524</v>
      </c>
    </row>
    <row r="55" spans="1:19" x14ac:dyDescent="0.35">
      <c r="A55" s="4" t="s">
        <v>196</v>
      </c>
      <c r="B55" s="3">
        <v>16827764.699414916</v>
      </c>
      <c r="C55" s="3">
        <v>20547675.342153143</v>
      </c>
      <c r="D55" s="2">
        <f t="shared" si="3"/>
        <v>37375440.041568056</v>
      </c>
      <c r="E55" s="3">
        <v>36197427.401231907</v>
      </c>
      <c r="F55" s="3">
        <v>7509779.9102666983</v>
      </c>
      <c r="G55" s="2">
        <f t="shared" si="4"/>
        <v>43707207.311498605</v>
      </c>
      <c r="H55" s="3">
        <v>22386483.950361356</v>
      </c>
      <c r="I55" s="3">
        <v>17554188.013262987</v>
      </c>
      <c r="J55" s="2">
        <f t="shared" si="5"/>
        <v>39940671.963624343</v>
      </c>
      <c r="K55" s="3">
        <v>154969130.75929752</v>
      </c>
      <c r="L55" s="3">
        <v>105770055.9851075</v>
      </c>
      <c r="M55" s="2">
        <f t="shared" si="6"/>
        <v>260739186.74440503</v>
      </c>
      <c r="Q55" s="2">
        <f t="shared" si="7"/>
        <v>14.334416129864708</v>
      </c>
      <c r="R55" s="2">
        <f t="shared" si="1"/>
        <v>16.762807254723665</v>
      </c>
      <c r="S55" s="2">
        <f t="shared" si="2"/>
        <v>15.318246736259484</v>
      </c>
    </row>
    <row r="56" spans="1:19" x14ac:dyDescent="0.35">
      <c r="A56" s="4" t="s">
        <v>197</v>
      </c>
      <c r="B56" s="3">
        <v>16529630.726809286</v>
      </c>
      <c r="C56" s="3">
        <v>19515256.668643758</v>
      </c>
      <c r="D56" s="2">
        <f t="shared" si="3"/>
        <v>36044887.395453043</v>
      </c>
      <c r="E56" s="3">
        <v>37272402.153736532</v>
      </c>
      <c r="F56" s="3">
        <v>7256752.3112012167</v>
      </c>
      <c r="G56" s="2">
        <f t="shared" si="4"/>
        <v>44529154.464937747</v>
      </c>
      <c r="H56" s="3">
        <v>21335179.124178559</v>
      </c>
      <c r="I56" s="3">
        <v>17088832.47659836</v>
      </c>
      <c r="J56" s="2">
        <f t="shared" si="5"/>
        <v>38424011.600776918</v>
      </c>
      <c r="K56" s="3">
        <v>157239277.38569677</v>
      </c>
      <c r="L56" s="3">
        <v>103143546.9931924</v>
      </c>
      <c r="M56" s="2">
        <f t="shared" si="6"/>
        <v>260382824.37888917</v>
      </c>
      <c r="Q56" s="2">
        <f t="shared" si="7"/>
        <v>13.8430357230488</v>
      </c>
      <c r="R56" s="2">
        <f t="shared" si="1"/>
        <v>17.101417718759485</v>
      </c>
      <c r="S56" s="2">
        <f t="shared" si="2"/>
        <v>14.756738157531171</v>
      </c>
    </row>
    <row r="57" spans="1:19" x14ac:dyDescent="0.35">
      <c r="A57" s="4" t="s">
        <v>198</v>
      </c>
      <c r="B57" s="3">
        <v>16918217.032439958</v>
      </c>
      <c r="C57" s="3">
        <v>20413337.055342082</v>
      </c>
      <c r="D57" s="2">
        <f t="shared" si="3"/>
        <v>37331554.08778204</v>
      </c>
      <c r="E57" s="3">
        <v>37385286.848432034</v>
      </c>
      <c r="F57" s="3">
        <v>7226596.1820953656</v>
      </c>
      <c r="G57" s="2">
        <f t="shared" si="4"/>
        <v>44611883.030527398</v>
      </c>
      <c r="H57" s="3">
        <v>21850586.979297835</v>
      </c>
      <c r="I57" s="3">
        <v>17352059.072487403</v>
      </c>
      <c r="J57" s="2">
        <f t="shared" si="5"/>
        <v>39202646.051785238</v>
      </c>
      <c r="K57" s="3">
        <v>161064063.5879485</v>
      </c>
      <c r="L57" s="3">
        <v>105683414.76656361</v>
      </c>
      <c r="M57" s="2">
        <f t="shared" si="6"/>
        <v>266747478.3545121</v>
      </c>
      <c r="Q57" s="2">
        <f t="shared" si="7"/>
        <v>13.995091656749514</v>
      </c>
      <c r="R57" s="2">
        <f t="shared" si="1"/>
        <v>16.724387913889636</v>
      </c>
      <c r="S57" s="2">
        <f t="shared" si="2"/>
        <v>14.696538574090749</v>
      </c>
    </row>
    <row r="58" spans="1:19" x14ac:dyDescent="0.35">
      <c r="A58" s="4" t="s">
        <v>199</v>
      </c>
      <c r="B58" s="3">
        <v>16508530.812410513</v>
      </c>
      <c r="C58" s="3">
        <v>19765266.178412873</v>
      </c>
      <c r="D58" s="2">
        <f t="shared" si="3"/>
        <v>36273796.990823388</v>
      </c>
      <c r="E58" s="3">
        <v>37242477.405399323</v>
      </c>
      <c r="F58" s="3">
        <v>7160950.1802692367</v>
      </c>
      <c r="G58" s="2">
        <f t="shared" si="4"/>
        <v>44403427.585668556</v>
      </c>
      <c r="H58" s="3">
        <v>21247729.539723307</v>
      </c>
      <c r="I58" s="3">
        <v>16447529.020403674</v>
      </c>
      <c r="J58" s="2">
        <f t="shared" si="5"/>
        <v>37695258.560126983</v>
      </c>
      <c r="K58" s="3">
        <v>156843189.59576389</v>
      </c>
      <c r="L58" s="3">
        <v>104301988.37693262</v>
      </c>
      <c r="M58" s="2">
        <f t="shared" si="6"/>
        <v>261145177.97269651</v>
      </c>
      <c r="P58">
        <v>2016</v>
      </c>
      <c r="Q58" s="2">
        <f t="shared" si="7"/>
        <v>13.890280215940237</v>
      </c>
      <c r="R58" s="2">
        <f t="shared" si="1"/>
        <v>17.003349604376407</v>
      </c>
      <c r="S58" s="2">
        <f t="shared" si="2"/>
        <v>14.434598736518939</v>
      </c>
    </row>
    <row r="59" spans="1:19" x14ac:dyDescent="0.35">
      <c r="A59" s="4" t="s">
        <v>200</v>
      </c>
      <c r="B59" s="3">
        <v>17290007.054374896</v>
      </c>
      <c r="C59" s="3">
        <v>20211272.754473269</v>
      </c>
      <c r="D59" s="2">
        <f t="shared" si="3"/>
        <v>37501279.808848165</v>
      </c>
      <c r="E59" s="3">
        <v>38741732.927062497</v>
      </c>
      <c r="F59" s="3">
        <v>7017944.3711982286</v>
      </c>
      <c r="G59" s="2">
        <f t="shared" si="4"/>
        <v>45759677.298260726</v>
      </c>
      <c r="H59" s="3">
        <v>22196420.119655587</v>
      </c>
      <c r="I59" s="3">
        <v>17805670.042037733</v>
      </c>
      <c r="J59" s="2">
        <f t="shared" si="5"/>
        <v>40002090.16169332</v>
      </c>
      <c r="K59" s="3">
        <v>163916250.02282926</v>
      </c>
      <c r="L59" s="3">
        <v>105474292.14769736</v>
      </c>
      <c r="M59" s="2">
        <f t="shared" si="6"/>
        <v>269390542.17052662</v>
      </c>
      <c r="Q59" s="2">
        <f t="shared" si="7"/>
        <v>13.92078560245427</v>
      </c>
      <c r="R59" s="2">
        <f t="shared" si="1"/>
        <v>16.986371135960088</v>
      </c>
      <c r="S59" s="2">
        <f t="shared" si="2"/>
        <v>14.849107113928165</v>
      </c>
    </row>
    <row r="60" spans="1:19" x14ac:dyDescent="0.35">
      <c r="A60" s="4" t="s">
        <v>201</v>
      </c>
      <c r="B60" s="3">
        <v>16766736.909101527</v>
      </c>
      <c r="C60" s="3">
        <v>19945365.609051302</v>
      </c>
      <c r="D60" s="2">
        <f t="shared" si="3"/>
        <v>36712102.518152833</v>
      </c>
      <c r="E60" s="3">
        <v>37098552.288075686</v>
      </c>
      <c r="F60" s="3">
        <v>7451781.7952684863</v>
      </c>
      <c r="G60" s="2">
        <f t="shared" si="4"/>
        <v>44550334.083344169</v>
      </c>
      <c r="H60" s="3">
        <v>22460235.68954701</v>
      </c>
      <c r="I60" s="3">
        <v>18033467.97195271</v>
      </c>
      <c r="J60" s="2">
        <f t="shared" si="5"/>
        <v>40493703.661499724</v>
      </c>
      <c r="K60" s="3">
        <v>159708439.51702321</v>
      </c>
      <c r="L60" s="3">
        <v>107389318.03421739</v>
      </c>
      <c r="M60" s="2">
        <f t="shared" si="6"/>
        <v>267097757.55124059</v>
      </c>
      <c r="Q60" s="2">
        <f t="shared" si="7"/>
        <v>13.744818696618935</v>
      </c>
      <c r="R60" s="2">
        <f t="shared" si="1"/>
        <v>16.679411497791229</v>
      </c>
      <c r="S60" s="2">
        <f t="shared" si="2"/>
        <v>15.160630337276915</v>
      </c>
    </row>
    <row r="61" spans="1:19" x14ac:dyDescent="0.35">
      <c r="A61" s="4" t="s">
        <v>202</v>
      </c>
      <c r="B61" s="3">
        <v>16614244.286649898</v>
      </c>
      <c r="C61" s="3">
        <v>19243592.779983006</v>
      </c>
      <c r="D61" s="2">
        <f t="shared" si="3"/>
        <v>35857837.066632904</v>
      </c>
      <c r="E61" s="3">
        <v>37865397.413111009</v>
      </c>
      <c r="F61" s="3">
        <v>7462888.3062811671</v>
      </c>
      <c r="G61" s="2">
        <f t="shared" si="4"/>
        <v>45328285.719392173</v>
      </c>
      <c r="H61" s="3">
        <v>21710990.842024393</v>
      </c>
      <c r="I61" s="3">
        <v>16891724.425973468</v>
      </c>
      <c r="J61" s="2">
        <f t="shared" si="5"/>
        <v>38602715.267997861</v>
      </c>
      <c r="K61" s="3">
        <v>157675880.94495323</v>
      </c>
      <c r="L61" s="3">
        <v>104890930.36971337</v>
      </c>
      <c r="M61" s="2">
        <f t="shared" si="6"/>
        <v>262566811.3146666</v>
      </c>
      <c r="Q61" s="2">
        <f t="shared" si="7"/>
        <v>13.656652524777771</v>
      </c>
      <c r="R61" s="2">
        <f t="shared" si="1"/>
        <v>17.263524469232948</v>
      </c>
      <c r="S61" s="2">
        <f t="shared" si="2"/>
        <v>14.702054336081115</v>
      </c>
    </row>
    <row r="62" spans="1:19" x14ac:dyDescent="0.35">
      <c r="A62" s="4" t="s">
        <v>203</v>
      </c>
      <c r="B62" s="3">
        <v>17314584.64456518</v>
      </c>
      <c r="C62" s="3">
        <v>19314578.46834901</v>
      </c>
      <c r="D62" s="2">
        <f t="shared" si="3"/>
        <v>36629163.11291419</v>
      </c>
      <c r="E62" s="3">
        <v>38737772.859777436</v>
      </c>
      <c r="F62" s="3">
        <v>7397718.9555266201</v>
      </c>
      <c r="G62" s="2">
        <f t="shared" si="4"/>
        <v>46135491.815304056</v>
      </c>
      <c r="H62" s="3">
        <v>22645249.906462014</v>
      </c>
      <c r="I62" s="3">
        <v>17447713.868909821</v>
      </c>
      <c r="J62" s="2">
        <f t="shared" si="5"/>
        <v>40092963.775371835</v>
      </c>
      <c r="K62" s="3">
        <v>164858517.60253668</v>
      </c>
      <c r="L62" s="3">
        <v>105103063.86747745</v>
      </c>
      <c r="M62" s="2">
        <f t="shared" si="6"/>
        <v>269961581.4700141</v>
      </c>
      <c r="Q62" s="2">
        <f t="shared" si="7"/>
        <v>13.568287351651465</v>
      </c>
      <c r="R62" s="2">
        <f t="shared" si="1"/>
        <v>17.08965089183571</v>
      </c>
      <c r="S62" s="2">
        <f t="shared" si="2"/>
        <v>14.851359055260666</v>
      </c>
    </row>
    <row r="63" spans="1:19" x14ac:dyDescent="0.35">
      <c r="A63" s="4" t="s">
        <v>204</v>
      </c>
      <c r="B63" s="3">
        <v>16164110.845764445</v>
      </c>
      <c r="C63" s="3">
        <v>19975008.27706049</v>
      </c>
      <c r="D63" s="2">
        <f t="shared" si="3"/>
        <v>36139119.122824937</v>
      </c>
      <c r="E63" s="3">
        <v>38318113.649274752</v>
      </c>
      <c r="F63" s="3">
        <v>7201494.285778502</v>
      </c>
      <c r="G63" s="2">
        <f t="shared" si="4"/>
        <v>45519607.935053252</v>
      </c>
      <c r="H63" s="3">
        <v>22488302.625509437</v>
      </c>
      <c r="I63" s="3">
        <v>18377093.408462021</v>
      </c>
      <c r="J63" s="2">
        <f t="shared" si="5"/>
        <v>40865396.033971459</v>
      </c>
      <c r="K63" s="3">
        <v>161150564.42019197</v>
      </c>
      <c r="L63" s="3">
        <v>108709795.67439802</v>
      </c>
      <c r="M63" s="2">
        <f t="shared" si="6"/>
        <v>269860360.09459001</v>
      </c>
      <c r="Q63" s="2">
        <f t="shared" si="7"/>
        <v>13.391784962473793</v>
      </c>
      <c r="R63" s="2">
        <f t="shared" si="1"/>
        <v>16.867837839947285</v>
      </c>
      <c r="S63" s="2">
        <f t="shared" si="2"/>
        <v>15.143163679040352</v>
      </c>
    </row>
    <row r="64" spans="1:19" x14ac:dyDescent="0.35">
      <c r="A64" s="4" t="s">
        <v>205</v>
      </c>
      <c r="B64" s="3">
        <v>17525220.815841969</v>
      </c>
      <c r="C64" s="3">
        <v>20321754.013262786</v>
      </c>
      <c r="D64" s="2">
        <f t="shared" si="3"/>
        <v>37846974.829104751</v>
      </c>
      <c r="E64" s="3">
        <v>40248514.56529776</v>
      </c>
      <c r="F64" s="3">
        <v>7969798.7727704365</v>
      </c>
      <c r="G64" s="2">
        <f t="shared" si="4"/>
        <v>48218313.338068195</v>
      </c>
      <c r="H64" s="3">
        <v>22532028.342706818</v>
      </c>
      <c r="I64" s="3">
        <v>17963122.273352012</v>
      </c>
      <c r="J64" s="2">
        <f t="shared" si="5"/>
        <v>40495150.616058826</v>
      </c>
      <c r="K64" s="3">
        <v>164317123.09078899</v>
      </c>
      <c r="L64" s="3">
        <v>107596581.37828717</v>
      </c>
      <c r="M64" s="2">
        <f t="shared" si="6"/>
        <v>271913704.46907616</v>
      </c>
      <c r="Q64" s="2">
        <f t="shared" si="7"/>
        <v>13.918744883786822</v>
      </c>
      <c r="R64" s="2">
        <f t="shared" si="1"/>
        <v>17.732947087833121</v>
      </c>
      <c r="S64" s="2">
        <f t="shared" si="2"/>
        <v>14.892647906484685</v>
      </c>
    </row>
    <row r="65" spans="1:19" x14ac:dyDescent="0.35">
      <c r="A65" s="4" t="s">
        <v>206</v>
      </c>
      <c r="B65" s="3">
        <v>17300675.362171151</v>
      </c>
      <c r="C65" s="3">
        <v>20168879.339146581</v>
      </c>
      <c r="D65" s="2">
        <f t="shared" si="3"/>
        <v>37469554.701317728</v>
      </c>
      <c r="E65" s="3">
        <v>39111654.440557256</v>
      </c>
      <c r="F65" s="3">
        <v>8094071.6119047767</v>
      </c>
      <c r="G65" s="2">
        <f t="shared" si="4"/>
        <v>47205726.052462034</v>
      </c>
      <c r="H65" s="3">
        <v>22771101.220725067</v>
      </c>
      <c r="I65" s="3">
        <v>17681830.106260356</v>
      </c>
      <c r="J65" s="2">
        <f t="shared" si="5"/>
        <v>40452931.326985419</v>
      </c>
      <c r="K65" s="3">
        <v>162496466.78521699</v>
      </c>
      <c r="L65" s="3">
        <v>108700835.50591603</v>
      </c>
      <c r="M65" s="2">
        <f t="shared" si="6"/>
        <v>271197302.29113305</v>
      </c>
      <c r="Q65" s="2">
        <f t="shared" si="7"/>
        <v>13.816344921120855</v>
      </c>
      <c r="R65" s="2">
        <f t="shared" si="1"/>
        <v>17.406414316683065</v>
      </c>
      <c r="S65" s="2">
        <f t="shared" si="2"/>
        <v>14.916420991370623</v>
      </c>
    </row>
    <row r="66" spans="1:19" x14ac:dyDescent="0.35">
      <c r="A66" s="4" t="s">
        <v>207</v>
      </c>
      <c r="B66" s="3">
        <v>17272251.730773386</v>
      </c>
      <c r="C66" s="3">
        <v>20775346.026596677</v>
      </c>
      <c r="D66" s="2">
        <f t="shared" si="3"/>
        <v>38047597.757370062</v>
      </c>
      <c r="E66" s="3">
        <v>40917515.249469548</v>
      </c>
      <c r="F66" s="3">
        <v>6726069.8456608271</v>
      </c>
      <c r="G66" s="2">
        <f t="shared" si="4"/>
        <v>47643585.095130377</v>
      </c>
      <c r="H66" s="3">
        <v>23906895.175689448</v>
      </c>
      <c r="I66" s="3">
        <v>18726352.88146577</v>
      </c>
      <c r="J66" s="2">
        <f t="shared" si="5"/>
        <v>42633248.057155222</v>
      </c>
      <c r="K66" s="3">
        <v>166052612.22934216</v>
      </c>
      <c r="L66" s="3">
        <v>109260994.50931159</v>
      </c>
      <c r="M66" s="2">
        <f t="shared" si="6"/>
        <v>275313606.73865378</v>
      </c>
      <c r="Q66" s="2">
        <f t="shared" si="7"/>
        <v>13.819730237120972</v>
      </c>
      <c r="R66" s="2">
        <f t="shared" si="1"/>
        <v>17.305205383603461</v>
      </c>
      <c r="S66" s="2">
        <f t="shared" si="2"/>
        <v>15.485339995427678</v>
      </c>
    </row>
    <row r="67" spans="1:19" x14ac:dyDescent="0.35">
      <c r="A67" s="4" t="s">
        <v>208</v>
      </c>
      <c r="B67" s="3">
        <v>17085881.877593961</v>
      </c>
      <c r="C67" s="3">
        <v>19770968.867784347</v>
      </c>
      <c r="D67" s="2">
        <f t="shared" si="3"/>
        <v>36856850.745378308</v>
      </c>
      <c r="E67" s="3">
        <v>41525662.60470514</v>
      </c>
      <c r="F67" s="3">
        <v>7703055.9795358339</v>
      </c>
      <c r="G67" s="2">
        <f t="shared" si="4"/>
        <v>49228718.584240973</v>
      </c>
      <c r="H67" s="3">
        <v>22365921.925363544</v>
      </c>
      <c r="I67" s="3">
        <v>16954018.184733305</v>
      </c>
      <c r="J67" s="2">
        <f t="shared" si="5"/>
        <v>39319940.11009685</v>
      </c>
      <c r="K67" s="3">
        <v>163114630.88248637</v>
      </c>
      <c r="L67" s="3">
        <v>107567699.77901676</v>
      </c>
      <c r="M67" s="2">
        <f t="shared" si="6"/>
        <v>270682330.66150314</v>
      </c>
      <c r="Q67" s="2">
        <f t="shared" si="7"/>
        <v>13.616275083529178</v>
      </c>
      <c r="R67" s="2">
        <f t="shared" si="1"/>
        <v>18.186897705488967</v>
      </c>
      <c r="S67" s="2">
        <f t="shared" si="2"/>
        <v>14.526230808640289</v>
      </c>
    </row>
    <row r="68" spans="1:19" x14ac:dyDescent="0.35">
      <c r="A68" s="4" t="s">
        <v>209</v>
      </c>
      <c r="B68" s="3">
        <v>17493787.611508485</v>
      </c>
      <c r="C68" s="3">
        <v>21061673.480429091</v>
      </c>
      <c r="D68" s="2">
        <f t="shared" si="3"/>
        <v>38555461.091937572</v>
      </c>
      <c r="E68" s="3">
        <v>41470086.835717052</v>
      </c>
      <c r="F68" s="3">
        <v>7910498.9761854019</v>
      </c>
      <c r="G68" s="2">
        <f t="shared" si="4"/>
        <v>49380585.811902456</v>
      </c>
      <c r="H68" s="3">
        <v>23256658.724448998</v>
      </c>
      <c r="I68" s="3">
        <v>17894276.304029167</v>
      </c>
      <c r="J68" s="2">
        <f t="shared" si="5"/>
        <v>41150935.028478161</v>
      </c>
      <c r="K68" s="3">
        <v>168042842.29910085</v>
      </c>
      <c r="L68" s="3">
        <v>108976077.31918859</v>
      </c>
      <c r="M68" s="2">
        <f t="shared" si="6"/>
        <v>277018919.61828947</v>
      </c>
      <c r="Q68" s="2">
        <f t="shared" si="7"/>
        <v>13.917988397710884</v>
      </c>
      <c r="R68" s="2">
        <f t="shared" ref="R68:R95" si="8">(G68/$M68)*100</f>
        <v>17.825708756623939</v>
      </c>
      <c r="S68" s="2">
        <f t="shared" ref="S68:S95" si="9">(J68/$M68)*100</f>
        <v>14.854918604541867</v>
      </c>
    </row>
    <row r="69" spans="1:19" x14ac:dyDescent="0.35">
      <c r="A69" s="4" t="s">
        <v>210</v>
      </c>
      <c r="B69" s="3">
        <v>17313934.292894885</v>
      </c>
      <c r="C69" s="3">
        <v>21206952.498078842</v>
      </c>
      <c r="D69" s="2">
        <f t="shared" ref="D69:D132" si="10">SUM(B69:C69)</f>
        <v>38520886.790973723</v>
      </c>
      <c r="E69" s="3">
        <v>40948666.961025931</v>
      </c>
      <c r="F69" s="3">
        <v>7716731.4092606269</v>
      </c>
      <c r="G69" s="2">
        <f t="shared" ref="G69:G132" si="11">SUM(E69:F69)</f>
        <v>48665398.370286554</v>
      </c>
      <c r="H69" s="3">
        <v>23636584.422583561</v>
      </c>
      <c r="I69" s="3">
        <v>19150913.461592756</v>
      </c>
      <c r="J69" s="2">
        <f t="shared" ref="J69:J132" si="12">SUM(H69:I69)</f>
        <v>42787497.884176314</v>
      </c>
      <c r="K69" s="3">
        <v>168229090.36198273</v>
      </c>
      <c r="L69" s="3">
        <v>112465802.58398786</v>
      </c>
      <c r="M69" s="2">
        <f t="shared" ref="M69:M132" si="13">SUM(K69:L69)</f>
        <v>280694892.94597059</v>
      </c>
      <c r="Q69" s="2">
        <f t="shared" si="7"/>
        <v>13.723401372460451</v>
      </c>
      <c r="R69" s="2">
        <f t="shared" si="8"/>
        <v>17.337471964498437</v>
      </c>
      <c r="S69" s="2">
        <f t="shared" si="9"/>
        <v>15.243418729535719</v>
      </c>
    </row>
    <row r="70" spans="1:19" x14ac:dyDescent="0.35">
      <c r="A70" s="4" t="s">
        <v>211</v>
      </c>
      <c r="B70" s="3">
        <v>16591768.720065312</v>
      </c>
      <c r="C70" s="3">
        <v>20600133.325973764</v>
      </c>
      <c r="D70" s="2">
        <f t="shared" si="10"/>
        <v>37191902.046039075</v>
      </c>
      <c r="E70" s="3">
        <v>40777549.369078286</v>
      </c>
      <c r="F70" s="3">
        <v>7958178.1969336094</v>
      </c>
      <c r="G70" s="2">
        <f t="shared" si="11"/>
        <v>48735727.566011898</v>
      </c>
      <c r="H70" s="3">
        <v>22858079.839492068</v>
      </c>
      <c r="I70" s="3">
        <v>17859727.544213742</v>
      </c>
      <c r="J70" s="2">
        <f t="shared" si="12"/>
        <v>40717807.38370581</v>
      </c>
      <c r="K70" s="3">
        <v>164775356.58644992</v>
      </c>
      <c r="L70" s="3">
        <v>109446880.75024559</v>
      </c>
      <c r="M70" s="2">
        <f t="shared" si="13"/>
        <v>274222237.33669549</v>
      </c>
      <c r="P70">
        <v>2017</v>
      </c>
      <c r="Q70" s="2">
        <f t="shared" si="7"/>
        <v>13.562686384319051</v>
      </c>
      <c r="R70" s="2">
        <f t="shared" si="8"/>
        <v>17.772346998311885</v>
      </c>
      <c r="S70" s="2">
        <f t="shared" si="9"/>
        <v>14.848470269649095</v>
      </c>
    </row>
    <row r="71" spans="1:19" x14ac:dyDescent="0.35">
      <c r="A71" s="4" t="s">
        <v>212</v>
      </c>
      <c r="B71" s="3">
        <v>16962144.784543347</v>
      </c>
      <c r="C71" s="3">
        <v>21266767.936345041</v>
      </c>
      <c r="D71" s="2">
        <f t="shared" si="10"/>
        <v>38228912.720888391</v>
      </c>
      <c r="E71" s="3">
        <v>41068057.993074507</v>
      </c>
      <c r="F71" s="3">
        <v>8254948.2973012468</v>
      </c>
      <c r="G71" s="2">
        <f t="shared" si="11"/>
        <v>49323006.290375754</v>
      </c>
      <c r="H71" s="3">
        <v>23189121.973726481</v>
      </c>
      <c r="I71" s="3">
        <v>18650495.554104928</v>
      </c>
      <c r="J71" s="2">
        <f t="shared" si="12"/>
        <v>41839617.527831405</v>
      </c>
      <c r="K71" s="3">
        <v>168686234.32024157</v>
      </c>
      <c r="L71" s="3">
        <v>111187562.05869101</v>
      </c>
      <c r="M71" s="2">
        <f t="shared" si="13"/>
        <v>279873796.3789326</v>
      </c>
      <c r="Q71" s="2">
        <f t="shared" si="7"/>
        <v>13.659339750809933</v>
      </c>
      <c r="R71" s="2">
        <f t="shared" si="8"/>
        <v>17.623302691615798</v>
      </c>
      <c r="S71" s="2">
        <f t="shared" si="9"/>
        <v>14.949458673574082</v>
      </c>
    </row>
    <row r="72" spans="1:19" x14ac:dyDescent="0.35">
      <c r="A72" s="4" t="s">
        <v>213</v>
      </c>
      <c r="B72" s="3">
        <v>16798760.64009821</v>
      </c>
      <c r="C72" s="3">
        <v>20998139.856944554</v>
      </c>
      <c r="D72" s="2">
        <f t="shared" si="10"/>
        <v>37796900.49704276</v>
      </c>
      <c r="E72" s="3">
        <v>40351132.02687557</v>
      </c>
      <c r="F72" s="3">
        <v>7824378.3274141159</v>
      </c>
      <c r="G72" s="2">
        <f t="shared" si="11"/>
        <v>48175510.354289688</v>
      </c>
      <c r="H72" s="3">
        <v>22913614.208582517</v>
      </c>
      <c r="I72" s="3">
        <v>18318919.675891388</v>
      </c>
      <c r="J72" s="2">
        <f t="shared" si="12"/>
        <v>41232533.884473905</v>
      </c>
      <c r="K72" s="3">
        <v>168484352.5378699</v>
      </c>
      <c r="L72" s="3">
        <v>110189016.31337208</v>
      </c>
      <c r="M72" s="2">
        <f t="shared" si="13"/>
        <v>278673368.85124195</v>
      </c>
      <c r="Q72" s="2">
        <f t="shared" si="7"/>
        <v>13.56315483350655</v>
      </c>
      <c r="R72" s="2">
        <f t="shared" si="8"/>
        <v>17.287446788647451</v>
      </c>
      <c r="S72" s="2">
        <f t="shared" si="9"/>
        <v>14.796007976809639</v>
      </c>
    </row>
    <row r="73" spans="1:19" x14ac:dyDescent="0.35">
      <c r="A73" s="4" t="s">
        <v>214</v>
      </c>
      <c r="B73" s="3">
        <v>17164691.988748003</v>
      </c>
      <c r="C73" s="3">
        <v>20531758.580886781</v>
      </c>
      <c r="D73" s="2">
        <f t="shared" si="10"/>
        <v>37696450.56963478</v>
      </c>
      <c r="E73" s="3">
        <v>41399898.307446025</v>
      </c>
      <c r="F73" s="3">
        <v>7563645.3327103723</v>
      </c>
      <c r="G73" s="2">
        <f t="shared" si="11"/>
        <v>48963543.640156396</v>
      </c>
      <c r="H73" s="3">
        <v>23499053.227763433</v>
      </c>
      <c r="I73" s="3">
        <v>18480054.017024476</v>
      </c>
      <c r="J73" s="2">
        <f t="shared" si="12"/>
        <v>41979107.244787909</v>
      </c>
      <c r="K73" s="3">
        <v>171907503.50599861</v>
      </c>
      <c r="L73" s="3">
        <v>109332139.95833296</v>
      </c>
      <c r="M73" s="2">
        <f t="shared" si="13"/>
        <v>281239643.46433157</v>
      </c>
      <c r="Q73" s="2">
        <f t="shared" si="7"/>
        <v>13.403675991509234</v>
      </c>
      <c r="R73" s="2">
        <f t="shared" si="8"/>
        <v>17.409901049873234</v>
      </c>
      <c r="S73" s="2">
        <f t="shared" si="9"/>
        <v>14.926454438530087</v>
      </c>
    </row>
    <row r="74" spans="1:19" x14ac:dyDescent="0.35">
      <c r="A74" s="4" t="s">
        <v>215</v>
      </c>
      <c r="B74" s="3">
        <v>18534148.006458893</v>
      </c>
      <c r="C74" s="3">
        <v>22197520.842726424</v>
      </c>
      <c r="D74" s="2">
        <f t="shared" si="10"/>
        <v>40731668.849185318</v>
      </c>
      <c r="E74" s="3">
        <v>43594952.797552168</v>
      </c>
      <c r="F74" s="3">
        <v>8327097.8363859439</v>
      </c>
      <c r="G74" s="2">
        <f t="shared" si="11"/>
        <v>51922050.633938111</v>
      </c>
      <c r="H74" s="3">
        <v>24013637.963575907</v>
      </c>
      <c r="I74" s="3">
        <v>19395093.532802798</v>
      </c>
      <c r="J74" s="2">
        <f t="shared" si="12"/>
        <v>43408731.496378705</v>
      </c>
      <c r="K74" s="3">
        <v>176884518.95662686</v>
      </c>
      <c r="L74" s="3">
        <v>114130516.34014851</v>
      </c>
      <c r="M74" s="2">
        <f t="shared" si="13"/>
        <v>291015035.29677534</v>
      </c>
      <c r="Q74" s="2">
        <f t="shared" si="7"/>
        <v>13.996413899250054</v>
      </c>
      <c r="R74" s="2">
        <f t="shared" si="8"/>
        <v>17.841707244090781</v>
      </c>
      <c r="S74" s="2">
        <f t="shared" si="9"/>
        <v>14.916319169595738</v>
      </c>
    </row>
    <row r="75" spans="1:19" x14ac:dyDescent="0.35">
      <c r="A75" s="4" t="s">
        <v>216</v>
      </c>
      <c r="B75" s="3">
        <v>17392820.041608702</v>
      </c>
      <c r="C75" s="3">
        <v>21551967.522528894</v>
      </c>
      <c r="D75" s="2">
        <f t="shared" si="10"/>
        <v>38944787.564137593</v>
      </c>
      <c r="E75" s="3">
        <v>43046817.211652912</v>
      </c>
      <c r="F75" s="3">
        <v>9377892.6473885383</v>
      </c>
      <c r="G75" s="2">
        <f t="shared" si="11"/>
        <v>52424709.859041452</v>
      </c>
      <c r="H75" s="3">
        <v>23422442.23236813</v>
      </c>
      <c r="I75" s="3">
        <v>18895431.731786113</v>
      </c>
      <c r="J75" s="2">
        <f t="shared" si="12"/>
        <v>42317873.964154243</v>
      </c>
      <c r="K75" s="3">
        <v>175181389.23942125</v>
      </c>
      <c r="L75" s="3">
        <v>114945755.60012324</v>
      </c>
      <c r="M75" s="2">
        <f t="shared" si="13"/>
        <v>290127144.83954448</v>
      </c>
      <c r="Q75" s="2">
        <f t="shared" si="7"/>
        <v>13.423351884456073</v>
      </c>
      <c r="R75" s="2">
        <f t="shared" si="8"/>
        <v>18.069563910689936</v>
      </c>
      <c r="S75" s="2">
        <f t="shared" si="9"/>
        <v>14.585975396255407</v>
      </c>
    </row>
    <row r="76" spans="1:19" x14ac:dyDescent="0.35">
      <c r="A76" s="4" t="s">
        <v>217</v>
      </c>
      <c r="B76" s="3">
        <v>17793899.710133296</v>
      </c>
      <c r="C76" s="3">
        <v>21726332.615681987</v>
      </c>
      <c r="D76" s="2">
        <f t="shared" si="10"/>
        <v>39520232.325815283</v>
      </c>
      <c r="E76" s="3">
        <v>44755894.26632452</v>
      </c>
      <c r="F76" s="3">
        <v>7918509.1431750823</v>
      </c>
      <c r="G76" s="2">
        <f t="shared" si="11"/>
        <v>52674403.409499601</v>
      </c>
      <c r="H76" s="3">
        <v>24320300.86620944</v>
      </c>
      <c r="I76" s="3">
        <v>19480993.706510026</v>
      </c>
      <c r="J76" s="2">
        <f t="shared" si="12"/>
        <v>43801294.57271947</v>
      </c>
      <c r="K76" s="3">
        <v>178460377.67663005</v>
      </c>
      <c r="L76" s="3">
        <v>113005521.63282812</v>
      </c>
      <c r="M76" s="2">
        <f t="shared" si="13"/>
        <v>291465899.30945814</v>
      </c>
      <c r="Q76" s="2">
        <f t="shared" si="7"/>
        <v>13.559127300808338</v>
      </c>
      <c r="R76" s="2">
        <f t="shared" si="8"/>
        <v>18.072235391617323</v>
      </c>
      <c r="S76" s="2">
        <f t="shared" si="9"/>
        <v>15.027931115267215</v>
      </c>
    </row>
    <row r="77" spans="1:19" x14ac:dyDescent="0.35">
      <c r="A77" s="4" t="s">
        <v>218</v>
      </c>
      <c r="B77" s="3">
        <v>17983203.28016727</v>
      </c>
      <c r="C77" s="3">
        <v>22312475.545248628</v>
      </c>
      <c r="D77" s="2">
        <f t="shared" si="10"/>
        <v>40295678.825415894</v>
      </c>
      <c r="E77" s="3">
        <v>46802855.286090642</v>
      </c>
      <c r="F77" s="3">
        <v>7969712.1555132223</v>
      </c>
      <c r="G77" s="2">
        <f t="shared" si="11"/>
        <v>54772567.441603862</v>
      </c>
      <c r="H77" s="3">
        <v>24707531.918423645</v>
      </c>
      <c r="I77" s="3">
        <v>20010341.134566858</v>
      </c>
      <c r="J77" s="2">
        <f t="shared" si="12"/>
        <v>44717873.052990504</v>
      </c>
      <c r="K77" s="3">
        <v>181983787.89694726</v>
      </c>
      <c r="L77" s="3">
        <v>114920197.69106318</v>
      </c>
      <c r="M77" s="2">
        <f t="shared" si="13"/>
        <v>296903985.58801043</v>
      </c>
      <c r="Q77" s="2">
        <f t="shared" ref="Q77:Q95" si="14">(D77/$M77)*100</f>
        <v>13.571956181595668</v>
      </c>
      <c r="R77" s="2">
        <f t="shared" si="8"/>
        <v>18.447905754154242</v>
      </c>
      <c r="S77" s="2">
        <f t="shared" si="9"/>
        <v>15.061391973040694</v>
      </c>
    </row>
    <row r="78" spans="1:19" x14ac:dyDescent="0.35">
      <c r="A78" s="4" t="s">
        <v>219</v>
      </c>
      <c r="B78" s="3">
        <v>17897949.70244221</v>
      </c>
      <c r="C78" s="3">
        <v>22255903.112061232</v>
      </c>
      <c r="D78" s="2">
        <f t="shared" si="10"/>
        <v>40153852.814503446</v>
      </c>
      <c r="E78" s="3">
        <v>46156292.410967603</v>
      </c>
      <c r="F78" s="3">
        <v>8694312.6992522348</v>
      </c>
      <c r="G78" s="2">
        <f t="shared" si="11"/>
        <v>54850605.110219836</v>
      </c>
      <c r="H78" s="3">
        <v>25328116.411575895</v>
      </c>
      <c r="I78" s="3">
        <v>19434452.425830677</v>
      </c>
      <c r="J78" s="2">
        <f t="shared" si="12"/>
        <v>44762568.837406576</v>
      </c>
      <c r="K78" s="3">
        <v>178680836.91423383</v>
      </c>
      <c r="L78" s="3">
        <v>117638347.36059844</v>
      </c>
      <c r="M78" s="2">
        <f t="shared" si="13"/>
        <v>296319184.27483225</v>
      </c>
      <c r="Q78" s="2">
        <f t="shared" si="14"/>
        <v>13.55087856116034</v>
      </c>
      <c r="R78" s="2">
        <f t="shared" si="8"/>
        <v>18.510649333911029</v>
      </c>
      <c r="S78" s="2">
        <f t="shared" si="9"/>
        <v>15.10620007508183</v>
      </c>
    </row>
    <row r="79" spans="1:19" x14ac:dyDescent="0.35">
      <c r="A79" s="4" t="s">
        <v>220</v>
      </c>
      <c r="B79" s="3">
        <v>18669312.023461059</v>
      </c>
      <c r="C79" s="3">
        <v>22703725.975265555</v>
      </c>
      <c r="D79" s="2">
        <f t="shared" si="10"/>
        <v>41373037.998726614</v>
      </c>
      <c r="E79" s="3">
        <v>42619612.84245915</v>
      </c>
      <c r="F79" s="3">
        <v>8106590.64732139</v>
      </c>
      <c r="G79" s="2">
        <f t="shared" si="11"/>
        <v>50726203.489780538</v>
      </c>
      <c r="H79" s="3">
        <v>25398284.391645342</v>
      </c>
      <c r="I79" s="3">
        <v>20483450.890032519</v>
      </c>
      <c r="J79" s="2">
        <f t="shared" si="12"/>
        <v>45881735.281677857</v>
      </c>
      <c r="K79" s="3">
        <v>179650820.91554883</v>
      </c>
      <c r="L79" s="3">
        <v>118262817.31794576</v>
      </c>
      <c r="M79" s="2">
        <f t="shared" si="13"/>
        <v>297913638.23349458</v>
      </c>
      <c r="Q79" s="2">
        <f t="shared" si="14"/>
        <v>13.887594486795477</v>
      </c>
      <c r="R79" s="2">
        <f t="shared" si="8"/>
        <v>17.027150482457291</v>
      </c>
      <c r="S79" s="2">
        <f t="shared" si="9"/>
        <v>15.401018749506632</v>
      </c>
    </row>
    <row r="80" spans="1:19" x14ac:dyDescent="0.35">
      <c r="A80" s="4" t="s">
        <v>221</v>
      </c>
      <c r="B80" s="3">
        <v>18286076.677782428</v>
      </c>
      <c r="C80" s="3">
        <v>22952865.863062792</v>
      </c>
      <c r="D80" s="2">
        <f t="shared" si="10"/>
        <v>41238942.540845215</v>
      </c>
      <c r="E80" s="3">
        <v>43697634.718226641</v>
      </c>
      <c r="F80" s="3">
        <v>8213886.6335761519</v>
      </c>
      <c r="G80" s="2">
        <f t="shared" si="11"/>
        <v>51911521.351802796</v>
      </c>
      <c r="H80" s="3">
        <v>25656843.089883901</v>
      </c>
      <c r="I80" s="3">
        <v>20695669.289278761</v>
      </c>
      <c r="J80" s="2">
        <f t="shared" si="12"/>
        <v>46352512.379162662</v>
      </c>
      <c r="K80" s="3">
        <v>181893180.68873492</v>
      </c>
      <c r="L80" s="3">
        <v>120752371.68664187</v>
      </c>
      <c r="M80" s="2">
        <f t="shared" si="13"/>
        <v>302645552.37537682</v>
      </c>
      <c r="Q80" s="2">
        <f t="shared" si="14"/>
        <v>13.626151852281577</v>
      </c>
      <c r="R80" s="2">
        <f t="shared" si="8"/>
        <v>17.152580285540093</v>
      </c>
      <c r="S80" s="2">
        <f t="shared" si="9"/>
        <v>15.315775175070403</v>
      </c>
    </row>
    <row r="81" spans="1:19" x14ac:dyDescent="0.35">
      <c r="A81" s="4" t="s">
        <v>222</v>
      </c>
      <c r="B81" s="3">
        <v>18068298.414695531</v>
      </c>
      <c r="C81" s="3">
        <v>22214008.762683153</v>
      </c>
      <c r="D81" s="2">
        <f t="shared" si="10"/>
        <v>40282307.177378684</v>
      </c>
      <c r="E81" s="3">
        <v>43259293.06633991</v>
      </c>
      <c r="F81" s="3">
        <v>8484686.7509006504</v>
      </c>
      <c r="G81" s="2">
        <f t="shared" si="11"/>
        <v>51743979.817240559</v>
      </c>
      <c r="H81" s="3">
        <v>25441242.048481144</v>
      </c>
      <c r="I81" s="3">
        <v>19970817.33969235</v>
      </c>
      <c r="J81" s="2">
        <f t="shared" si="12"/>
        <v>45412059.388173491</v>
      </c>
      <c r="K81" s="3">
        <v>179068867.96098256</v>
      </c>
      <c r="L81" s="3">
        <v>119952207.18273242</v>
      </c>
      <c r="M81" s="2">
        <f t="shared" si="13"/>
        <v>299021075.14371496</v>
      </c>
      <c r="Q81" s="2">
        <f t="shared" si="14"/>
        <v>13.471394000579481</v>
      </c>
      <c r="R81" s="2">
        <f t="shared" si="8"/>
        <v>17.304459156389381</v>
      </c>
      <c r="S81" s="2">
        <f t="shared" si="9"/>
        <v>15.1869092726483</v>
      </c>
    </row>
    <row r="82" spans="1:19" x14ac:dyDescent="0.35">
      <c r="A82" s="4" t="s">
        <v>223</v>
      </c>
      <c r="B82" s="3">
        <v>18397012.852789842</v>
      </c>
      <c r="C82" s="3">
        <v>21894532.807422988</v>
      </c>
      <c r="D82" s="2">
        <f t="shared" si="10"/>
        <v>40291545.66021283</v>
      </c>
      <c r="E82" s="3">
        <v>43716683.052450806</v>
      </c>
      <c r="F82" s="3">
        <v>8166173.62089667</v>
      </c>
      <c r="G82" s="2">
        <f t="shared" si="11"/>
        <v>51882856.673347473</v>
      </c>
      <c r="H82" s="3">
        <v>25698151.849070363</v>
      </c>
      <c r="I82" s="3">
        <v>20745037.299845994</v>
      </c>
      <c r="J82" s="2">
        <f t="shared" si="12"/>
        <v>46443189.148916356</v>
      </c>
      <c r="K82" s="3">
        <v>182889331.82447645</v>
      </c>
      <c r="L82" s="3">
        <v>115604728.50417212</v>
      </c>
      <c r="M82" s="2">
        <f t="shared" si="13"/>
        <v>298494060.32864857</v>
      </c>
      <c r="P82">
        <v>2018</v>
      </c>
      <c r="Q82" s="2">
        <f t="shared" si="14"/>
        <v>13.498273840307224</v>
      </c>
      <c r="R82" s="2">
        <f t="shared" si="8"/>
        <v>17.381537380081632</v>
      </c>
      <c r="S82" s="2">
        <f t="shared" si="9"/>
        <v>15.559166938793146</v>
      </c>
    </row>
    <row r="83" spans="1:19" x14ac:dyDescent="0.35">
      <c r="A83" s="4" t="s">
        <v>224</v>
      </c>
      <c r="B83" s="3">
        <v>17884867.60953483</v>
      </c>
      <c r="C83" s="3">
        <v>21544091.357355401</v>
      </c>
      <c r="D83" s="2">
        <f t="shared" si="10"/>
        <v>39428958.966890231</v>
      </c>
      <c r="E83" s="3">
        <v>42957199.139389068</v>
      </c>
      <c r="F83" s="3">
        <v>8018426.0435051052</v>
      </c>
      <c r="G83" s="2">
        <f t="shared" si="11"/>
        <v>50975625.18289417</v>
      </c>
      <c r="H83" s="3">
        <v>25989851.216877855</v>
      </c>
      <c r="I83" s="3">
        <v>19818075.018403921</v>
      </c>
      <c r="J83" s="2">
        <f t="shared" si="12"/>
        <v>45807926.23528178</v>
      </c>
      <c r="K83" s="3">
        <v>182588640.11646163</v>
      </c>
      <c r="L83" s="3">
        <v>116723741.1854059</v>
      </c>
      <c r="M83" s="2">
        <f t="shared" si="13"/>
        <v>299312381.30186754</v>
      </c>
      <c r="Q83" s="2">
        <f t="shared" si="14"/>
        <v>13.173180072068144</v>
      </c>
      <c r="R83" s="2">
        <f t="shared" si="8"/>
        <v>17.030910970396302</v>
      </c>
      <c r="S83" s="2">
        <f t="shared" si="9"/>
        <v>15.304387354789309</v>
      </c>
    </row>
    <row r="84" spans="1:19" x14ac:dyDescent="0.35">
      <c r="A84" s="4" t="s">
        <v>225</v>
      </c>
      <c r="B84" s="3">
        <v>17414479.0610626</v>
      </c>
      <c r="C84" s="3">
        <v>21368912.287135839</v>
      </c>
      <c r="D84" s="2">
        <f t="shared" si="10"/>
        <v>38783391.348198444</v>
      </c>
      <c r="E84" s="3">
        <v>44570161.418867916</v>
      </c>
      <c r="F84" s="3">
        <v>9143638.4959451202</v>
      </c>
      <c r="G84" s="2">
        <f t="shared" si="11"/>
        <v>53713799.914813034</v>
      </c>
      <c r="H84" s="3">
        <v>25371161.101788968</v>
      </c>
      <c r="I84" s="3">
        <v>19709978.275021978</v>
      </c>
      <c r="J84" s="2">
        <f t="shared" si="12"/>
        <v>45081139.376810946</v>
      </c>
      <c r="K84" s="3">
        <v>180633732.85382581</v>
      </c>
      <c r="L84" s="3">
        <v>117283816.75081153</v>
      </c>
      <c r="M84" s="2">
        <f t="shared" si="13"/>
        <v>297917549.60463732</v>
      </c>
      <c r="Q84" s="2">
        <f t="shared" si="14"/>
        <v>13.018162709671651</v>
      </c>
      <c r="R84" s="2">
        <f t="shared" si="8"/>
        <v>18.029753529490272</v>
      </c>
      <c r="S84" s="2">
        <f t="shared" si="9"/>
        <v>15.132085852826584</v>
      </c>
    </row>
    <row r="85" spans="1:19" x14ac:dyDescent="0.35">
      <c r="A85" s="4" t="s">
        <v>226</v>
      </c>
      <c r="B85" s="3">
        <v>17945286.698048007</v>
      </c>
      <c r="C85" s="3">
        <v>21852726.557205033</v>
      </c>
      <c r="D85" s="2">
        <f t="shared" si="10"/>
        <v>39798013.255253039</v>
      </c>
      <c r="E85" s="3">
        <v>44874671.385943569</v>
      </c>
      <c r="F85" s="3">
        <v>7886994.2785013644</v>
      </c>
      <c r="G85" s="2">
        <f t="shared" si="11"/>
        <v>52761665.664444931</v>
      </c>
      <c r="H85" s="3">
        <v>25673048.505859125</v>
      </c>
      <c r="I85" s="3">
        <v>20738035.645361517</v>
      </c>
      <c r="J85" s="2">
        <f t="shared" si="12"/>
        <v>46411084.151220642</v>
      </c>
      <c r="K85" s="3">
        <v>190774973.72247067</v>
      </c>
      <c r="L85" s="3">
        <v>117188002.80575304</v>
      </c>
      <c r="M85" s="2">
        <f t="shared" si="13"/>
        <v>307962976.52822369</v>
      </c>
      <c r="Q85" s="2">
        <f t="shared" si="14"/>
        <v>12.922986296570521</v>
      </c>
      <c r="R85" s="2">
        <f t="shared" si="8"/>
        <v>17.132470357068886</v>
      </c>
      <c r="S85" s="2">
        <f t="shared" si="9"/>
        <v>15.07034536242938</v>
      </c>
    </row>
    <row r="86" spans="1:19" x14ac:dyDescent="0.35">
      <c r="A86" s="4" t="s">
        <v>227</v>
      </c>
      <c r="B86" s="3">
        <v>17502294.448421739</v>
      </c>
      <c r="C86" s="3">
        <v>21512900.371247426</v>
      </c>
      <c r="D86" s="2">
        <f t="shared" si="10"/>
        <v>39015194.819669165</v>
      </c>
      <c r="E86" s="3">
        <v>41922942.562792033</v>
      </c>
      <c r="F86" s="3">
        <v>7666435.332314576</v>
      </c>
      <c r="G86" s="2">
        <f t="shared" si="11"/>
        <v>49589377.895106606</v>
      </c>
      <c r="H86" s="3">
        <v>25765547.464382783</v>
      </c>
      <c r="I86" s="3">
        <v>20171704.789156411</v>
      </c>
      <c r="J86" s="2">
        <f t="shared" si="12"/>
        <v>45937252.25353919</v>
      </c>
      <c r="K86" s="3">
        <v>180972009.66332883</v>
      </c>
      <c r="L86" s="3">
        <v>116079027.42664009</v>
      </c>
      <c r="M86" s="2">
        <f t="shared" si="13"/>
        <v>297051037.08996892</v>
      </c>
      <c r="Q86" s="2">
        <f t="shared" si="14"/>
        <v>13.134172229081459</v>
      </c>
      <c r="R86" s="2">
        <f t="shared" si="8"/>
        <v>16.693891521438214</v>
      </c>
      <c r="S86" s="2">
        <f t="shared" si="9"/>
        <v>15.464430861295398</v>
      </c>
    </row>
    <row r="87" spans="1:19" x14ac:dyDescent="0.35">
      <c r="A87" s="4" t="s">
        <v>228</v>
      </c>
      <c r="B87" s="3">
        <v>16904774.750419151</v>
      </c>
      <c r="C87" s="3">
        <v>20321334.061304446</v>
      </c>
      <c r="D87" s="2">
        <f t="shared" si="10"/>
        <v>37226108.811723597</v>
      </c>
      <c r="E87" s="3">
        <v>43881556.896660037</v>
      </c>
      <c r="F87" s="3">
        <v>7910929.5147961611</v>
      </c>
      <c r="G87" s="2">
        <f t="shared" si="11"/>
        <v>51792486.411456198</v>
      </c>
      <c r="H87" s="3">
        <v>25210398.462278794</v>
      </c>
      <c r="I87" s="3">
        <v>18481782.34777505</v>
      </c>
      <c r="J87" s="2">
        <f t="shared" si="12"/>
        <v>43692180.81005384</v>
      </c>
      <c r="K87" s="3">
        <v>180910924.67574522</v>
      </c>
      <c r="L87" s="3">
        <v>111748421.20639615</v>
      </c>
      <c r="M87" s="2">
        <f t="shared" si="13"/>
        <v>292659345.88214135</v>
      </c>
      <c r="Q87" s="2">
        <f t="shared" si="14"/>
        <v>12.71994533423004</v>
      </c>
      <c r="R87" s="2">
        <f t="shared" si="8"/>
        <v>17.697192022124543</v>
      </c>
      <c r="S87" s="2">
        <f t="shared" si="9"/>
        <v>14.929364609339826</v>
      </c>
    </row>
    <row r="88" spans="1:19" x14ac:dyDescent="0.35">
      <c r="A88" s="4" t="s">
        <v>229</v>
      </c>
      <c r="B88" s="3">
        <v>17050505.905829601</v>
      </c>
      <c r="C88" s="3">
        <v>21595319.454070639</v>
      </c>
      <c r="D88" s="2">
        <f t="shared" si="10"/>
        <v>38645825.359900236</v>
      </c>
      <c r="E88" s="3">
        <v>40556606.813976884</v>
      </c>
      <c r="F88" s="3">
        <v>7295932.9564964743</v>
      </c>
      <c r="G88" s="2">
        <f t="shared" si="11"/>
        <v>47852539.770473361</v>
      </c>
      <c r="H88" s="3">
        <v>25941566.681224477</v>
      </c>
      <c r="I88" s="3">
        <v>19785361.649651576</v>
      </c>
      <c r="J88" s="2">
        <f t="shared" si="12"/>
        <v>45726928.330876052</v>
      </c>
      <c r="K88" s="3">
        <v>182901913.21152985</v>
      </c>
      <c r="L88" s="3">
        <v>114896629.61976369</v>
      </c>
      <c r="M88" s="2">
        <f t="shared" si="13"/>
        <v>297798542.83129352</v>
      </c>
      <c r="Q88" s="2">
        <f t="shared" si="14"/>
        <v>12.977170738472541</v>
      </c>
      <c r="R88" s="2">
        <f t="shared" si="8"/>
        <v>16.068762229499022</v>
      </c>
      <c r="S88" s="2">
        <f t="shared" si="9"/>
        <v>15.354987266267756</v>
      </c>
    </row>
    <row r="89" spans="1:19" x14ac:dyDescent="0.35">
      <c r="A89" s="4" t="s">
        <v>230</v>
      </c>
      <c r="B89" s="3">
        <v>17571916.712980986</v>
      </c>
      <c r="C89" s="3">
        <v>21832595.854835011</v>
      </c>
      <c r="D89" s="2">
        <f t="shared" si="10"/>
        <v>39404512.567815997</v>
      </c>
      <c r="E89" s="3">
        <v>39497872.662546135</v>
      </c>
      <c r="F89" s="3">
        <v>7562920.0336248931</v>
      </c>
      <c r="G89" s="2">
        <f t="shared" si="11"/>
        <v>47060792.69617103</v>
      </c>
      <c r="H89" s="3">
        <v>26704301.238999013</v>
      </c>
      <c r="I89" s="3">
        <v>19916746.496575333</v>
      </c>
      <c r="J89" s="2">
        <f t="shared" si="12"/>
        <v>46621047.73557435</v>
      </c>
      <c r="K89" s="3">
        <v>181624653.83254066</v>
      </c>
      <c r="L89" s="3">
        <v>115838004.36971405</v>
      </c>
      <c r="M89" s="2">
        <f t="shared" si="13"/>
        <v>297462658.20225471</v>
      </c>
      <c r="Q89" s="2">
        <f t="shared" si="14"/>
        <v>13.24687703860414</v>
      </c>
      <c r="R89" s="2">
        <f t="shared" si="8"/>
        <v>15.820739645301241</v>
      </c>
      <c r="S89" s="2">
        <f t="shared" si="9"/>
        <v>15.67290765749668</v>
      </c>
    </row>
    <row r="90" spans="1:19" x14ac:dyDescent="0.35">
      <c r="A90" s="4" t="s">
        <v>231</v>
      </c>
      <c r="B90" s="3">
        <v>17642445.941632662</v>
      </c>
      <c r="C90" s="3">
        <v>21298111.355460953</v>
      </c>
      <c r="D90" s="2">
        <f t="shared" si="10"/>
        <v>38940557.297093615</v>
      </c>
      <c r="E90" s="3">
        <v>37431496.035218611</v>
      </c>
      <c r="F90" s="3">
        <v>8350342.4327532947</v>
      </c>
      <c r="G90" s="2">
        <f t="shared" si="11"/>
        <v>45781838.467971906</v>
      </c>
      <c r="H90" s="3">
        <v>26545172.20282723</v>
      </c>
      <c r="I90" s="3">
        <v>19269418.607448895</v>
      </c>
      <c r="J90" s="2">
        <f t="shared" si="12"/>
        <v>45814590.810276121</v>
      </c>
      <c r="K90" s="3">
        <v>177224531.82250267</v>
      </c>
      <c r="L90" s="3">
        <v>115239369.30813074</v>
      </c>
      <c r="M90" s="2">
        <f t="shared" si="13"/>
        <v>292463901.13063341</v>
      </c>
      <c r="Q90" s="2">
        <f t="shared" si="14"/>
        <v>13.314654268972575</v>
      </c>
      <c r="R90" s="2">
        <f t="shared" si="8"/>
        <v>15.653842505343166</v>
      </c>
      <c r="S90" s="2">
        <f t="shared" si="9"/>
        <v>15.665041269422289</v>
      </c>
    </row>
    <row r="91" spans="1:19" x14ac:dyDescent="0.35">
      <c r="A91" s="4" t="s">
        <v>232</v>
      </c>
      <c r="B91" s="3">
        <v>17809793.32401121</v>
      </c>
      <c r="C91" s="3">
        <v>21773162.612162963</v>
      </c>
      <c r="D91" s="2">
        <f t="shared" si="10"/>
        <v>39582955.936174169</v>
      </c>
      <c r="E91" s="3">
        <v>38254056.314065263</v>
      </c>
      <c r="F91" s="3">
        <v>6817465.3562979503</v>
      </c>
      <c r="G91" s="2">
        <f t="shared" si="11"/>
        <v>45071521.67036321</v>
      </c>
      <c r="H91" s="3">
        <v>27290830.499091331</v>
      </c>
      <c r="I91" s="3">
        <v>20121937.320926946</v>
      </c>
      <c r="J91" s="2">
        <f t="shared" si="12"/>
        <v>47412767.820018277</v>
      </c>
      <c r="K91" s="3">
        <v>184841006.16396385</v>
      </c>
      <c r="L91" s="3">
        <v>113613168.82587118</v>
      </c>
      <c r="M91" s="2">
        <f t="shared" si="13"/>
        <v>298454174.98983502</v>
      </c>
      <c r="Q91" s="2">
        <f t="shared" si="14"/>
        <v>13.262657805849864</v>
      </c>
      <c r="R91" s="2">
        <f t="shared" si="8"/>
        <v>15.101655613260659</v>
      </c>
      <c r="S91" s="2">
        <f t="shared" si="9"/>
        <v>15.886113109871255</v>
      </c>
    </row>
    <row r="92" spans="1:19" x14ac:dyDescent="0.35">
      <c r="A92" s="4" t="s">
        <v>233</v>
      </c>
      <c r="B92" s="3">
        <v>18256377.657515079</v>
      </c>
      <c r="C92" s="3">
        <v>22043437.844190426</v>
      </c>
      <c r="D92" s="2">
        <f t="shared" si="10"/>
        <v>40299815.501705505</v>
      </c>
      <c r="E92" s="3">
        <v>38998831.718817562</v>
      </c>
      <c r="F92" s="3">
        <v>7083222.1008557864</v>
      </c>
      <c r="G92" s="2">
        <f t="shared" si="11"/>
        <v>46082053.819673344</v>
      </c>
      <c r="H92" s="3">
        <v>28457144.029782783</v>
      </c>
      <c r="I92" s="3">
        <v>20272894.064221587</v>
      </c>
      <c r="J92" s="2">
        <f t="shared" si="12"/>
        <v>48730038.09400437</v>
      </c>
      <c r="K92" s="3">
        <v>185934999.12900072</v>
      </c>
      <c r="L92" s="3">
        <v>116788696.85263966</v>
      </c>
      <c r="M92" s="2">
        <f t="shared" si="13"/>
        <v>302723695.9816404</v>
      </c>
      <c r="Q92" s="2">
        <f t="shared" si="14"/>
        <v>13.312408654045241</v>
      </c>
      <c r="R92" s="2">
        <f t="shared" si="8"/>
        <v>15.222479915304724</v>
      </c>
      <c r="S92" s="2">
        <f t="shared" si="9"/>
        <v>16.097199770235282</v>
      </c>
    </row>
    <row r="93" spans="1:19" x14ac:dyDescent="0.35">
      <c r="A93" s="4" t="s">
        <v>234</v>
      </c>
      <c r="B93" s="3">
        <v>17834239.351398997</v>
      </c>
      <c r="C93" s="3">
        <v>21051740.650097046</v>
      </c>
      <c r="D93" s="2">
        <f t="shared" si="10"/>
        <v>38885980.001496047</v>
      </c>
      <c r="E93" s="3">
        <v>37631001.294295356</v>
      </c>
      <c r="F93" s="3">
        <v>7017295.6101424005</v>
      </c>
      <c r="G93" s="2">
        <f t="shared" si="11"/>
        <v>44648296.904437758</v>
      </c>
      <c r="H93" s="3">
        <v>26844367.128663976</v>
      </c>
      <c r="I93" s="3">
        <v>18645495.982339893</v>
      </c>
      <c r="J93" s="2">
        <f t="shared" si="12"/>
        <v>45489863.111003868</v>
      </c>
      <c r="K93" s="3">
        <v>176740993.86815807</v>
      </c>
      <c r="L93" s="3">
        <v>113646294.85481498</v>
      </c>
      <c r="M93" s="2">
        <f t="shared" si="13"/>
        <v>290387288.72297305</v>
      </c>
      <c r="Q93" s="2">
        <f t="shared" si="14"/>
        <v>13.391075130217883</v>
      </c>
      <c r="R93" s="2">
        <f t="shared" si="8"/>
        <v>15.375430894646303</v>
      </c>
      <c r="S93" s="2">
        <f t="shared" si="9"/>
        <v>15.665239105696807</v>
      </c>
    </row>
    <row r="94" spans="1:19" x14ac:dyDescent="0.35">
      <c r="A94" s="4" t="s">
        <v>235</v>
      </c>
      <c r="B94" s="3">
        <v>17939499.148122042</v>
      </c>
      <c r="C94" s="3">
        <v>21795512.279912863</v>
      </c>
      <c r="D94" s="2">
        <f t="shared" si="10"/>
        <v>39735011.428034902</v>
      </c>
      <c r="E94" s="3">
        <v>38270453.629937157</v>
      </c>
      <c r="F94" s="3">
        <v>7047781.9306261884</v>
      </c>
      <c r="G94" s="2">
        <f t="shared" si="11"/>
        <v>45318235.560563348</v>
      </c>
      <c r="H94" s="3">
        <v>27731542.740579039</v>
      </c>
      <c r="I94" s="3">
        <v>19850728.481183365</v>
      </c>
      <c r="J94" s="2">
        <f t="shared" si="12"/>
        <v>47582271.221762404</v>
      </c>
      <c r="K94" s="3">
        <v>187876475.66748279</v>
      </c>
      <c r="L94" s="3">
        <v>115365059.49194421</v>
      </c>
      <c r="M94" s="2">
        <f t="shared" si="13"/>
        <v>303241535.15942699</v>
      </c>
      <c r="P94">
        <v>2019</v>
      </c>
      <c r="Q94" s="2">
        <f t="shared" si="14"/>
        <v>13.103419822467433</v>
      </c>
      <c r="R94" s="2">
        <f t="shared" si="8"/>
        <v>14.944600361799917</v>
      </c>
      <c r="S94" s="2">
        <f t="shared" si="9"/>
        <v>15.691211692602195</v>
      </c>
    </row>
    <row r="95" spans="1:19" x14ac:dyDescent="0.35">
      <c r="A95" s="4" t="s">
        <v>236</v>
      </c>
      <c r="B95" s="3">
        <v>17652441.311849266</v>
      </c>
      <c r="C95" s="3">
        <v>21233977.221598379</v>
      </c>
      <c r="D95" s="2">
        <f t="shared" si="10"/>
        <v>38886418.533447646</v>
      </c>
      <c r="E95" s="3">
        <v>37033143.692811593</v>
      </c>
      <c r="F95" s="3">
        <v>7121128.7405958185</v>
      </c>
      <c r="G95" s="2">
        <f t="shared" si="11"/>
        <v>44154272.433407411</v>
      </c>
      <c r="H95" s="3">
        <v>26490517.54502013</v>
      </c>
      <c r="I95" s="3">
        <v>19425407.894251354</v>
      </c>
      <c r="J95" s="2">
        <f t="shared" si="12"/>
        <v>45915925.43927148</v>
      </c>
      <c r="K95" s="3">
        <v>180691189.14226702</v>
      </c>
      <c r="L95" s="3">
        <v>114265482.3028139</v>
      </c>
      <c r="M95" s="2">
        <f t="shared" si="13"/>
        <v>294956671.44508094</v>
      </c>
      <c r="Q95" s="2">
        <f t="shared" si="14"/>
        <v>13.183773176897967</v>
      </c>
      <c r="R95" s="2">
        <f t="shared" si="8"/>
        <v>14.969748681079977</v>
      </c>
      <c r="S95" s="2">
        <f t="shared" si="9"/>
        <v>15.567006914715856</v>
      </c>
    </row>
    <row r="96" spans="1:19" x14ac:dyDescent="0.35">
      <c r="A96" s="4" t="s">
        <v>237</v>
      </c>
      <c r="B96" s="3">
        <v>18028553.539861914</v>
      </c>
      <c r="C96" s="3">
        <v>21128324.221411359</v>
      </c>
      <c r="D96" s="2">
        <f t="shared" si="10"/>
        <v>39156877.761273272</v>
      </c>
      <c r="E96" s="3">
        <v>35597828.618882008</v>
      </c>
      <c r="F96" s="3">
        <v>7345569.4026007783</v>
      </c>
      <c r="G96" s="2">
        <f t="shared" si="11"/>
        <v>42943398.021482788</v>
      </c>
      <c r="H96" s="3">
        <v>26187343.463144545</v>
      </c>
      <c r="I96" s="3">
        <v>18585338.337898277</v>
      </c>
      <c r="J96" s="2">
        <f t="shared" si="12"/>
        <v>44772681.801042825</v>
      </c>
      <c r="K96" s="3">
        <v>177562208.87767547</v>
      </c>
      <c r="L96" s="3">
        <v>111671018.26136203</v>
      </c>
      <c r="M96" s="2">
        <f t="shared" si="13"/>
        <v>289233227.13903749</v>
      </c>
      <c r="Q96" s="2">
        <f>(D96/$M96)*100</f>
        <v>13.538167156171909</v>
      </c>
      <c r="R96" s="2">
        <f>(G96/$M96)*100</f>
        <v>14.847325269734462</v>
      </c>
      <c r="S96" s="2">
        <f>(J96/$M96)*100</f>
        <v>15.479785031586331</v>
      </c>
    </row>
    <row r="97" spans="1:28" x14ac:dyDescent="0.35">
      <c r="A97" s="4" t="s">
        <v>238</v>
      </c>
      <c r="B97" s="3">
        <v>18016265.593508378</v>
      </c>
      <c r="C97" s="3">
        <v>21111305.934016146</v>
      </c>
      <c r="D97" s="2">
        <f t="shared" si="10"/>
        <v>39127571.527524523</v>
      </c>
      <c r="E97" s="3">
        <v>34488802.610726975</v>
      </c>
      <c r="F97" s="3">
        <v>7090660.5457660174</v>
      </c>
      <c r="G97" s="2">
        <f t="shared" si="11"/>
        <v>41579463.156492993</v>
      </c>
      <c r="H97" s="3">
        <v>25600065.506107256</v>
      </c>
      <c r="I97" s="3">
        <v>18477931.567367781</v>
      </c>
      <c r="J97" s="2">
        <f t="shared" si="12"/>
        <v>44077997.073475033</v>
      </c>
      <c r="K97" s="3">
        <v>178225212.74209476</v>
      </c>
      <c r="L97" s="3">
        <v>111653473.45936218</v>
      </c>
      <c r="M97" s="2">
        <f t="shared" si="13"/>
        <v>289878686.2014569</v>
      </c>
      <c r="Q97" s="2">
        <f t="shared" ref="Q97:Q138" si="15">(D97/$M97)*100</f>
        <v>13.497912537223261</v>
      </c>
      <c r="R97" s="2">
        <f t="shared" ref="R97:R139" si="16">(G97/$M97)*100</f>
        <v>14.343746241348882</v>
      </c>
      <c r="S97" s="2">
        <f t="shared" ref="S97:S138" si="17">(J97/$M97)*100</f>
        <v>15.205670224006107</v>
      </c>
    </row>
    <row r="98" spans="1:28" x14ac:dyDescent="0.35">
      <c r="A98" s="4" t="s">
        <v>239</v>
      </c>
      <c r="B98" s="3">
        <v>17303209.889179695</v>
      </c>
      <c r="C98" s="3">
        <v>20351798.813162453</v>
      </c>
      <c r="D98" s="2">
        <f t="shared" si="10"/>
        <v>37655008.702342153</v>
      </c>
      <c r="E98" s="3">
        <v>32676960.897028111</v>
      </c>
      <c r="F98" s="3">
        <v>7493097.1926907385</v>
      </c>
      <c r="G98" s="2">
        <f t="shared" si="11"/>
        <v>40170058.089718848</v>
      </c>
      <c r="H98" s="3">
        <v>25592955.91234285</v>
      </c>
      <c r="I98" s="3">
        <v>18399884.77363817</v>
      </c>
      <c r="J98" s="2">
        <f t="shared" si="12"/>
        <v>43992840.68598102</v>
      </c>
      <c r="K98" s="3">
        <v>171524562.8677465</v>
      </c>
      <c r="L98" s="3">
        <v>112682682.51585561</v>
      </c>
      <c r="M98" s="2">
        <f t="shared" si="13"/>
        <v>284207245.38360214</v>
      </c>
      <c r="Q98" s="2">
        <f t="shared" si="15"/>
        <v>13.249137491733604</v>
      </c>
      <c r="R98" s="2">
        <f t="shared" si="16"/>
        <v>14.134072491888883</v>
      </c>
      <c r="S98" s="2">
        <f t="shared" si="17"/>
        <v>15.479141155111195</v>
      </c>
    </row>
    <row r="99" spans="1:28" x14ac:dyDescent="0.35">
      <c r="A99" s="1" t="s">
        <v>240</v>
      </c>
      <c r="B99" s="3">
        <v>18287556.657460954</v>
      </c>
      <c r="C99" s="3">
        <v>20148360.061308388</v>
      </c>
      <c r="D99" s="2">
        <f t="shared" si="10"/>
        <v>38435916.718769342</v>
      </c>
      <c r="E99" s="3">
        <v>31675661.528571792</v>
      </c>
      <c r="F99" s="3">
        <v>7030344.0475693392</v>
      </c>
      <c r="G99" s="2">
        <f t="shared" si="11"/>
        <v>38706005.576141134</v>
      </c>
      <c r="H99" s="3">
        <v>25697849.079678696</v>
      </c>
      <c r="I99" s="3">
        <v>17882435.378307056</v>
      </c>
      <c r="J99" s="2">
        <f t="shared" si="12"/>
        <v>43580284.457985751</v>
      </c>
      <c r="K99" s="3">
        <v>174066765.83972451</v>
      </c>
      <c r="L99" s="3">
        <v>110082150.39952622</v>
      </c>
      <c r="M99" s="2">
        <f t="shared" si="13"/>
        <v>284148916.23925072</v>
      </c>
      <c r="Q99" s="2">
        <f t="shared" si="15"/>
        <v>13.526680737506899</v>
      </c>
      <c r="R99" s="2">
        <f t="shared" si="16"/>
        <v>13.621732607120359</v>
      </c>
      <c r="S99" s="2">
        <f t="shared" si="17"/>
        <v>15.337128515138012</v>
      </c>
    </row>
    <row r="100" spans="1:28" x14ac:dyDescent="0.35">
      <c r="A100" s="1" t="s">
        <v>241</v>
      </c>
      <c r="B100" s="3">
        <v>17075231.586229529</v>
      </c>
      <c r="C100" s="3">
        <v>20752670.977457557</v>
      </c>
      <c r="D100" s="2">
        <f t="shared" si="10"/>
        <v>37827902.563687086</v>
      </c>
      <c r="E100" s="3">
        <v>32314091.505219225</v>
      </c>
      <c r="F100" s="3">
        <v>7190208.92952275</v>
      </c>
      <c r="G100" s="2">
        <f t="shared" si="11"/>
        <v>39504300.434741974</v>
      </c>
      <c r="H100" s="3">
        <v>26001269.216537897</v>
      </c>
      <c r="I100" s="3">
        <v>18818518.620860424</v>
      </c>
      <c r="J100" s="2">
        <f t="shared" si="12"/>
        <v>44819787.83739832</v>
      </c>
      <c r="K100" s="3">
        <v>173794605.16549072</v>
      </c>
      <c r="L100" s="3">
        <v>111162934.587865</v>
      </c>
      <c r="M100" s="2">
        <f t="shared" si="13"/>
        <v>284957539.75335574</v>
      </c>
      <c r="Q100" s="2">
        <f t="shared" si="15"/>
        <v>13.274926010530876</v>
      </c>
      <c r="R100" s="2">
        <f t="shared" si="16"/>
        <v>13.863223436352945</v>
      </c>
      <c r="S100" s="2">
        <f t="shared" si="17"/>
        <v>15.728584643239119</v>
      </c>
    </row>
    <row r="101" spans="1:28" x14ac:dyDescent="0.35">
      <c r="A101" s="1" t="s">
        <v>242</v>
      </c>
      <c r="B101" s="3">
        <v>17791495.365628175</v>
      </c>
      <c r="C101" s="3">
        <v>21983177.436778806</v>
      </c>
      <c r="D101" s="2">
        <f t="shared" si="10"/>
        <v>39774672.802406982</v>
      </c>
      <c r="E101" s="3">
        <v>26788060.565988068</v>
      </c>
      <c r="F101" s="3">
        <v>7019869.1691168863</v>
      </c>
      <c r="G101" s="2">
        <f t="shared" si="11"/>
        <v>33807929.735104956</v>
      </c>
      <c r="H101" s="3">
        <v>28498541.394977845</v>
      </c>
      <c r="I101" s="3">
        <v>19039759.935031921</v>
      </c>
      <c r="J101" s="2">
        <f t="shared" si="12"/>
        <v>47538301.330009766</v>
      </c>
      <c r="K101" s="3">
        <v>173055516.17454419</v>
      </c>
      <c r="L101" s="3">
        <v>116376142.01552089</v>
      </c>
      <c r="M101" s="2">
        <f t="shared" si="13"/>
        <v>289431658.19006509</v>
      </c>
      <c r="Q101" s="2">
        <f t="shared" si="15"/>
        <v>13.742336636957523</v>
      </c>
      <c r="R101" s="2">
        <f t="shared" si="16"/>
        <v>11.680798827094387</v>
      </c>
      <c r="S101" s="2">
        <f t="shared" si="17"/>
        <v>16.42470682968348</v>
      </c>
    </row>
    <row r="102" spans="1:28" x14ac:dyDescent="0.35">
      <c r="A102" s="1" t="s">
        <v>243</v>
      </c>
      <c r="B102" s="3">
        <v>16441048.664188152</v>
      </c>
      <c r="C102" s="3">
        <v>18717001.74113664</v>
      </c>
      <c r="D102" s="2">
        <f t="shared" si="10"/>
        <v>35158050.405324794</v>
      </c>
      <c r="E102" s="3">
        <v>23456462.262117963</v>
      </c>
      <c r="F102" s="3">
        <v>6291221.8502680464</v>
      </c>
      <c r="G102" s="2">
        <f t="shared" si="11"/>
        <v>29747684.112386011</v>
      </c>
      <c r="H102" s="3">
        <v>25365319.216861255</v>
      </c>
      <c r="I102" s="3">
        <v>17357650.308625363</v>
      </c>
      <c r="J102" s="2">
        <f t="shared" si="12"/>
        <v>42722969.525486618</v>
      </c>
      <c r="K102" s="3">
        <v>165386709.77415738</v>
      </c>
      <c r="L102" s="3">
        <v>103196150.68998826</v>
      </c>
      <c r="M102" s="2">
        <f t="shared" si="13"/>
        <v>268582860.46414566</v>
      </c>
      <c r="Q102" s="2">
        <f t="shared" si="15"/>
        <v>13.090206256857631</v>
      </c>
      <c r="R102" s="2">
        <f t="shared" si="16"/>
        <v>11.075793913646685</v>
      </c>
      <c r="S102" s="2">
        <f t="shared" si="17"/>
        <v>15.90681157079638</v>
      </c>
    </row>
    <row r="103" spans="1:28" x14ac:dyDescent="0.35">
      <c r="A103" s="1" t="s">
        <v>244</v>
      </c>
      <c r="B103" s="3">
        <v>10361943.853338119</v>
      </c>
      <c r="C103" s="3">
        <v>12553492.224687122</v>
      </c>
      <c r="D103" s="2">
        <f t="shared" si="10"/>
        <v>22915436.07802524</v>
      </c>
      <c r="E103" s="3">
        <v>33913573.195841461</v>
      </c>
      <c r="F103" s="3">
        <v>7482009.8115046406</v>
      </c>
      <c r="G103" s="2">
        <f t="shared" si="11"/>
        <v>41395583.007346101</v>
      </c>
      <c r="H103" s="3">
        <v>13830312.747036178</v>
      </c>
      <c r="I103" s="3">
        <v>10961782.683299949</v>
      </c>
      <c r="J103" s="2">
        <f t="shared" si="12"/>
        <v>24792095.430336125</v>
      </c>
      <c r="K103" s="3">
        <v>151356953.74560937</v>
      </c>
      <c r="L103" s="3">
        <v>80090021.220526427</v>
      </c>
      <c r="M103" s="2">
        <f t="shared" si="13"/>
        <v>231446974.9661358</v>
      </c>
      <c r="Q103" s="2">
        <f t="shared" si="15"/>
        <v>9.9009443011204255</v>
      </c>
      <c r="R103" s="2">
        <f t="shared" si="16"/>
        <v>17.885558026153898</v>
      </c>
      <c r="S103" s="2">
        <f t="shared" si="17"/>
        <v>10.711782011393142</v>
      </c>
    </row>
    <row r="104" spans="1:28" x14ac:dyDescent="0.35">
      <c r="A104" s="1" t="s">
        <v>245</v>
      </c>
      <c r="B104" s="3">
        <v>11240476.306744831</v>
      </c>
      <c r="C104" s="3">
        <v>12350522.239754412</v>
      </c>
      <c r="D104" s="2">
        <f t="shared" si="10"/>
        <v>23590998.546499245</v>
      </c>
      <c r="E104" s="3">
        <v>36623195.111858614</v>
      </c>
      <c r="F104" s="3">
        <v>7135723.8457876965</v>
      </c>
      <c r="G104" s="2">
        <f t="shared" si="11"/>
        <v>43758918.95764631</v>
      </c>
      <c r="H104" s="3">
        <v>12362546.829328746</v>
      </c>
      <c r="I104" s="3">
        <v>8880934.6546841804</v>
      </c>
      <c r="J104" s="2">
        <f t="shared" si="12"/>
        <v>21243481.484012924</v>
      </c>
      <c r="K104" s="3">
        <v>144385640.52430761</v>
      </c>
      <c r="L104" s="3">
        <v>73745466.644486114</v>
      </c>
      <c r="M104" s="2">
        <f t="shared" si="13"/>
        <v>218131107.16879374</v>
      </c>
      <c r="Q104" s="2">
        <f t="shared" si="15"/>
        <v>10.815054694718123</v>
      </c>
      <c r="R104" s="2">
        <f t="shared" si="16"/>
        <v>20.060833837782191</v>
      </c>
      <c r="S104" s="2">
        <f t="shared" si="17"/>
        <v>9.7388592391704769</v>
      </c>
    </row>
    <row r="105" spans="1:28" x14ac:dyDescent="0.35">
      <c r="A105" s="1" t="s">
        <v>246</v>
      </c>
      <c r="B105" s="3">
        <v>14465761.32763323</v>
      </c>
      <c r="C105" s="3">
        <v>17031443.283591114</v>
      </c>
      <c r="D105" s="2">
        <f t="shared" si="10"/>
        <v>31497204.611224346</v>
      </c>
      <c r="E105" s="3">
        <v>36041854.848097146</v>
      </c>
      <c r="F105" s="3">
        <v>7150478.766608688</v>
      </c>
      <c r="G105" s="2">
        <f t="shared" si="11"/>
        <v>43192333.614705831</v>
      </c>
      <c r="H105" s="3">
        <v>22680376.203591585</v>
      </c>
      <c r="I105" s="3">
        <v>14056247.077746741</v>
      </c>
      <c r="J105" s="2">
        <f t="shared" si="12"/>
        <v>36736623.281338327</v>
      </c>
      <c r="K105" s="3">
        <v>159679026.87766638</v>
      </c>
      <c r="L105" s="3">
        <v>87431118.318063065</v>
      </c>
      <c r="M105" s="2">
        <f t="shared" si="13"/>
        <v>247110145.19572943</v>
      </c>
      <c r="Q105" s="2">
        <f t="shared" si="15"/>
        <v>12.74622075361424</v>
      </c>
      <c r="R105" s="2">
        <f t="shared" si="16"/>
        <v>17.478980306735007</v>
      </c>
      <c r="S105" s="2">
        <f t="shared" si="17"/>
        <v>14.866497388134437</v>
      </c>
    </row>
    <row r="106" spans="1:28" x14ac:dyDescent="0.35">
      <c r="A106" s="1" t="s">
        <v>247</v>
      </c>
      <c r="B106" s="3">
        <v>16490008.47100926</v>
      </c>
      <c r="C106" s="3">
        <v>19616858.588107992</v>
      </c>
      <c r="D106" s="2">
        <f t="shared" si="10"/>
        <v>36106867.05911725</v>
      </c>
      <c r="E106" s="3">
        <v>37731329.099823542</v>
      </c>
      <c r="F106" s="3">
        <v>7047358.1222557379</v>
      </c>
      <c r="G106" s="2">
        <f t="shared" si="11"/>
        <v>44778687.222079277</v>
      </c>
      <c r="H106" s="3">
        <v>27105612.433186062</v>
      </c>
      <c r="I106" s="3">
        <v>16685417.509016819</v>
      </c>
      <c r="J106" s="2">
        <f t="shared" si="12"/>
        <v>43791029.942202881</v>
      </c>
      <c r="K106" s="3">
        <v>178493850.60308063</v>
      </c>
      <c r="L106" s="3">
        <v>96704380.586962566</v>
      </c>
      <c r="M106" s="2">
        <f t="shared" si="13"/>
        <v>275198231.19004321</v>
      </c>
      <c r="P106">
        <v>2020</v>
      </c>
      <c r="Q106" s="2">
        <f t="shared" si="15"/>
        <v>13.120312184776722</v>
      </c>
      <c r="R106" s="2">
        <f t="shared" si="16"/>
        <v>16.271429881086892</v>
      </c>
      <c r="S106" s="2">
        <f t="shared" si="17"/>
        <v>15.912540481396546</v>
      </c>
    </row>
    <row r="107" spans="1:28" x14ac:dyDescent="0.35">
      <c r="A107" s="1" t="s">
        <v>248</v>
      </c>
      <c r="B107" s="3">
        <v>16373201.231740026</v>
      </c>
      <c r="C107" s="3">
        <v>19308948.200005557</v>
      </c>
      <c r="D107" s="2">
        <f t="shared" si="10"/>
        <v>35682149.431745581</v>
      </c>
      <c r="E107" s="3">
        <v>36692391.811974496</v>
      </c>
      <c r="F107" s="3">
        <v>7754236.7966625234</v>
      </c>
      <c r="G107" s="2">
        <f t="shared" si="11"/>
        <v>44446628.60863702</v>
      </c>
      <c r="H107" s="3">
        <v>25657142.932010695</v>
      </c>
      <c r="I107" s="3">
        <v>14744097.892703095</v>
      </c>
      <c r="J107" s="2">
        <f t="shared" si="12"/>
        <v>40401240.824713789</v>
      </c>
      <c r="K107" s="3">
        <v>174534508.29444897</v>
      </c>
      <c r="L107" s="3">
        <v>95954464.047293469</v>
      </c>
      <c r="M107" s="2">
        <f t="shared" si="13"/>
        <v>270488972.34174246</v>
      </c>
      <c r="Q107" s="2">
        <f t="shared" si="15"/>
        <v>13.191720580262277</v>
      </c>
      <c r="R107" s="2">
        <f t="shared" si="16"/>
        <v>16.431955884871364</v>
      </c>
      <c r="S107" s="2">
        <f t="shared" si="17"/>
        <v>14.93637262729878</v>
      </c>
    </row>
    <row r="108" spans="1:28" x14ac:dyDescent="0.35">
      <c r="A108" s="1" t="s">
        <v>249</v>
      </c>
      <c r="B108" s="3">
        <v>17382499.263352357</v>
      </c>
      <c r="C108" s="3">
        <v>20038420.311636385</v>
      </c>
      <c r="D108" s="2">
        <f t="shared" si="10"/>
        <v>37420919.574988738</v>
      </c>
      <c r="E108" s="3">
        <v>36276110.080812827</v>
      </c>
      <c r="F108" s="3">
        <v>7523169.96983469</v>
      </c>
      <c r="G108" s="2">
        <f t="shared" si="11"/>
        <v>43799280.05064752</v>
      </c>
      <c r="H108" s="3">
        <v>26551330.53059341</v>
      </c>
      <c r="I108" s="3">
        <v>16678335.474083465</v>
      </c>
      <c r="J108" s="2">
        <f t="shared" si="12"/>
        <v>43229666.004676878</v>
      </c>
      <c r="K108" s="3">
        <v>181484392.89253128</v>
      </c>
      <c r="L108" s="3">
        <v>99890687.951960027</v>
      </c>
      <c r="M108" s="2">
        <f t="shared" si="13"/>
        <v>281375080.8444913</v>
      </c>
      <c r="Q108" s="2">
        <f t="shared" si="15"/>
        <v>13.299301225494913</v>
      </c>
      <c r="R108" s="2">
        <f t="shared" si="16"/>
        <v>15.566154585968558</v>
      </c>
      <c r="S108" s="2">
        <f t="shared" si="17"/>
        <v>15.363715178661749</v>
      </c>
    </row>
    <row r="109" spans="1:28" x14ac:dyDescent="0.35">
      <c r="A109" s="1" t="s">
        <v>250</v>
      </c>
      <c r="B109" s="3">
        <v>17000392.799908448</v>
      </c>
      <c r="C109" s="3">
        <v>19737795.159835722</v>
      </c>
      <c r="D109" s="2">
        <f t="shared" si="10"/>
        <v>36738187.95974417</v>
      </c>
      <c r="E109" s="3">
        <v>38761500.467309445</v>
      </c>
      <c r="F109" s="3">
        <v>8046550.8885728605</v>
      </c>
      <c r="G109" s="2">
        <f t="shared" si="11"/>
        <v>46808051.355882302</v>
      </c>
      <c r="H109" s="3">
        <v>27617018.455359437</v>
      </c>
      <c r="I109" s="3">
        <v>16988783.247328985</v>
      </c>
      <c r="J109" s="2">
        <f t="shared" si="12"/>
        <v>44605801.702688426</v>
      </c>
      <c r="K109" s="3">
        <v>185635634.99657202</v>
      </c>
      <c r="L109" s="3">
        <v>101908860.72090638</v>
      </c>
      <c r="M109" s="2">
        <f t="shared" si="13"/>
        <v>287544495.71747839</v>
      </c>
      <c r="Q109" s="2">
        <f t="shared" si="15"/>
        <v>12.776522766702724</v>
      </c>
      <c r="R109" s="2">
        <f t="shared" si="16"/>
        <v>16.278541948468632</v>
      </c>
      <c r="S109" s="2">
        <f t="shared" si="17"/>
        <v>15.51266060280112</v>
      </c>
    </row>
    <row r="110" spans="1:28" x14ac:dyDescent="0.35">
      <c r="A110" s="1" t="s">
        <v>251</v>
      </c>
      <c r="B110" s="3">
        <v>16929148.326101068</v>
      </c>
      <c r="C110" s="3">
        <v>19292722.755542018</v>
      </c>
      <c r="D110" s="2">
        <f t="shared" si="10"/>
        <v>36221871.08164309</v>
      </c>
      <c r="E110" s="3">
        <v>40379797.09389288</v>
      </c>
      <c r="F110" s="3">
        <v>8167747.5610434907</v>
      </c>
      <c r="G110" s="2">
        <f t="shared" si="11"/>
        <v>48547544.654936373</v>
      </c>
      <c r="H110" s="3">
        <v>26581094.540963974</v>
      </c>
      <c r="I110" s="3">
        <v>16819249.447541337</v>
      </c>
      <c r="J110" s="2">
        <f t="shared" si="12"/>
        <v>43400343.988505311</v>
      </c>
      <c r="K110" s="3">
        <v>188268726.75780013</v>
      </c>
      <c r="L110" s="3">
        <v>101107598.97337684</v>
      </c>
      <c r="M110" s="2">
        <f t="shared" si="13"/>
        <v>289376325.73117697</v>
      </c>
      <c r="Q110" s="2">
        <f t="shared" si="15"/>
        <v>12.517219917738625</v>
      </c>
      <c r="R110" s="2">
        <f t="shared" si="16"/>
        <v>16.776612437893682</v>
      </c>
      <c r="S110" s="2">
        <f t="shared" si="17"/>
        <v>14.997890334962333</v>
      </c>
      <c r="Z110" s="3"/>
      <c r="AA110" s="3"/>
      <c r="AB110" s="3"/>
    </row>
    <row r="111" spans="1:28" x14ac:dyDescent="0.35">
      <c r="A111" s="1" t="s">
        <v>252</v>
      </c>
      <c r="B111" s="3">
        <v>17320355.580128524</v>
      </c>
      <c r="C111" s="3">
        <v>20437182.518025555</v>
      </c>
      <c r="D111" s="2">
        <f t="shared" si="10"/>
        <v>37757538.098154083</v>
      </c>
      <c r="E111" s="3">
        <v>39619268.906824991</v>
      </c>
      <c r="F111" s="3">
        <v>8211328.2317387648</v>
      </c>
      <c r="G111" s="2">
        <f t="shared" si="11"/>
        <v>47830597.138563752</v>
      </c>
      <c r="H111" s="3">
        <v>27456093.347086836</v>
      </c>
      <c r="I111" s="3">
        <v>17991476.746559847</v>
      </c>
      <c r="J111" s="2">
        <f t="shared" si="12"/>
        <v>45447570.093646683</v>
      </c>
      <c r="K111" s="3">
        <v>191145727.14401278</v>
      </c>
      <c r="L111" s="3">
        <v>104680110.6556298</v>
      </c>
      <c r="M111" s="2">
        <f t="shared" si="13"/>
        <v>295825837.79964256</v>
      </c>
      <c r="Q111" s="2">
        <f t="shared" si="15"/>
        <v>12.763434857142727</v>
      </c>
      <c r="R111" s="2">
        <f t="shared" si="16"/>
        <v>16.168498835101261</v>
      </c>
      <c r="S111" s="2">
        <f t="shared" si="17"/>
        <v>15.362948156147027</v>
      </c>
      <c r="Z111" s="3"/>
      <c r="AA111" s="3"/>
      <c r="AB111" s="3"/>
    </row>
    <row r="112" spans="1:28" x14ac:dyDescent="0.35">
      <c r="A112" s="1" t="s">
        <v>253</v>
      </c>
      <c r="B112" s="3">
        <v>17699956.245775949</v>
      </c>
      <c r="C112" s="3">
        <v>20187303.269174691</v>
      </c>
      <c r="D112" s="2">
        <f t="shared" si="10"/>
        <v>37887259.51495064</v>
      </c>
      <c r="E112" s="3">
        <v>38116055.233722202</v>
      </c>
      <c r="F112" s="3">
        <v>9664959.9607209973</v>
      </c>
      <c r="G112" s="2">
        <f t="shared" si="11"/>
        <v>47781015.194443196</v>
      </c>
      <c r="H112" s="3">
        <v>27091533.837382801</v>
      </c>
      <c r="I112" s="3">
        <v>17211050.504375439</v>
      </c>
      <c r="J112" s="2">
        <f t="shared" si="12"/>
        <v>44302584.341758236</v>
      </c>
      <c r="K112" s="3">
        <v>187796888.57950014</v>
      </c>
      <c r="L112" s="3">
        <v>106960721.60126393</v>
      </c>
      <c r="M112" s="2">
        <f t="shared" si="13"/>
        <v>294757610.18076408</v>
      </c>
      <c r="Q112" s="2">
        <f t="shared" si="15"/>
        <v>12.853700195124992</v>
      </c>
      <c r="R112" s="2">
        <f t="shared" si="16"/>
        <v>16.210273643194775</v>
      </c>
      <c r="S112" s="2">
        <f t="shared" si="17"/>
        <v>15.030174900179533</v>
      </c>
    </row>
    <row r="113" spans="1:19" x14ac:dyDescent="0.35">
      <c r="A113" s="1" t="s">
        <v>254</v>
      </c>
      <c r="B113" s="3">
        <v>18418914.141918033</v>
      </c>
      <c r="C113" s="3">
        <v>20954293.599506088</v>
      </c>
      <c r="D113" s="2">
        <f t="shared" si="10"/>
        <v>39373207.741424121</v>
      </c>
      <c r="E113" s="3">
        <v>40014602.002116114</v>
      </c>
      <c r="F113" s="3">
        <v>7842958.440624848</v>
      </c>
      <c r="G113" s="2">
        <f t="shared" si="11"/>
        <v>47857560.442740962</v>
      </c>
      <c r="H113" s="3">
        <v>26959211.668874063</v>
      </c>
      <c r="I113" s="3">
        <v>17367345.541186579</v>
      </c>
      <c r="J113" s="2">
        <f t="shared" si="12"/>
        <v>44326557.210060641</v>
      </c>
      <c r="K113" s="3">
        <v>191096682.53085226</v>
      </c>
      <c r="L113" s="3">
        <v>104678405.16334856</v>
      </c>
      <c r="M113" s="2">
        <f t="shared" si="13"/>
        <v>295775087.69420081</v>
      </c>
      <c r="Q113" s="2">
        <f t="shared" si="15"/>
        <v>13.31187425160422</v>
      </c>
      <c r="R113" s="2">
        <f t="shared" si="16"/>
        <v>16.180389232855358</v>
      </c>
      <c r="S113" s="2">
        <f t="shared" si="17"/>
        <v>14.986575629347618</v>
      </c>
    </row>
    <row r="114" spans="1:19" x14ac:dyDescent="0.35">
      <c r="A114" s="1" t="s">
        <v>255</v>
      </c>
      <c r="B114" s="3">
        <v>18682433.562987547</v>
      </c>
      <c r="C114" s="3">
        <v>21941669.436496846</v>
      </c>
      <c r="D114" s="2">
        <f t="shared" si="10"/>
        <v>40624102.99948439</v>
      </c>
      <c r="E114" s="3">
        <v>47833487.954092555</v>
      </c>
      <c r="F114" s="3">
        <v>8656734.4016062003</v>
      </c>
      <c r="G114" s="2">
        <f t="shared" si="11"/>
        <v>56490222.355698757</v>
      </c>
      <c r="H114" s="3">
        <v>28155811.895675689</v>
      </c>
      <c r="I114" s="3">
        <v>19256292.31291521</v>
      </c>
      <c r="J114" s="2">
        <f t="shared" si="12"/>
        <v>47412104.208590895</v>
      </c>
      <c r="K114" s="3">
        <v>201518961.79121736</v>
      </c>
      <c r="L114" s="3">
        <v>113570789.32122162</v>
      </c>
      <c r="M114" s="2">
        <f t="shared" si="13"/>
        <v>315089751.11243898</v>
      </c>
      <c r="Q114" s="2">
        <f t="shared" si="15"/>
        <v>12.892867145332119</v>
      </c>
      <c r="R114" s="2">
        <f t="shared" si="16"/>
        <v>17.928295717730393</v>
      </c>
      <c r="S114" s="2">
        <f t="shared" si="17"/>
        <v>15.047174349911497</v>
      </c>
    </row>
    <row r="115" spans="1:19" x14ac:dyDescent="0.35">
      <c r="A115" s="1" t="s">
        <v>256</v>
      </c>
      <c r="B115" s="3">
        <v>18366064.252790723</v>
      </c>
      <c r="C115" s="3">
        <v>21475600.985317994</v>
      </c>
      <c r="D115" s="2">
        <f t="shared" si="10"/>
        <v>39841665.238108717</v>
      </c>
      <c r="E115" s="3">
        <v>41023331.129380271</v>
      </c>
      <c r="F115" s="3">
        <v>8864827.0474930797</v>
      </c>
      <c r="G115" s="2">
        <f t="shared" si="11"/>
        <v>49888158.176873349</v>
      </c>
      <c r="H115" s="3">
        <v>29047921.542317696</v>
      </c>
      <c r="I115" s="3">
        <v>19985185.78897297</v>
      </c>
      <c r="J115" s="2">
        <f t="shared" si="12"/>
        <v>49033107.331290662</v>
      </c>
      <c r="K115" s="3">
        <v>202701481.79449925</v>
      </c>
      <c r="L115" s="3">
        <v>118016667.12130128</v>
      </c>
      <c r="M115" s="2">
        <f t="shared" si="13"/>
        <v>320718148.91580051</v>
      </c>
      <c r="Q115" s="2">
        <f t="shared" si="15"/>
        <v>12.422641304458427</v>
      </c>
      <c r="R115" s="2">
        <f t="shared" si="16"/>
        <v>15.555140345353733</v>
      </c>
      <c r="S115" s="2">
        <f t="shared" si="17"/>
        <v>15.288535275302905</v>
      </c>
    </row>
    <row r="116" spans="1:19" x14ac:dyDescent="0.35">
      <c r="A116" s="1" t="s">
        <v>257</v>
      </c>
      <c r="B116" s="3">
        <v>18547634.454505749</v>
      </c>
      <c r="C116" s="3">
        <v>21652868.410927404</v>
      </c>
      <c r="D116" s="2">
        <f t="shared" si="10"/>
        <v>40200502.865433156</v>
      </c>
      <c r="E116" s="3">
        <v>39044185.501749933</v>
      </c>
      <c r="F116" s="3">
        <v>8979282.725835206</v>
      </c>
      <c r="G116" s="2">
        <f t="shared" si="11"/>
        <v>48023468.227585137</v>
      </c>
      <c r="H116" s="3">
        <v>27890731.326064408</v>
      </c>
      <c r="I116" s="3">
        <v>19814740.467970178</v>
      </c>
      <c r="J116" s="2">
        <f t="shared" si="12"/>
        <v>47705471.794034585</v>
      </c>
      <c r="K116" s="3">
        <v>199672453.1190086</v>
      </c>
      <c r="L116" s="3">
        <v>116455343.70130374</v>
      </c>
      <c r="M116" s="2">
        <f t="shared" si="13"/>
        <v>316127796.82031232</v>
      </c>
      <c r="Q116" s="2">
        <f t="shared" si="15"/>
        <v>12.716535296731024</v>
      </c>
      <c r="R116" s="2">
        <f t="shared" si="16"/>
        <v>15.191156459702837</v>
      </c>
      <c r="S116" s="2">
        <f t="shared" si="17"/>
        <v>15.090565358018951</v>
      </c>
    </row>
    <row r="117" spans="1:19" x14ac:dyDescent="0.35">
      <c r="A117" s="1" t="s">
        <v>258</v>
      </c>
      <c r="B117" s="3">
        <v>19782186.341771305</v>
      </c>
      <c r="C117" s="3">
        <v>22255544.366298385</v>
      </c>
      <c r="D117" s="2">
        <f t="shared" si="10"/>
        <v>42037730.70806969</v>
      </c>
      <c r="E117" s="3">
        <v>38151751.620917931</v>
      </c>
      <c r="F117" s="3">
        <v>8764137.1385393571</v>
      </c>
      <c r="G117" s="2">
        <f t="shared" si="11"/>
        <v>46915888.75945729</v>
      </c>
      <c r="H117" s="3">
        <v>28901749.615536463</v>
      </c>
      <c r="I117" s="3">
        <v>21148215.655903697</v>
      </c>
      <c r="J117" s="2">
        <f t="shared" si="12"/>
        <v>50049965.271440163</v>
      </c>
      <c r="K117" s="3">
        <v>209769236.54459086</v>
      </c>
      <c r="L117" s="3">
        <v>119173328.56836659</v>
      </c>
      <c r="M117" s="2">
        <f t="shared" si="13"/>
        <v>328942565.11295748</v>
      </c>
      <c r="Q117" s="2">
        <f t="shared" si="15"/>
        <v>12.779656744524418</v>
      </c>
      <c r="R117" s="2">
        <f t="shared" si="16"/>
        <v>14.262638446729012</v>
      </c>
      <c r="S117" s="2">
        <f t="shared" si="17"/>
        <v>15.215411618819601</v>
      </c>
    </row>
    <row r="118" spans="1:19" x14ac:dyDescent="0.35">
      <c r="A118" s="1" t="s">
        <v>259</v>
      </c>
      <c r="B118" s="3">
        <v>19776376.494184691</v>
      </c>
      <c r="C118" s="3">
        <v>23537937.252558876</v>
      </c>
      <c r="D118" s="2">
        <f t="shared" si="10"/>
        <v>43314313.746743567</v>
      </c>
      <c r="E118" s="3">
        <v>37687572.927217223</v>
      </c>
      <c r="F118" s="3">
        <v>8826162.8153470065</v>
      </c>
      <c r="G118" s="2">
        <f t="shared" si="11"/>
        <v>46513735.742564231</v>
      </c>
      <c r="H118" s="3">
        <v>28961734.485488147</v>
      </c>
      <c r="I118" s="3">
        <v>20745909.58050932</v>
      </c>
      <c r="J118" s="2">
        <f t="shared" si="12"/>
        <v>49707644.065997466</v>
      </c>
      <c r="K118" s="3">
        <v>204930287.23439485</v>
      </c>
      <c r="L118" s="3">
        <v>119869442.40620551</v>
      </c>
      <c r="M118" s="2">
        <f t="shared" si="13"/>
        <v>324799729.64060032</v>
      </c>
      <c r="P118">
        <v>2021</v>
      </c>
      <c r="Q118" s="2">
        <f t="shared" si="15"/>
        <v>13.335698830375268</v>
      </c>
      <c r="R118" s="2">
        <f t="shared" si="16"/>
        <v>14.320743368238926</v>
      </c>
      <c r="S118" s="2">
        <f t="shared" si="17"/>
        <v>15.304090345456975</v>
      </c>
    </row>
    <row r="119" spans="1:19" x14ac:dyDescent="0.35">
      <c r="A119" s="1" t="s">
        <v>260</v>
      </c>
      <c r="B119" s="3">
        <v>19184939.86769376</v>
      </c>
      <c r="C119" s="3">
        <v>21056071.094498742</v>
      </c>
      <c r="D119" s="2">
        <f t="shared" si="10"/>
        <v>40241010.962192506</v>
      </c>
      <c r="E119" s="3">
        <v>38638483.593802117</v>
      </c>
      <c r="F119" s="3">
        <v>8254692.9671389172</v>
      </c>
      <c r="G119" s="2">
        <f t="shared" si="11"/>
        <v>46893176.560941033</v>
      </c>
      <c r="H119" s="3">
        <v>27229588.510512646</v>
      </c>
      <c r="I119" s="3">
        <v>20335020.448823221</v>
      </c>
      <c r="J119" s="2">
        <f t="shared" si="12"/>
        <v>47564608.959335864</v>
      </c>
      <c r="K119" s="3">
        <v>205582760.72281846</v>
      </c>
      <c r="L119" s="3">
        <v>117088210.66645649</v>
      </c>
      <c r="M119" s="2">
        <f t="shared" si="13"/>
        <v>322670971.38927495</v>
      </c>
      <c r="Q119" s="2">
        <f t="shared" si="15"/>
        <v>12.47122131530238</v>
      </c>
      <c r="R119" s="2">
        <f t="shared" si="16"/>
        <v>14.532815381266021</v>
      </c>
      <c r="S119" s="2">
        <f t="shared" si="17"/>
        <v>14.740901158398048</v>
      </c>
    </row>
    <row r="120" spans="1:19" x14ac:dyDescent="0.35">
      <c r="A120" s="1" t="s">
        <v>261</v>
      </c>
      <c r="B120" s="3">
        <v>18696863.433785714</v>
      </c>
      <c r="C120" s="3">
        <v>20992344.015269235</v>
      </c>
      <c r="D120" s="2">
        <f t="shared" si="10"/>
        <v>39689207.449054949</v>
      </c>
      <c r="E120" s="3">
        <v>41791096.708899036</v>
      </c>
      <c r="F120" s="3">
        <v>8440578.1022921633</v>
      </c>
      <c r="G120" s="2">
        <f t="shared" si="11"/>
        <v>50231674.811191201</v>
      </c>
      <c r="H120" s="3">
        <v>27638149.392059341</v>
      </c>
      <c r="I120" s="3">
        <v>19525370.863645032</v>
      </c>
      <c r="J120" s="2">
        <f t="shared" si="12"/>
        <v>47163520.255704373</v>
      </c>
      <c r="K120" s="3">
        <v>207276566.48073018</v>
      </c>
      <c r="L120" s="3">
        <v>115046103.95704724</v>
      </c>
      <c r="M120" s="2">
        <f t="shared" si="13"/>
        <v>322322670.4377774</v>
      </c>
      <c r="Q120" s="2">
        <f t="shared" si="15"/>
        <v>12.313501683002695</v>
      </c>
      <c r="R120" s="2">
        <f t="shared" si="16"/>
        <v>15.584282279296936</v>
      </c>
      <c r="S120" s="2">
        <f t="shared" si="17"/>
        <v>14.632393120734283</v>
      </c>
    </row>
    <row r="121" spans="1:19" x14ac:dyDescent="0.35">
      <c r="A121" s="1" t="s">
        <v>262</v>
      </c>
      <c r="B121" s="3">
        <v>19424083.002336111</v>
      </c>
      <c r="C121" s="3">
        <v>22404097.597244907</v>
      </c>
      <c r="D121" s="2">
        <f t="shared" si="10"/>
        <v>41828180.599581018</v>
      </c>
      <c r="E121" s="3">
        <v>42011767.43331942</v>
      </c>
      <c r="F121" s="3">
        <v>8842005.1727542635</v>
      </c>
      <c r="G121" s="2">
        <f t="shared" si="11"/>
        <v>50853772.606073685</v>
      </c>
      <c r="H121" s="3">
        <v>28117896.111878</v>
      </c>
      <c r="I121" s="3">
        <v>19454828.274777863</v>
      </c>
      <c r="J121" s="2">
        <f t="shared" si="12"/>
        <v>47572724.386655867</v>
      </c>
      <c r="K121" s="3">
        <v>205148937.26247114</v>
      </c>
      <c r="L121" s="3">
        <v>120959468.64652534</v>
      </c>
      <c r="M121" s="2">
        <f t="shared" si="13"/>
        <v>326108405.90899646</v>
      </c>
      <c r="Q121" s="2">
        <f t="shared" si="15"/>
        <v>12.826465016437986</v>
      </c>
      <c r="R121" s="2">
        <f t="shared" si="16"/>
        <v>15.594131179882831</v>
      </c>
      <c r="S121" s="2">
        <f t="shared" si="17"/>
        <v>14.588009240071987</v>
      </c>
    </row>
    <row r="122" spans="1:19" x14ac:dyDescent="0.35">
      <c r="A122" s="1" t="s">
        <v>263</v>
      </c>
      <c r="B122" s="3">
        <v>20774100.613769438</v>
      </c>
      <c r="C122" s="3">
        <v>23640316.737309471</v>
      </c>
      <c r="D122" s="2">
        <f t="shared" si="10"/>
        <v>44414417.351078913</v>
      </c>
      <c r="E122" s="3">
        <v>43680678.859812014</v>
      </c>
      <c r="F122" s="3">
        <v>8355990.9109763727</v>
      </c>
      <c r="G122" s="2">
        <f t="shared" si="11"/>
        <v>52036669.770788386</v>
      </c>
      <c r="H122" s="3">
        <v>30347329.201620739</v>
      </c>
      <c r="I122" s="3">
        <v>20623786.939965516</v>
      </c>
      <c r="J122" s="2">
        <f t="shared" si="12"/>
        <v>50971116.141586259</v>
      </c>
      <c r="K122" s="3">
        <v>221103332.4188205</v>
      </c>
      <c r="L122" s="3">
        <v>120715709.28912194</v>
      </c>
      <c r="M122" s="2">
        <f t="shared" si="13"/>
        <v>341819041.70794243</v>
      </c>
      <c r="Q122" s="2">
        <f t="shared" si="15"/>
        <v>12.993546857178176</v>
      </c>
      <c r="R122" s="2">
        <f t="shared" si="16"/>
        <v>15.223455519265553</v>
      </c>
      <c r="S122" s="2">
        <f t="shared" si="17"/>
        <v>14.91172518853911</v>
      </c>
    </row>
    <row r="123" spans="1:19" x14ac:dyDescent="0.35">
      <c r="A123" s="1" t="s">
        <v>264</v>
      </c>
      <c r="B123" s="3">
        <v>20488966.573871907</v>
      </c>
      <c r="C123" s="3">
        <v>24168511.646342292</v>
      </c>
      <c r="D123" s="2">
        <f t="shared" si="10"/>
        <v>44657478.220214203</v>
      </c>
      <c r="E123" s="3">
        <v>47349575.310837492</v>
      </c>
      <c r="F123" s="3">
        <v>8758633.6910370179</v>
      </c>
      <c r="G123" s="2">
        <f t="shared" si="11"/>
        <v>56108209.001874506</v>
      </c>
      <c r="H123" s="3">
        <v>30688735.389751971</v>
      </c>
      <c r="I123" s="3">
        <v>21809137.309407208</v>
      </c>
      <c r="J123" s="2">
        <f t="shared" si="12"/>
        <v>52497872.699159175</v>
      </c>
      <c r="K123" s="3">
        <v>222967924.55352652</v>
      </c>
      <c r="L123" s="3">
        <v>125169057.63734846</v>
      </c>
      <c r="M123" s="2">
        <f t="shared" si="13"/>
        <v>348136982.19087499</v>
      </c>
      <c r="Q123" s="2">
        <f t="shared" si="15"/>
        <v>12.827559410430462</v>
      </c>
      <c r="R123" s="2">
        <f t="shared" si="16"/>
        <v>16.116704593915205</v>
      </c>
      <c r="S123" s="2">
        <f t="shared" si="17"/>
        <v>15.079659842164048</v>
      </c>
    </row>
    <row r="124" spans="1:19" x14ac:dyDescent="0.35">
      <c r="A124" s="1" t="s">
        <v>265</v>
      </c>
      <c r="B124" s="3">
        <v>19524644.850802157</v>
      </c>
      <c r="C124" s="3">
        <v>22884049.675482072</v>
      </c>
      <c r="D124" s="2">
        <f t="shared" si="10"/>
        <v>42408694.526284233</v>
      </c>
      <c r="E124" s="3">
        <v>46803482.802694753</v>
      </c>
      <c r="F124" s="3">
        <v>8695961.5291807912</v>
      </c>
      <c r="G124" s="2">
        <f t="shared" si="11"/>
        <v>55499444.331875548</v>
      </c>
      <c r="H124" s="3">
        <v>30476950.536069166</v>
      </c>
      <c r="I124" s="3">
        <v>20715821.971003432</v>
      </c>
      <c r="J124" s="2">
        <f t="shared" si="12"/>
        <v>51192772.507072598</v>
      </c>
      <c r="K124" s="3">
        <v>221092649.30160269</v>
      </c>
      <c r="L124" s="3">
        <v>120423929.34596159</v>
      </c>
      <c r="M124" s="2">
        <f t="shared" si="13"/>
        <v>341516578.64756429</v>
      </c>
      <c r="Q124" s="2">
        <f t="shared" si="15"/>
        <v>12.417755733623942</v>
      </c>
      <c r="R124" s="2">
        <f t="shared" si="16"/>
        <v>16.250878522986564</v>
      </c>
      <c r="S124" s="2">
        <f t="shared" si="17"/>
        <v>14.989835254792164</v>
      </c>
    </row>
    <row r="125" spans="1:19" x14ac:dyDescent="0.35">
      <c r="A125" s="1" t="s">
        <v>266</v>
      </c>
      <c r="B125" s="3">
        <v>20522193.841901403</v>
      </c>
      <c r="C125" s="3">
        <v>23774809.744250625</v>
      </c>
      <c r="D125" s="2">
        <f t="shared" si="10"/>
        <v>44297003.586152032</v>
      </c>
      <c r="E125" s="3">
        <v>49573064.279714458</v>
      </c>
      <c r="F125" s="3">
        <v>9031718.4757674262</v>
      </c>
      <c r="G125" s="2">
        <f t="shared" si="11"/>
        <v>58604782.755481884</v>
      </c>
      <c r="H125" s="3">
        <v>32141842.174456377</v>
      </c>
      <c r="I125" s="3">
        <v>22614969.52013164</v>
      </c>
      <c r="J125" s="2">
        <f t="shared" si="12"/>
        <v>54756811.69458802</v>
      </c>
      <c r="K125" s="3">
        <v>228044077.88184807</v>
      </c>
      <c r="L125" s="3">
        <v>125882194.38524996</v>
      </c>
      <c r="M125" s="2">
        <f t="shared" si="13"/>
        <v>353926272.26709801</v>
      </c>
      <c r="Q125" s="2">
        <f t="shared" si="15"/>
        <v>12.515884537874133</v>
      </c>
      <c r="R125" s="2">
        <f t="shared" si="16"/>
        <v>16.55847201737387</v>
      </c>
      <c r="S125" s="2">
        <f t="shared" si="17"/>
        <v>15.471248105951464</v>
      </c>
    </row>
    <row r="126" spans="1:19" x14ac:dyDescent="0.35">
      <c r="A126" s="1" t="s">
        <v>267</v>
      </c>
      <c r="B126" s="3">
        <v>23074190.852463819</v>
      </c>
      <c r="C126" s="3">
        <v>25168484.879041519</v>
      </c>
      <c r="D126" s="2">
        <f t="shared" si="10"/>
        <v>48242675.731505334</v>
      </c>
      <c r="E126" s="3">
        <v>56169770.83007326</v>
      </c>
      <c r="F126" s="3">
        <v>8682251.4394707233</v>
      </c>
      <c r="G126" s="2">
        <f t="shared" si="11"/>
        <v>64852022.269543983</v>
      </c>
      <c r="H126" s="3">
        <v>33465831.995888337</v>
      </c>
      <c r="I126" s="3">
        <v>23297041.19316813</v>
      </c>
      <c r="J126" s="2">
        <f t="shared" si="12"/>
        <v>56762873.189056471</v>
      </c>
      <c r="K126" s="3">
        <v>247270218.79624191</v>
      </c>
      <c r="L126" s="3">
        <v>129279247.04336587</v>
      </c>
      <c r="M126" s="2">
        <f t="shared" si="13"/>
        <v>376549465.83960778</v>
      </c>
      <c r="Q126" s="2">
        <f t="shared" si="15"/>
        <v>12.811776435251785</v>
      </c>
      <c r="R126" s="2">
        <f t="shared" si="16"/>
        <v>17.222709936645579</v>
      </c>
      <c r="S126" s="2">
        <f t="shared" si="17"/>
        <v>15.074479806388775</v>
      </c>
    </row>
    <row r="127" spans="1:19" x14ac:dyDescent="0.35">
      <c r="A127" s="1" t="s">
        <v>268</v>
      </c>
      <c r="B127" s="3">
        <v>23551333.703040961</v>
      </c>
      <c r="C127" s="3">
        <v>26358240.689004023</v>
      </c>
      <c r="D127" s="2">
        <f t="shared" si="10"/>
        <v>49909574.392044984</v>
      </c>
      <c r="E127" s="3">
        <v>45408060.521996759</v>
      </c>
      <c r="F127" s="3">
        <v>7556010.9153576056</v>
      </c>
      <c r="G127" s="2">
        <f t="shared" si="11"/>
        <v>52964071.437354364</v>
      </c>
      <c r="H127" s="3">
        <v>34633013.870519258</v>
      </c>
      <c r="I127" s="3">
        <v>24069624.892140023</v>
      </c>
      <c r="J127" s="2">
        <f t="shared" si="12"/>
        <v>58702638.762659281</v>
      </c>
      <c r="K127" s="3">
        <v>238206292.97249284</v>
      </c>
      <c r="L127" s="3">
        <v>135020332.41392601</v>
      </c>
      <c r="M127" s="2">
        <f t="shared" si="13"/>
        <v>373226625.38641882</v>
      </c>
      <c r="Q127" s="2">
        <f t="shared" si="15"/>
        <v>13.372458178826681</v>
      </c>
      <c r="R127" s="2">
        <f t="shared" si="16"/>
        <v>14.190860950104566</v>
      </c>
      <c r="S127" s="2">
        <f t="shared" si="17"/>
        <v>15.728416669598994</v>
      </c>
    </row>
    <row r="128" spans="1:19" x14ac:dyDescent="0.35">
      <c r="A128" s="1" t="s">
        <v>269</v>
      </c>
      <c r="B128" s="3">
        <v>23801333.607930493</v>
      </c>
      <c r="C128" s="3">
        <v>26007737.046611652</v>
      </c>
      <c r="D128" s="2">
        <f t="shared" si="10"/>
        <v>49809070.654542148</v>
      </c>
      <c r="E128" s="3">
        <v>44790014.673798174</v>
      </c>
      <c r="F128" s="3">
        <v>8904621.7097241934</v>
      </c>
      <c r="G128" s="2">
        <f t="shared" si="11"/>
        <v>53694636.383522369</v>
      </c>
      <c r="H128" s="3">
        <v>34757224.226273999</v>
      </c>
      <c r="I128" s="3">
        <v>24745531.674314827</v>
      </c>
      <c r="J128" s="2">
        <f t="shared" si="12"/>
        <v>59502755.900588825</v>
      </c>
      <c r="K128" s="3">
        <v>242587063.53707054</v>
      </c>
      <c r="L128" s="3">
        <v>137167244.43514061</v>
      </c>
      <c r="M128" s="2">
        <f t="shared" si="13"/>
        <v>379754307.97221112</v>
      </c>
      <c r="Q128" s="2">
        <f t="shared" si="15"/>
        <v>13.116130510937344</v>
      </c>
      <c r="R128" s="2">
        <f t="shared" si="16"/>
        <v>14.139309352469946</v>
      </c>
      <c r="S128" s="2">
        <f t="shared" si="17"/>
        <v>15.668750729469801</v>
      </c>
    </row>
    <row r="129" spans="1:25" x14ac:dyDescent="0.35">
      <c r="A129" s="1" t="s">
        <v>270</v>
      </c>
      <c r="B129" s="3">
        <v>23044079.112373397</v>
      </c>
      <c r="C129" s="3">
        <v>27068103.190938029</v>
      </c>
      <c r="D129" s="2">
        <f t="shared" si="10"/>
        <v>50112182.303311422</v>
      </c>
      <c r="E129" s="3">
        <v>46758692.000817746</v>
      </c>
      <c r="F129" s="3">
        <v>8905879.9046080112</v>
      </c>
      <c r="G129" s="2">
        <f t="shared" si="11"/>
        <v>55664571.905425757</v>
      </c>
      <c r="H129" s="3">
        <v>34301969.950488478</v>
      </c>
      <c r="I129" s="3">
        <v>24387549.333057638</v>
      </c>
      <c r="J129" s="2">
        <f t="shared" si="12"/>
        <v>58689519.28354612</v>
      </c>
      <c r="K129" s="3">
        <v>243267866.42396963</v>
      </c>
      <c r="L129" s="3">
        <v>141511274.84527755</v>
      </c>
      <c r="M129" s="2">
        <f t="shared" si="13"/>
        <v>384779141.26924717</v>
      </c>
      <c r="Q129" s="2">
        <f t="shared" si="15"/>
        <v>13.023622366329283</v>
      </c>
      <c r="R129" s="2">
        <f t="shared" si="16"/>
        <v>14.466629277722404</v>
      </c>
      <c r="S129" s="2">
        <f t="shared" si="17"/>
        <v>15.252780878389258</v>
      </c>
    </row>
    <row r="130" spans="1:25" x14ac:dyDescent="0.35">
      <c r="A130" s="1" t="s">
        <v>271</v>
      </c>
      <c r="B130" s="3">
        <v>22425354.61292088</v>
      </c>
      <c r="C130" s="3">
        <v>26401650.430120226</v>
      </c>
      <c r="D130" s="2">
        <f t="shared" si="10"/>
        <v>48827005.04304111</v>
      </c>
      <c r="E130" s="3">
        <v>43725369.481239915</v>
      </c>
      <c r="F130" s="3">
        <v>9305710.5344020277</v>
      </c>
      <c r="G130" s="2">
        <f t="shared" si="11"/>
        <v>53031080.015641943</v>
      </c>
      <c r="H130" s="3">
        <v>33956897.968762219</v>
      </c>
      <c r="I130" s="3">
        <v>23565577.598385163</v>
      </c>
      <c r="J130" s="2">
        <f t="shared" si="12"/>
        <v>57522475.567147382</v>
      </c>
      <c r="K130" s="3">
        <v>231548899.83666348</v>
      </c>
      <c r="L130" s="3">
        <v>140592414.7447823</v>
      </c>
      <c r="M130" s="2">
        <f t="shared" si="13"/>
        <v>372141314.58144581</v>
      </c>
      <c r="P130">
        <v>2022</v>
      </c>
      <c r="Q130" s="2">
        <f t="shared" si="15"/>
        <v>13.120554781174388</v>
      </c>
      <c r="R130" s="2">
        <f t="shared" si="16"/>
        <v>14.250253314466569</v>
      </c>
      <c r="S130" s="2">
        <f t="shared" si="17"/>
        <v>15.457159233138082</v>
      </c>
    </row>
    <row r="131" spans="1:25" x14ac:dyDescent="0.35">
      <c r="A131" s="1" t="s">
        <v>272</v>
      </c>
      <c r="B131" s="3">
        <v>21827960.101463925</v>
      </c>
      <c r="C131" s="3">
        <v>26425952.765440486</v>
      </c>
      <c r="D131" s="2">
        <f t="shared" si="10"/>
        <v>48253912.866904408</v>
      </c>
      <c r="E131" s="3">
        <v>45541011.508198693</v>
      </c>
      <c r="F131" s="3">
        <v>9045780.5567102917</v>
      </c>
      <c r="G131" s="2">
        <f t="shared" si="11"/>
        <v>54586792.064908981</v>
      </c>
      <c r="H131" s="3">
        <v>34367067.416166253</v>
      </c>
      <c r="I131" s="3">
        <v>24848756.563352194</v>
      </c>
      <c r="J131" s="2">
        <f t="shared" si="12"/>
        <v>59215823.979518443</v>
      </c>
      <c r="K131" s="3">
        <v>235811975.93831822</v>
      </c>
      <c r="L131" s="3">
        <v>138426809.20189649</v>
      </c>
      <c r="M131" s="2">
        <f t="shared" si="13"/>
        <v>374238785.14021468</v>
      </c>
      <c r="Q131" s="2">
        <f t="shared" si="15"/>
        <v>12.893883473041226</v>
      </c>
      <c r="R131" s="2">
        <f t="shared" si="16"/>
        <v>14.586086272286597</v>
      </c>
      <c r="S131" s="2">
        <f t="shared" si="17"/>
        <v>15.823005613202881</v>
      </c>
    </row>
    <row r="132" spans="1:25" x14ac:dyDescent="0.35">
      <c r="A132" s="1" t="s">
        <v>273</v>
      </c>
      <c r="B132" s="3">
        <v>21313091.914753467</v>
      </c>
      <c r="C132" s="3">
        <v>25876298.422362715</v>
      </c>
      <c r="D132" s="2">
        <f t="shared" si="10"/>
        <v>47189390.337116182</v>
      </c>
      <c r="E132" s="3">
        <v>43408351.999669015</v>
      </c>
      <c r="F132" s="3">
        <v>9073665.2687896397</v>
      </c>
      <c r="G132" s="2">
        <f t="shared" si="11"/>
        <v>52482017.268458657</v>
      </c>
      <c r="H132" s="3">
        <v>34372365.334914587</v>
      </c>
      <c r="I132" s="3">
        <v>23906716.79013506</v>
      </c>
      <c r="J132" s="2">
        <f t="shared" si="12"/>
        <v>58279082.125049651</v>
      </c>
      <c r="K132" s="3">
        <v>234949916.29347178</v>
      </c>
      <c r="L132" s="3">
        <v>138086927.15077651</v>
      </c>
      <c r="M132" s="2">
        <f t="shared" si="13"/>
        <v>373036843.44424832</v>
      </c>
      <c r="Q132" s="2">
        <f t="shared" si="15"/>
        <v>12.650061559983364</v>
      </c>
      <c r="R132" s="2">
        <f t="shared" si="16"/>
        <v>14.068856251273282</v>
      </c>
      <c r="S132" s="2">
        <f t="shared" si="17"/>
        <v>15.622875635274793</v>
      </c>
    </row>
    <row r="133" spans="1:25" x14ac:dyDescent="0.35">
      <c r="A133" s="1" t="s">
        <v>274</v>
      </c>
      <c r="B133" s="3">
        <v>20823604.73774552</v>
      </c>
      <c r="C133" s="3">
        <v>24866438.247566033</v>
      </c>
      <c r="D133" s="2">
        <f t="shared" ref="D133:D139" si="18">SUM(B133:C133)</f>
        <v>45690042.985311553</v>
      </c>
      <c r="E133" s="3">
        <v>39142489.187909029</v>
      </c>
      <c r="F133" s="3">
        <v>7949599.6322643124</v>
      </c>
      <c r="G133" s="2">
        <f t="shared" ref="G133:G139" si="19">SUM(E133:F133)</f>
        <v>47092088.820173338</v>
      </c>
      <c r="H133" s="3">
        <v>33005802.758403089</v>
      </c>
      <c r="I133" s="3">
        <v>23159717.413465075</v>
      </c>
      <c r="J133" s="2">
        <f t="shared" ref="J133:J139" si="20">SUM(H133:I133)</f>
        <v>56165520.17186816</v>
      </c>
      <c r="K133" s="3">
        <v>231470296.18591905</v>
      </c>
      <c r="L133" s="3">
        <v>131257179.03696173</v>
      </c>
      <c r="M133" s="2">
        <f t="shared" ref="M133:M139" si="21">SUM(K133:L133)</f>
        <v>362727475.22288078</v>
      </c>
      <c r="Q133" s="2">
        <f t="shared" si="15"/>
        <v>12.596245420128968</v>
      </c>
      <c r="R133" s="2">
        <f t="shared" si="16"/>
        <v>12.982774131250252</v>
      </c>
      <c r="S133" s="2">
        <f t="shared" si="17"/>
        <v>15.484219974612293</v>
      </c>
    </row>
    <row r="134" spans="1:25" x14ac:dyDescent="0.35">
      <c r="A134" s="1" t="s">
        <v>275</v>
      </c>
      <c r="B134" s="3">
        <v>21047195.156586707</v>
      </c>
      <c r="C134" s="3">
        <v>25333727.971341848</v>
      </c>
      <c r="D134" s="2">
        <f t="shared" si="18"/>
        <v>46380923.127928555</v>
      </c>
      <c r="E134" s="3">
        <v>32973883.709171705</v>
      </c>
      <c r="F134" s="3">
        <v>8560205.3981429823</v>
      </c>
      <c r="G134" s="2">
        <f t="shared" si="19"/>
        <v>41534089.107314691</v>
      </c>
      <c r="H134" s="3">
        <v>32500263.894249525</v>
      </c>
      <c r="I134" s="3">
        <v>22709898.539446604</v>
      </c>
      <c r="J134" s="2">
        <f t="shared" si="20"/>
        <v>55210162.433696128</v>
      </c>
      <c r="K134" s="3">
        <v>219659293.69369408</v>
      </c>
      <c r="L134" s="3">
        <v>132506682.48680855</v>
      </c>
      <c r="M134" s="2">
        <f t="shared" si="21"/>
        <v>352165976.18050265</v>
      </c>
      <c r="Q134" s="2">
        <f t="shared" si="15"/>
        <v>13.17018856590394</v>
      </c>
      <c r="R134" s="2">
        <f t="shared" si="16"/>
        <v>11.793896036687654</v>
      </c>
      <c r="S134" s="2">
        <f t="shared" si="17"/>
        <v>15.677313019415074</v>
      </c>
    </row>
    <row r="135" spans="1:25" x14ac:dyDescent="0.35">
      <c r="A135" s="1" t="s">
        <v>276</v>
      </c>
      <c r="B135" s="3">
        <v>21203265.159976833</v>
      </c>
      <c r="C135" s="3">
        <v>24591636.846749194</v>
      </c>
      <c r="D135" s="2">
        <f t="shared" si="18"/>
        <v>45794902.006726027</v>
      </c>
      <c r="E135" s="3">
        <v>35303498.330281004</v>
      </c>
      <c r="F135" s="3">
        <v>8299355.5766674839</v>
      </c>
      <c r="G135" s="2">
        <f t="shared" si="19"/>
        <v>43602853.906948492</v>
      </c>
      <c r="H135" s="3">
        <v>33064222.050510917</v>
      </c>
      <c r="I135" s="3">
        <v>22274087.185235918</v>
      </c>
      <c r="J135" s="2">
        <f t="shared" si="20"/>
        <v>55338309.235746831</v>
      </c>
      <c r="K135" s="3">
        <v>219002525.76879594</v>
      </c>
      <c r="L135" s="3">
        <v>129112252.93162034</v>
      </c>
      <c r="M135" s="2">
        <f t="shared" si="21"/>
        <v>348114778.70041627</v>
      </c>
      <c r="Q135" s="2">
        <f t="shared" si="15"/>
        <v>13.155115728693787</v>
      </c>
      <c r="R135" s="2">
        <f t="shared" si="16"/>
        <v>12.525424536621763</v>
      </c>
      <c r="S135" s="2">
        <f t="shared" si="17"/>
        <v>15.896569930853286</v>
      </c>
    </row>
    <row r="136" spans="1:25" x14ac:dyDescent="0.35">
      <c r="A136" s="1" t="s">
        <v>277</v>
      </c>
      <c r="B136" s="3">
        <v>22641518.458135992</v>
      </c>
      <c r="C136" s="3">
        <v>25749252.198865067</v>
      </c>
      <c r="D136" s="2">
        <f t="shared" si="18"/>
        <v>48390770.657001063</v>
      </c>
      <c r="E136" s="3">
        <v>37237609.588779882</v>
      </c>
      <c r="F136" s="3">
        <v>8600291.7685960662</v>
      </c>
      <c r="G136" s="2">
        <f t="shared" si="19"/>
        <v>45837901.35737595</v>
      </c>
      <c r="H136" s="3">
        <v>34397599.32657326</v>
      </c>
      <c r="I136" s="3">
        <v>23913581.896501824</v>
      </c>
      <c r="J136" s="2">
        <f t="shared" si="20"/>
        <v>58311181.223075084</v>
      </c>
      <c r="K136" s="3">
        <v>227837755.48948532</v>
      </c>
      <c r="L136" s="3">
        <v>134468977.00058368</v>
      </c>
      <c r="M136" s="2">
        <f t="shared" si="21"/>
        <v>362306732.49006903</v>
      </c>
      <c r="Q136" s="2">
        <f t="shared" si="15"/>
        <v>13.356299046506809</v>
      </c>
      <c r="R136" s="2">
        <f t="shared" si="16"/>
        <v>12.651683572739678</v>
      </c>
      <c r="S136" s="2">
        <f t="shared" si="17"/>
        <v>16.094423866294953</v>
      </c>
    </row>
    <row r="137" spans="1:25" x14ac:dyDescent="0.35">
      <c r="A137" s="1" t="s">
        <v>278</v>
      </c>
      <c r="B137" s="3">
        <v>22516312.946814362</v>
      </c>
      <c r="C137" s="3">
        <v>25432410.945993189</v>
      </c>
      <c r="D137" s="2">
        <f t="shared" si="18"/>
        <v>47948723.892807551</v>
      </c>
      <c r="E137" s="3">
        <v>35506512.997147068</v>
      </c>
      <c r="F137" s="3">
        <v>8425908.2067458779</v>
      </c>
      <c r="G137" s="2">
        <f t="shared" si="19"/>
        <v>43932421.203892946</v>
      </c>
      <c r="H137" s="3">
        <v>35221962.567659706</v>
      </c>
      <c r="I137" s="3">
        <v>24211307.037360255</v>
      </c>
      <c r="J137" s="2">
        <f t="shared" si="20"/>
        <v>59433269.605019957</v>
      </c>
      <c r="K137" s="3">
        <v>225053414.88769329</v>
      </c>
      <c r="L137" s="3">
        <v>132805823.04277211</v>
      </c>
      <c r="M137" s="2">
        <f t="shared" si="21"/>
        <v>357859237.9304654</v>
      </c>
      <c r="Q137" s="2">
        <f t="shared" si="15"/>
        <v>13.398766556956767</v>
      </c>
      <c r="R137" s="2">
        <f t="shared" si="16"/>
        <v>12.276453014866513</v>
      </c>
      <c r="S137" s="2">
        <f t="shared" si="17"/>
        <v>16.60800205933716</v>
      </c>
    </row>
    <row r="138" spans="1:25" x14ac:dyDescent="0.35">
      <c r="A138" s="1" t="s">
        <v>279</v>
      </c>
      <c r="B138" s="3">
        <v>22346823.19765598</v>
      </c>
      <c r="C138" s="3">
        <v>24632052.488069233</v>
      </c>
      <c r="D138" s="2">
        <f t="shared" si="18"/>
        <v>46978875.685725212</v>
      </c>
      <c r="E138" s="3">
        <v>35909586.724591568</v>
      </c>
      <c r="F138" s="3">
        <v>8565005.0872649513</v>
      </c>
      <c r="G138" s="2">
        <f t="shared" si="19"/>
        <v>44474591.811856523</v>
      </c>
      <c r="H138" s="3">
        <v>35523143.69343289</v>
      </c>
      <c r="I138" s="3">
        <v>24117819.392544609</v>
      </c>
      <c r="J138" s="2">
        <f t="shared" si="20"/>
        <v>59640963.085977495</v>
      </c>
      <c r="K138" s="3">
        <v>217527814.38868183</v>
      </c>
      <c r="L138" s="3">
        <v>133320902.47399829</v>
      </c>
      <c r="M138" s="2">
        <f t="shared" si="21"/>
        <v>350848716.86268014</v>
      </c>
      <c r="Q138" s="2">
        <f t="shared" si="15"/>
        <v>13.390066267254566</v>
      </c>
      <c r="R138" s="2">
        <f t="shared" si="16"/>
        <v>12.676287435095162</v>
      </c>
      <c r="S138" s="2">
        <f t="shared" si="17"/>
        <v>16.999054070738005</v>
      </c>
    </row>
    <row r="139" spans="1:25" x14ac:dyDescent="0.35">
      <c r="A139" s="1" t="s">
        <v>280</v>
      </c>
      <c r="B139" s="3">
        <v>23194598.471511863</v>
      </c>
      <c r="C139" s="3">
        <v>25130649.286126278</v>
      </c>
      <c r="D139" s="2">
        <f t="shared" si="18"/>
        <v>48325247.757638142</v>
      </c>
      <c r="E139" s="3">
        <v>35640477.560435824</v>
      </c>
      <c r="F139" s="3">
        <v>8399230.0520626903</v>
      </c>
      <c r="G139" s="2">
        <f t="shared" si="19"/>
        <v>44039707.612498514</v>
      </c>
      <c r="H139" s="3">
        <v>34414670.833339907</v>
      </c>
      <c r="I139" s="3">
        <v>22440392.403230663</v>
      </c>
      <c r="J139" s="2">
        <f t="shared" si="20"/>
        <v>56855063.236570567</v>
      </c>
      <c r="K139" s="3">
        <v>221594999.24080086</v>
      </c>
      <c r="L139" s="3">
        <v>129629217.0246399</v>
      </c>
      <c r="M139" s="2">
        <f t="shared" si="21"/>
        <v>351224216.26544076</v>
      </c>
      <c r="Q139" s="2">
        <f>(D139/$M139)*100</f>
        <v>13.759087648192207</v>
      </c>
      <c r="R139" s="2">
        <f t="shared" si="16"/>
        <v>12.538915477062412</v>
      </c>
      <c r="S139" s="2">
        <f>(J139/$M139)*100</f>
        <v>16.187683139024177</v>
      </c>
    </row>
    <row r="140" spans="1:25" x14ac:dyDescent="0.35">
      <c r="A140" s="1" t="s">
        <v>281</v>
      </c>
      <c r="B140" s="3" t="e">
        <v>#N/A</v>
      </c>
      <c r="C140" s="3" t="e">
        <v>#N/A</v>
      </c>
      <c r="E140" s="3" t="e">
        <v>#N/A</v>
      </c>
      <c r="F140" s="3" t="e">
        <v>#N/A</v>
      </c>
      <c r="H140" s="3" t="e">
        <v>#N/A</v>
      </c>
      <c r="I140" s="3" t="e">
        <v>#N/A</v>
      </c>
      <c r="K140" s="3" t="e">
        <v>#N/A</v>
      </c>
      <c r="L140" s="3" t="e">
        <v>#N/A</v>
      </c>
    </row>
    <row r="141" spans="1:25" x14ac:dyDescent="0.35">
      <c r="A141" s="1" t="s">
        <v>126</v>
      </c>
    </row>
    <row r="142" spans="1:25" x14ac:dyDescent="0.35">
      <c r="A142" s="1" t="s">
        <v>126</v>
      </c>
      <c r="P142" s="3">
        <f>SUM(D124:D135)</f>
        <v>566915377.56086802</v>
      </c>
      <c r="Q142" s="3">
        <f>SUM(G124:G135)</f>
        <v>633608450.26664996</v>
      </c>
      <c r="R142" s="3">
        <f>SUM(J124:J135)</f>
        <v>681338744.8505379</v>
      </c>
      <c r="S142" s="3">
        <f>SUM(M124:M135)</f>
        <v>4392177564.6518555</v>
      </c>
      <c r="V142" s="2">
        <f t="shared" ref="V142:Y143" si="22">(P142/$S142)*100</f>
        <v>12.90738749096553</v>
      </c>
      <c r="W142" s="2">
        <f t="shared" si="22"/>
        <v>14.425838685710621</v>
      </c>
      <c r="X142" s="2">
        <f t="shared" si="22"/>
        <v>15.512550092098657</v>
      </c>
      <c r="Y142" s="2">
        <f t="shared" si="22"/>
        <v>100</v>
      </c>
    </row>
    <row r="143" spans="1:25" x14ac:dyDescent="0.35">
      <c r="A143" s="1" t="s">
        <v>126</v>
      </c>
      <c r="P143" s="3">
        <f>SUM(D136:D139)</f>
        <v>191643617.99317199</v>
      </c>
      <c r="Q143" s="3">
        <f>SUM(G136:G139)</f>
        <v>178284621.98562396</v>
      </c>
      <c r="R143" s="3">
        <f>SUM(J136:J139)</f>
        <v>234240477.15064311</v>
      </c>
      <c r="S143" s="2">
        <f>SUM(M136:M139)</f>
        <v>1422238903.5486553</v>
      </c>
      <c r="V143" s="2">
        <f t="shared" si="22"/>
        <v>13.474783843628407</v>
      </c>
      <c r="W143" s="2">
        <f t="shared" si="22"/>
        <v>12.535490453874001</v>
      </c>
      <c r="X143" s="2">
        <f t="shared" si="22"/>
        <v>16.469840373947388</v>
      </c>
      <c r="Y143" s="2">
        <f t="shared" si="22"/>
        <v>100</v>
      </c>
    </row>
    <row r="144" spans="1:25" x14ac:dyDescent="0.35">
      <c r="A144" s="1" t="s">
        <v>126</v>
      </c>
    </row>
    <row r="145" spans="1:25" x14ac:dyDescent="0.35">
      <c r="A145" s="1" t="s">
        <v>126</v>
      </c>
      <c r="P145" s="3">
        <f>SUM(H136:H139)</f>
        <v>139557376.42100576</v>
      </c>
      <c r="Q145" s="3">
        <f>SUM(I136:I139)</f>
        <v>94683100.729637355</v>
      </c>
      <c r="V145" s="2">
        <f>P145/1000000</f>
        <v>139.55737642100576</v>
      </c>
      <c r="W145" s="2">
        <f>Q145/1000000</f>
        <v>94.68310072963736</v>
      </c>
      <c r="X145" s="2">
        <f>SUM(V145:W145)</f>
        <v>234.24047715064313</v>
      </c>
      <c r="Y145" s="2">
        <f>R143/1000000</f>
        <v>234.2404771506431</v>
      </c>
    </row>
    <row r="146" spans="1:25" x14ac:dyDescent="0.35">
      <c r="A146" s="1" t="s">
        <v>126</v>
      </c>
    </row>
    <row r="147" spans="1:25" x14ac:dyDescent="0.35">
      <c r="A147" s="1" t="s">
        <v>126</v>
      </c>
    </row>
    <row r="148" spans="1:25" x14ac:dyDescent="0.35">
      <c r="A148" s="1" t="s">
        <v>126</v>
      </c>
    </row>
    <row r="149" spans="1:25" x14ac:dyDescent="0.35">
      <c r="A149" s="1" t="s">
        <v>126</v>
      </c>
    </row>
    <row r="150" spans="1:25" x14ac:dyDescent="0.35">
      <c r="A150" s="1" t="s">
        <v>126</v>
      </c>
    </row>
    <row r="151" spans="1:25" x14ac:dyDescent="0.35">
      <c r="A151" s="1" t="s">
        <v>126</v>
      </c>
    </row>
    <row r="152" spans="1:25" x14ac:dyDescent="0.35">
      <c r="A152" s="1" t="s">
        <v>126</v>
      </c>
    </row>
    <row r="153" spans="1:25" x14ac:dyDescent="0.35">
      <c r="A153" s="1" t="s">
        <v>126</v>
      </c>
    </row>
    <row r="154" spans="1:25" x14ac:dyDescent="0.35">
      <c r="A154" s="1" t="s">
        <v>126</v>
      </c>
    </row>
    <row r="155" spans="1:25" x14ac:dyDescent="0.35">
      <c r="A155" s="1" t="s">
        <v>126</v>
      </c>
    </row>
    <row r="156" spans="1:25" x14ac:dyDescent="0.35">
      <c r="A156" s="1" t="s">
        <v>126</v>
      </c>
    </row>
    <row r="157" spans="1:25" x14ac:dyDescent="0.35">
      <c r="A157" s="1" t="s">
        <v>126</v>
      </c>
    </row>
    <row r="158" spans="1:25" x14ac:dyDescent="0.35">
      <c r="A158" s="1" t="s">
        <v>126</v>
      </c>
    </row>
    <row r="159" spans="1:25" x14ac:dyDescent="0.35">
      <c r="A159" s="1" t="s">
        <v>126</v>
      </c>
    </row>
    <row r="160" spans="1:25" x14ac:dyDescent="0.35">
      <c r="A160" s="1" t="s">
        <v>126</v>
      </c>
    </row>
    <row r="161" spans="1:1" x14ac:dyDescent="0.35">
      <c r="A161" s="1" t="s">
        <v>126</v>
      </c>
    </row>
    <row r="162" spans="1:1" x14ac:dyDescent="0.35">
      <c r="A162" s="1" t="s">
        <v>126</v>
      </c>
    </row>
    <row r="163" spans="1:1" x14ac:dyDescent="0.35">
      <c r="A163" s="1" t="s">
        <v>126</v>
      </c>
    </row>
    <row r="164" spans="1:1" x14ac:dyDescent="0.35">
      <c r="A164" s="1" t="s">
        <v>126</v>
      </c>
    </row>
    <row r="165" spans="1:1" x14ac:dyDescent="0.35">
      <c r="A165" s="1" t="s">
        <v>126</v>
      </c>
    </row>
    <row r="166" spans="1:1" x14ac:dyDescent="0.35">
      <c r="A166" s="1" t="s">
        <v>126</v>
      </c>
    </row>
    <row r="167" spans="1:1" x14ac:dyDescent="0.35">
      <c r="A167" s="1" t="s">
        <v>126</v>
      </c>
    </row>
    <row r="168" spans="1:1" x14ac:dyDescent="0.35">
      <c r="A168" s="1" t="s">
        <v>126</v>
      </c>
    </row>
    <row r="169" spans="1:1" x14ac:dyDescent="0.35">
      <c r="A169" s="1" t="s">
        <v>126</v>
      </c>
    </row>
    <row r="170" spans="1:1" x14ac:dyDescent="0.35">
      <c r="A170" s="1" t="s">
        <v>126</v>
      </c>
    </row>
    <row r="171" spans="1:1" x14ac:dyDescent="0.35">
      <c r="A171" s="1" t="s">
        <v>126</v>
      </c>
    </row>
    <row r="172" spans="1:1" x14ac:dyDescent="0.35">
      <c r="A172" s="1" t="s">
        <v>126</v>
      </c>
    </row>
    <row r="173" spans="1:1" x14ac:dyDescent="0.35">
      <c r="A173" s="1" t="s">
        <v>126</v>
      </c>
    </row>
    <row r="174" spans="1:1" x14ac:dyDescent="0.35">
      <c r="A174" s="1" t="s">
        <v>126</v>
      </c>
    </row>
    <row r="175" spans="1:1" x14ac:dyDescent="0.35">
      <c r="A175" s="1" t="s">
        <v>126</v>
      </c>
    </row>
    <row r="176" spans="1:1" x14ac:dyDescent="0.35">
      <c r="A176" s="1" t="s">
        <v>126</v>
      </c>
    </row>
    <row r="177" spans="1:1" x14ac:dyDescent="0.35">
      <c r="A177" s="1" t="s">
        <v>126</v>
      </c>
    </row>
    <row r="178" spans="1:1" x14ac:dyDescent="0.35">
      <c r="A178" s="1" t="s">
        <v>126</v>
      </c>
    </row>
    <row r="179" spans="1:1" x14ac:dyDescent="0.35">
      <c r="A179" s="1" t="s">
        <v>126</v>
      </c>
    </row>
    <row r="180" spans="1:1" x14ac:dyDescent="0.35">
      <c r="A180" s="1" t="s">
        <v>126</v>
      </c>
    </row>
    <row r="181" spans="1:1" x14ac:dyDescent="0.35">
      <c r="A181" s="1" t="s">
        <v>126</v>
      </c>
    </row>
    <row r="182" spans="1:1" x14ac:dyDescent="0.35">
      <c r="A182" s="1" t="s">
        <v>126</v>
      </c>
    </row>
    <row r="183" spans="1:1" x14ac:dyDescent="0.35">
      <c r="A183" s="1" t="s">
        <v>126</v>
      </c>
    </row>
    <row r="184" spans="1:1" x14ac:dyDescent="0.35">
      <c r="A184" s="1" t="s">
        <v>126</v>
      </c>
    </row>
    <row r="185" spans="1:1" x14ac:dyDescent="0.35">
      <c r="A185" s="1" t="s">
        <v>126</v>
      </c>
    </row>
    <row r="186" spans="1:1" x14ac:dyDescent="0.35">
      <c r="A186" s="1" t="s">
        <v>126</v>
      </c>
    </row>
    <row r="187" spans="1:1" x14ac:dyDescent="0.35">
      <c r="A187" s="1" t="s">
        <v>126</v>
      </c>
    </row>
    <row r="188" spans="1:1" x14ac:dyDescent="0.35">
      <c r="A188" s="1" t="s">
        <v>126</v>
      </c>
    </row>
    <row r="189" spans="1:1" x14ac:dyDescent="0.35">
      <c r="A189" s="1" t="s">
        <v>126</v>
      </c>
    </row>
    <row r="190" spans="1:1" x14ac:dyDescent="0.35">
      <c r="A190" s="1" t="s">
        <v>126</v>
      </c>
    </row>
    <row r="191" spans="1:1" x14ac:dyDescent="0.35">
      <c r="A191" s="1" t="s">
        <v>126</v>
      </c>
    </row>
    <row r="192" spans="1:1" x14ac:dyDescent="0.35">
      <c r="A192" s="1" t="s">
        <v>126</v>
      </c>
    </row>
    <row r="193" spans="1:1" x14ac:dyDescent="0.35">
      <c r="A193" s="1" t="s">
        <v>126</v>
      </c>
    </row>
    <row r="194" spans="1:1" x14ac:dyDescent="0.35">
      <c r="A194" s="1" t="s">
        <v>126</v>
      </c>
    </row>
    <row r="195" spans="1:1" x14ac:dyDescent="0.35">
      <c r="A195" s="1" t="s">
        <v>126</v>
      </c>
    </row>
    <row r="196" spans="1:1" x14ac:dyDescent="0.35">
      <c r="A196" s="1" t="s">
        <v>126</v>
      </c>
    </row>
    <row r="197" spans="1:1" x14ac:dyDescent="0.35">
      <c r="A197" s="1" t="s">
        <v>126</v>
      </c>
    </row>
    <row r="198" spans="1:1" x14ac:dyDescent="0.35">
      <c r="A198" s="1" t="s">
        <v>126</v>
      </c>
    </row>
    <row r="199" spans="1:1" x14ac:dyDescent="0.35">
      <c r="A199" s="1" t="s">
        <v>126</v>
      </c>
    </row>
    <row r="200" spans="1:1" x14ac:dyDescent="0.35">
      <c r="A200" s="1" t="s">
        <v>126</v>
      </c>
    </row>
    <row r="201" spans="1:1" x14ac:dyDescent="0.35">
      <c r="A201" s="1" t="s">
        <v>126</v>
      </c>
    </row>
    <row r="202" spans="1:1" x14ac:dyDescent="0.35">
      <c r="A202" s="1" t="s">
        <v>126</v>
      </c>
    </row>
    <row r="203" spans="1:1" x14ac:dyDescent="0.35">
      <c r="A203" s="1" t="s">
        <v>126</v>
      </c>
    </row>
    <row r="204" spans="1:1" x14ac:dyDescent="0.35">
      <c r="A204" s="1" t="s">
        <v>126</v>
      </c>
    </row>
    <row r="205" spans="1:1" x14ac:dyDescent="0.35">
      <c r="A205" s="1" t="s">
        <v>126</v>
      </c>
    </row>
    <row r="206" spans="1:1" x14ac:dyDescent="0.35">
      <c r="A206" s="1" t="s">
        <v>126</v>
      </c>
    </row>
    <row r="207" spans="1:1" x14ac:dyDescent="0.35">
      <c r="A207" s="1" t="s">
        <v>126</v>
      </c>
    </row>
    <row r="208" spans="1:1" x14ac:dyDescent="0.35">
      <c r="A208" s="1" t="s">
        <v>126</v>
      </c>
    </row>
    <row r="209" spans="1:1" x14ac:dyDescent="0.35">
      <c r="A209" s="1" t="s">
        <v>126</v>
      </c>
    </row>
    <row r="210" spans="1:1" x14ac:dyDescent="0.35">
      <c r="A210" s="1" t="s">
        <v>126</v>
      </c>
    </row>
    <row r="211" spans="1:1" x14ac:dyDescent="0.35">
      <c r="A211" s="1" t="s">
        <v>126</v>
      </c>
    </row>
    <row r="212" spans="1:1" x14ac:dyDescent="0.35">
      <c r="A212" s="1" t="s">
        <v>126</v>
      </c>
    </row>
    <row r="213" spans="1:1" x14ac:dyDescent="0.35">
      <c r="A213" s="1" t="s">
        <v>126</v>
      </c>
    </row>
    <row r="214" spans="1:1" x14ac:dyDescent="0.35">
      <c r="A214" s="1" t="s">
        <v>126</v>
      </c>
    </row>
    <row r="215" spans="1:1" x14ac:dyDescent="0.35">
      <c r="A215" s="1" t="s">
        <v>126</v>
      </c>
    </row>
    <row r="216" spans="1:1" x14ac:dyDescent="0.35">
      <c r="A216" s="1" t="s">
        <v>126</v>
      </c>
    </row>
    <row r="217" spans="1:1" x14ac:dyDescent="0.35">
      <c r="A217" s="1" t="s">
        <v>126</v>
      </c>
    </row>
    <row r="218" spans="1:1" x14ac:dyDescent="0.35">
      <c r="A218" s="1" t="s">
        <v>126</v>
      </c>
    </row>
    <row r="219" spans="1:1" x14ac:dyDescent="0.35">
      <c r="A219" s="1" t="s">
        <v>126</v>
      </c>
    </row>
    <row r="220" spans="1:1" x14ac:dyDescent="0.35">
      <c r="A220" s="1" t="s">
        <v>126</v>
      </c>
    </row>
    <row r="221" spans="1:1" x14ac:dyDescent="0.35">
      <c r="A221" s="1" t="s">
        <v>126</v>
      </c>
    </row>
    <row r="222" spans="1:1" x14ac:dyDescent="0.35">
      <c r="A222" s="1" t="s">
        <v>126</v>
      </c>
    </row>
    <row r="223" spans="1:1" x14ac:dyDescent="0.35">
      <c r="A223" s="1" t="s">
        <v>126</v>
      </c>
    </row>
    <row r="224" spans="1:1" x14ac:dyDescent="0.35">
      <c r="A224" s="1" t="s">
        <v>126</v>
      </c>
    </row>
    <row r="225" spans="1:1" x14ac:dyDescent="0.35">
      <c r="A225" s="1" t="s">
        <v>126</v>
      </c>
    </row>
    <row r="226" spans="1:1" x14ac:dyDescent="0.35">
      <c r="A226" s="1" t="s">
        <v>126</v>
      </c>
    </row>
    <row r="227" spans="1:1" x14ac:dyDescent="0.35">
      <c r="A227" s="1" t="s">
        <v>126</v>
      </c>
    </row>
    <row r="228" spans="1:1" x14ac:dyDescent="0.35">
      <c r="A228" s="1" t="s">
        <v>126</v>
      </c>
    </row>
    <row r="229" spans="1:1" x14ac:dyDescent="0.35">
      <c r="A229" s="1" t="s">
        <v>126</v>
      </c>
    </row>
    <row r="230" spans="1:1" x14ac:dyDescent="0.35">
      <c r="A230" s="1" t="s">
        <v>126</v>
      </c>
    </row>
    <row r="231" spans="1:1" x14ac:dyDescent="0.35">
      <c r="A231" s="1" t="s">
        <v>126</v>
      </c>
    </row>
    <row r="232" spans="1:1" x14ac:dyDescent="0.35">
      <c r="A232" s="1" t="s">
        <v>126</v>
      </c>
    </row>
    <row r="233" spans="1:1" x14ac:dyDescent="0.35">
      <c r="A233" s="1" t="s">
        <v>126</v>
      </c>
    </row>
    <row r="234" spans="1:1" x14ac:dyDescent="0.35">
      <c r="A234" s="1" t="s">
        <v>126</v>
      </c>
    </row>
    <row r="235" spans="1:1" x14ac:dyDescent="0.35">
      <c r="A235" s="1" t="s">
        <v>126</v>
      </c>
    </row>
    <row r="236" spans="1:1" x14ac:dyDescent="0.35">
      <c r="A236" s="1" t="s">
        <v>126</v>
      </c>
    </row>
    <row r="237" spans="1:1" x14ac:dyDescent="0.35">
      <c r="A237" s="1" t="s">
        <v>126</v>
      </c>
    </row>
    <row r="238" spans="1:1" x14ac:dyDescent="0.35">
      <c r="A238" s="1" t="s">
        <v>126</v>
      </c>
    </row>
    <row r="239" spans="1:1" x14ac:dyDescent="0.35">
      <c r="A239" s="1" t="s">
        <v>126</v>
      </c>
    </row>
    <row r="240" spans="1:1" x14ac:dyDescent="0.35">
      <c r="A240" s="1" t="s">
        <v>126</v>
      </c>
    </row>
    <row r="241" spans="1:1" x14ac:dyDescent="0.35">
      <c r="A241" s="1" t="s">
        <v>126</v>
      </c>
    </row>
    <row r="242" spans="1:1" x14ac:dyDescent="0.35">
      <c r="A242" s="1" t="s">
        <v>126</v>
      </c>
    </row>
    <row r="243" spans="1:1" x14ac:dyDescent="0.35">
      <c r="A243" s="1" t="s">
        <v>126</v>
      </c>
    </row>
    <row r="244" spans="1:1" x14ac:dyDescent="0.35">
      <c r="A244" s="1" t="s">
        <v>126</v>
      </c>
    </row>
    <row r="245" spans="1:1" x14ac:dyDescent="0.35">
      <c r="A245" s="1" t="s">
        <v>126</v>
      </c>
    </row>
    <row r="246" spans="1:1" x14ac:dyDescent="0.35">
      <c r="A246" s="1" t="s">
        <v>126</v>
      </c>
    </row>
    <row r="247" spans="1:1" x14ac:dyDescent="0.35">
      <c r="A247" s="1" t="s">
        <v>126</v>
      </c>
    </row>
    <row r="248" spans="1:1" x14ac:dyDescent="0.35">
      <c r="A248" s="1" t="s">
        <v>126</v>
      </c>
    </row>
    <row r="249" spans="1:1" x14ac:dyDescent="0.35">
      <c r="A249" s="1" t="s">
        <v>126</v>
      </c>
    </row>
    <row r="250" spans="1:1" x14ac:dyDescent="0.35">
      <c r="A250" s="1" t="s">
        <v>126</v>
      </c>
    </row>
    <row r="251" spans="1:1" x14ac:dyDescent="0.35">
      <c r="A251" s="1" t="s">
        <v>126</v>
      </c>
    </row>
    <row r="252" spans="1:1" x14ac:dyDescent="0.35">
      <c r="A252" s="1" t="s">
        <v>126</v>
      </c>
    </row>
    <row r="253" spans="1:1" x14ac:dyDescent="0.35">
      <c r="A253" s="1" t="s">
        <v>126</v>
      </c>
    </row>
    <row r="254" spans="1:1" x14ac:dyDescent="0.35">
      <c r="A254" s="1" t="s">
        <v>126</v>
      </c>
    </row>
    <row r="255" spans="1:1" x14ac:dyDescent="0.35">
      <c r="A255" s="1" t="s">
        <v>126</v>
      </c>
    </row>
    <row r="256" spans="1:1" x14ac:dyDescent="0.35">
      <c r="A256" s="1" t="s">
        <v>126</v>
      </c>
    </row>
    <row r="257" spans="1:1" x14ac:dyDescent="0.35">
      <c r="A257" s="1" t="s">
        <v>126</v>
      </c>
    </row>
    <row r="258" spans="1:1" x14ac:dyDescent="0.35">
      <c r="A258" s="1" t="s">
        <v>126</v>
      </c>
    </row>
    <row r="259" spans="1:1" x14ac:dyDescent="0.35">
      <c r="A259" s="1" t="s">
        <v>126</v>
      </c>
    </row>
    <row r="260" spans="1:1" x14ac:dyDescent="0.35">
      <c r="A260" s="1" t="s">
        <v>126</v>
      </c>
    </row>
    <row r="261" spans="1:1" x14ac:dyDescent="0.35">
      <c r="A261" s="1" t="s">
        <v>126</v>
      </c>
    </row>
    <row r="262" spans="1:1" x14ac:dyDescent="0.35">
      <c r="A262" s="1" t="s">
        <v>126</v>
      </c>
    </row>
    <row r="263" spans="1:1" x14ac:dyDescent="0.35">
      <c r="A263" s="1" t="s">
        <v>126</v>
      </c>
    </row>
    <row r="264" spans="1:1" x14ac:dyDescent="0.35">
      <c r="A264" s="1" t="s">
        <v>126</v>
      </c>
    </row>
    <row r="265" spans="1:1" x14ac:dyDescent="0.35">
      <c r="A265" s="1" t="s">
        <v>126</v>
      </c>
    </row>
    <row r="266" spans="1:1" x14ac:dyDescent="0.35">
      <c r="A266" s="1" t="s">
        <v>126</v>
      </c>
    </row>
    <row r="267" spans="1:1" x14ac:dyDescent="0.35">
      <c r="A267" s="1" t="s">
        <v>126</v>
      </c>
    </row>
    <row r="268" spans="1:1" x14ac:dyDescent="0.35">
      <c r="A268" s="1" t="s">
        <v>126</v>
      </c>
    </row>
    <row r="269" spans="1:1" x14ac:dyDescent="0.35">
      <c r="A269" s="1" t="s">
        <v>126</v>
      </c>
    </row>
    <row r="270" spans="1:1" x14ac:dyDescent="0.35">
      <c r="A270" s="1" t="s">
        <v>126</v>
      </c>
    </row>
    <row r="271" spans="1:1" x14ac:dyDescent="0.35">
      <c r="A271" s="1" t="s">
        <v>126</v>
      </c>
    </row>
    <row r="272" spans="1:1" x14ac:dyDescent="0.35">
      <c r="A272" s="1" t="s">
        <v>126</v>
      </c>
    </row>
    <row r="273" spans="1:1" x14ac:dyDescent="0.35">
      <c r="A273" s="1" t="s">
        <v>126</v>
      </c>
    </row>
    <row r="274" spans="1:1" x14ac:dyDescent="0.35">
      <c r="A274" s="1" t="s">
        <v>126</v>
      </c>
    </row>
    <row r="275" spans="1:1" x14ac:dyDescent="0.35">
      <c r="A275" s="1" t="s">
        <v>126</v>
      </c>
    </row>
    <row r="276" spans="1:1" x14ac:dyDescent="0.35">
      <c r="A276" s="1" t="s">
        <v>126</v>
      </c>
    </row>
    <row r="277" spans="1:1" x14ac:dyDescent="0.35">
      <c r="A277" s="1" t="s">
        <v>126</v>
      </c>
    </row>
    <row r="278" spans="1:1" x14ac:dyDescent="0.35">
      <c r="A278" s="1" t="s">
        <v>126</v>
      </c>
    </row>
    <row r="279" spans="1:1" x14ac:dyDescent="0.35">
      <c r="A279" s="1" t="s">
        <v>126</v>
      </c>
    </row>
    <row r="280" spans="1:1" x14ac:dyDescent="0.35">
      <c r="A280" s="1" t="s">
        <v>126</v>
      </c>
    </row>
    <row r="281" spans="1:1" x14ac:dyDescent="0.35">
      <c r="A281" s="1" t="s">
        <v>126</v>
      </c>
    </row>
    <row r="282" spans="1:1" x14ac:dyDescent="0.35">
      <c r="A282" s="1" t="s">
        <v>126</v>
      </c>
    </row>
    <row r="283" spans="1:1" x14ac:dyDescent="0.35">
      <c r="A283" s="1" t="s">
        <v>126</v>
      </c>
    </row>
    <row r="284" spans="1:1" x14ac:dyDescent="0.35">
      <c r="A284" s="1" t="s">
        <v>126</v>
      </c>
    </row>
    <row r="285" spans="1:1" x14ac:dyDescent="0.35">
      <c r="A285" s="1" t="s">
        <v>126</v>
      </c>
    </row>
    <row r="286" spans="1:1" x14ac:dyDescent="0.35">
      <c r="A286" s="1" t="s">
        <v>126</v>
      </c>
    </row>
    <row r="287" spans="1:1" x14ac:dyDescent="0.35">
      <c r="A287" s="1" t="s">
        <v>126</v>
      </c>
    </row>
    <row r="288" spans="1:1" x14ac:dyDescent="0.35">
      <c r="A288" s="1" t="s">
        <v>126</v>
      </c>
    </row>
    <row r="289" spans="1:1" x14ac:dyDescent="0.35">
      <c r="A289" s="1" t="s">
        <v>126</v>
      </c>
    </row>
    <row r="290" spans="1:1" x14ac:dyDescent="0.35">
      <c r="A290" s="1" t="s">
        <v>126</v>
      </c>
    </row>
    <row r="291" spans="1:1" x14ac:dyDescent="0.35">
      <c r="A291" s="1" t="s">
        <v>126</v>
      </c>
    </row>
    <row r="292" spans="1:1" x14ac:dyDescent="0.35">
      <c r="A292" s="1" t="s">
        <v>126</v>
      </c>
    </row>
    <row r="293" spans="1:1" x14ac:dyDescent="0.35">
      <c r="A293" s="1" t="s">
        <v>126</v>
      </c>
    </row>
    <row r="294" spans="1:1" x14ac:dyDescent="0.35">
      <c r="A294" s="1" t="s">
        <v>126</v>
      </c>
    </row>
    <row r="295" spans="1:1" x14ac:dyDescent="0.35">
      <c r="A295" s="1" t="s">
        <v>126</v>
      </c>
    </row>
    <row r="296" spans="1:1" x14ac:dyDescent="0.35">
      <c r="A296" s="1" t="s">
        <v>126</v>
      </c>
    </row>
    <row r="297" spans="1:1" x14ac:dyDescent="0.35">
      <c r="A297" s="1" t="s">
        <v>126</v>
      </c>
    </row>
    <row r="298" spans="1:1" x14ac:dyDescent="0.35">
      <c r="A298" s="1" t="s">
        <v>126</v>
      </c>
    </row>
    <row r="299" spans="1:1" x14ac:dyDescent="0.35">
      <c r="A299" s="1" t="s">
        <v>126</v>
      </c>
    </row>
    <row r="300" spans="1:1" x14ac:dyDescent="0.35">
      <c r="A300" s="1" t="s">
        <v>126</v>
      </c>
    </row>
    <row r="301" spans="1:1" x14ac:dyDescent="0.35">
      <c r="A301" s="1" t="s">
        <v>126</v>
      </c>
    </row>
    <row r="302" spans="1:1" x14ac:dyDescent="0.35">
      <c r="A302" s="1" t="s">
        <v>126</v>
      </c>
    </row>
    <row r="303" spans="1:1" x14ac:dyDescent="0.35">
      <c r="A303" s="1" t="s">
        <v>126</v>
      </c>
    </row>
    <row r="304" spans="1:1" x14ac:dyDescent="0.35">
      <c r="A304" s="1" t="s">
        <v>126</v>
      </c>
    </row>
    <row r="305" spans="1:1" x14ac:dyDescent="0.35">
      <c r="A305" s="1" t="s">
        <v>126</v>
      </c>
    </row>
    <row r="306" spans="1:1" x14ac:dyDescent="0.35">
      <c r="A306" s="1" t="s">
        <v>126</v>
      </c>
    </row>
    <row r="307" spans="1:1" x14ac:dyDescent="0.35">
      <c r="A307" s="1" t="s">
        <v>126</v>
      </c>
    </row>
    <row r="308" spans="1:1" x14ac:dyDescent="0.35">
      <c r="A308" s="1" t="s">
        <v>126</v>
      </c>
    </row>
    <row r="309" spans="1:1" x14ac:dyDescent="0.35">
      <c r="A309" s="1" t="s">
        <v>126</v>
      </c>
    </row>
    <row r="310" spans="1:1" x14ac:dyDescent="0.35">
      <c r="A310" s="1" t="s">
        <v>126</v>
      </c>
    </row>
    <row r="311" spans="1:1" x14ac:dyDescent="0.35">
      <c r="A311" s="1" t="s">
        <v>126</v>
      </c>
    </row>
    <row r="312" spans="1:1" x14ac:dyDescent="0.35">
      <c r="A312" s="1" t="s">
        <v>126</v>
      </c>
    </row>
    <row r="313" spans="1:1" x14ac:dyDescent="0.35">
      <c r="A313" s="1" t="s">
        <v>126</v>
      </c>
    </row>
    <row r="314" spans="1:1" x14ac:dyDescent="0.35">
      <c r="A314" s="1" t="s">
        <v>126</v>
      </c>
    </row>
    <row r="315" spans="1:1" x14ac:dyDescent="0.35">
      <c r="A315" s="1" t="s">
        <v>126</v>
      </c>
    </row>
    <row r="316" spans="1:1" x14ac:dyDescent="0.35">
      <c r="A316" s="1" t="s">
        <v>126</v>
      </c>
    </row>
    <row r="317" spans="1:1" x14ac:dyDescent="0.35">
      <c r="A317" s="1" t="s">
        <v>126</v>
      </c>
    </row>
    <row r="318" spans="1:1" x14ac:dyDescent="0.35">
      <c r="A318" s="1" t="s">
        <v>126</v>
      </c>
    </row>
    <row r="319" spans="1:1" x14ac:dyDescent="0.35">
      <c r="A319" s="1" t="s">
        <v>126</v>
      </c>
    </row>
    <row r="320" spans="1:1" x14ac:dyDescent="0.35">
      <c r="A320" s="1" t="s">
        <v>126</v>
      </c>
    </row>
    <row r="321" spans="1:1" x14ac:dyDescent="0.35">
      <c r="A321" s="1" t="s">
        <v>126</v>
      </c>
    </row>
    <row r="322" spans="1:1" x14ac:dyDescent="0.35">
      <c r="A322" s="1" t="s">
        <v>126</v>
      </c>
    </row>
    <row r="323" spans="1:1" x14ac:dyDescent="0.35">
      <c r="A323" s="1" t="s">
        <v>126</v>
      </c>
    </row>
    <row r="324" spans="1:1" x14ac:dyDescent="0.35">
      <c r="A324" s="1" t="s">
        <v>126</v>
      </c>
    </row>
    <row r="325" spans="1:1" x14ac:dyDescent="0.35">
      <c r="A325" s="1" t="s">
        <v>126</v>
      </c>
    </row>
    <row r="326" spans="1:1" x14ac:dyDescent="0.35">
      <c r="A326" s="1" t="s">
        <v>126</v>
      </c>
    </row>
    <row r="327" spans="1:1" x14ac:dyDescent="0.35">
      <c r="A327" s="1" t="s">
        <v>126</v>
      </c>
    </row>
    <row r="328" spans="1:1" x14ac:dyDescent="0.35">
      <c r="A328" s="1" t="s">
        <v>126</v>
      </c>
    </row>
    <row r="329" spans="1:1" x14ac:dyDescent="0.35">
      <c r="A329" s="1" t="s">
        <v>126</v>
      </c>
    </row>
    <row r="330" spans="1:1" x14ac:dyDescent="0.35">
      <c r="A330" s="1" t="s">
        <v>126</v>
      </c>
    </row>
    <row r="331" spans="1:1" x14ac:dyDescent="0.35">
      <c r="A331" s="1" t="s">
        <v>126</v>
      </c>
    </row>
    <row r="332" spans="1:1" x14ac:dyDescent="0.35">
      <c r="A332" s="1" t="s">
        <v>126</v>
      </c>
    </row>
    <row r="333" spans="1:1" x14ac:dyDescent="0.35">
      <c r="A333" s="1" t="s">
        <v>126</v>
      </c>
    </row>
    <row r="334" spans="1:1" x14ac:dyDescent="0.35">
      <c r="A334" s="1" t="s">
        <v>126</v>
      </c>
    </row>
    <row r="335" spans="1:1" x14ac:dyDescent="0.35">
      <c r="A335" s="1" t="s">
        <v>126</v>
      </c>
    </row>
    <row r="336" spans="1:1" x14ac:dyDescent="0.35">
      <c r="A336" s="1" t="s">
        <v>126</v>
      </c>
    </row>
    <row r="337" spans="1:1" x14ac:dyDescent="0.35">
      <c r="A337" s="1" t="s">
        <v>126</v>
      </c>
    </row>
    <row r="338" spans="1:1" x14ac:dyDescent="0.35">
      <c r="A338" s="1" t="s">
        <v>126</v>
      </c>
    </row>
    <row r="339" spans="1:1" x14ac:dyDescent="0.35">
      <c r="A339" s="1" t="s">
        <v>126</v>
      </c>
    </row>
    <row r="340" spans="1:1" x14ac:dyDescent="0.35">
      <c r="A340" s="1" t="s">
        <v>126</v>
      </c>
    </row>
    <row r="341" spans="1:1" x14ac:dyDescent="0.35">
      <c r="A341" s="1" t="s">
        <v>126</v>
      </c>
    </row>
    <row r="342" spans="1:1" x14ac:dyDescent="0.35">
      <c r="A342" s="1" t="s">
        <v>126</v>
      </c>
    </row>
    <row r="343" spans="1:1" x14ac:dyDescent="0.35">
      <c r="A343" s="1" t="s">
        <v>126</v>
      </c>
    </row>
    <row r="344" spans="1:1" x14ac:dyDescent="0.35">
      <c r="A344" s="1" t="s">
        <v>126</v>
      </c>
    </row>
    <row r="345" spans="1:1" x14ac:dyDescent="0.35">
      <c r="A345" s="1" t="s">
        <v>126</v>
      </c>
    </row>
    <row r="346" spans="1:1" x14ac:dyDescent="0.35">
      <c r="A346" s="1" t="s">
        <v>126</v>
      </c>
    </row>
    <row r="347" spans="1:1" x14ac:dyDescent="0.35">
      <c r="A347" s="1" t="s">
        <v>126</v>
      </c>
    </row>
    <row r="348" spans="1:1" x14ac:dyDescent="0.35">
      <c r="A348" s="1" t="s">
        <v>126</v>
      </c>
    </row>
    <row r="349" spans="1:1" x14ac:dyDescent="0.35">
      <c r="A349" s="1" t="s">
        <v>126</v>
      </c>
    </row>
    <row r="350" spans="1:1" x14ac:dyDescent="0.35">
      <c r="A350" s="1" t="s">
        <v>126</v>
      </c>
    </row>
    <row r="351" spans="1:1" x14ac:dyDescent="0.35">
      <c r="A351" s="1" t="s">
        <v>126</v>
      </c>
    </row>
    <row r="352" spans="1:1" x14ac:dyDescent="0.35">
      <c r="A352" s="1" t="s">
        <v>126</v>
      </c>
    </row>
    <row r="353" spans="1:1" x14ac:dyDescent="0.35">
      <c r="A353" s="1" t="s">
        <v>126</v>
      </c>
    </row>
    <row r="354" spans="1:1" x14ac:dyDescent="0.35">
      <c r="A354" s="1" t="s">
        <v>126</v>
      </c>
    </row>
    <row r="355" spans="1:1" x14ac:dyDescent="0.35">
      <c r="A355" s="1" t="s">
        <v>126</v>
      </c>
    </row>
    <row r="356" spans="1:1" x14ac:dyDescent="0.35">
      <c r="A356" s="1" t="s">
        <v>126</v>
      </c>
    </row>
    <row r="357" spans="1:1" x14ac:dyDescent="0.35">
      <c r="A357" s="1" t="s">
        <v>126</v>
      </c>
    </row>
    <row r="358" spans="1:1" x14ac:dyDescent="0.35">
      <c r="A358" s="1" t="s">
        <v>126</v>
      </c>
    </row>
    <row r="359" spans="1:1" x14ac:dyDescent="0.35">
      <c r="A359" s="1" t="s">
        <v>126</v>
      </c>
    </row>
    <row r="360" spans="1:1" x14ac:dyDescent="0.35">
      <c r="A360" s="1" t="s">
        <v>126</v>
      </c>
    </row>
    <row r="361" spans="1:1" x14ac:dyDescent="0.35">
      <c r="A361" s="1" t="s">
        <v>126</v>
      </c>
    </row>
    <row r="362" spans="1:1" x14ac:dyDescent="0.35">
      <c r="A362" s="1" t="s">
        <v>126</v>
      </c>
    </row>
    <row r="363" spans="1:1" x14ac:dyDescent="0.35">
      <c r="A363" s="1" t="s">
        <v>126</v>
      </c>
    </row>
    <row r="364" spans="1:1" x14ac:dyDescent="0.35">
      <c r="A364" s="1" t="s">
        <v>126</v>
      </c>
    </row>
    <row r="365" spans="1:1" x14ac:dyDescent="0.35">
      <c r="A365" s="1" t="s">
        <v>126</v>
      </c>
    </row>
    <row r="366" spans="1:1" x14ac:dyDescent="0.35">
      <c r="A366" s="1" t="s">
        <v>126</v>
      </c>
    </row>
    <row r="367" spans="1:1" x14ac:dyDescent="0.35">
      <c r="A367" s="1" t="s">
        <v>126</v>
      </c>
    </row>
    <row r="368" spans="1:1" x14ac:dyDescent="0.35">
      <c r="A368" s="1" t="s">
        <v>126</v>
      </c>
    </row>
    <row r="369" spans="1:1" x14ac:dyDescent="0.35">
      <c r="A369" s="1" t="s">
        <v>126</v>
      </c>
    </row>
    <row r="370" spans="1:1" x14ac:dyDescent="0.35">
      <c r="A370" s="1" t="s">
        <v>126</v>
      </c>
    </row>
    <row r="371" spans="1:1" x14ac:dyDescent="0.35">
      <c r="A371" s="1" t="s">
        <v>126</v>
      </c>
    </row>
    <row r="372" spans="1:1" x14ac:dyDescent="0.35">
      <c r="A372" s="1" t="s">
        <v>126</v>
      </c>
    </row>
    <row r="373" spans="1:1" x14ac:dyDescent="0.35">
      <c r="A373" s="1" t="s">
        <v>126</v>
      </c>
    </row>
    <row r="374" spans="1:1" x14ac:dyDescent="0.35">
      <c r="A374" s="1" t="s">
        <v>126</v>
      </c>
    </row>
    <row r="375" spans="1:1" x14ac:dyDescent="0.35">
      <c r="A375" s="1" t="s">
        <v>126</v>
      </c>
    </row>
    <row r="376" spans="1:1" x14ac:dyDescent="0.35">
      <c r="A376" s="1" t="s">
        <v>126</v>
      </c>
    </row>
    <row r="377" spans="1:1" x14ac:dyDescent="0.35">
      <c r="A377" s="1" t="s">
        <v>126</v>
      </c>
    </row>
    <row r="378" spans="1:1" x14ac:dyDescent="0.35">
      <c r="A378" s="1" t="s">
        <v>126</v>
      </c>
    </row>
    <row r="379" spans="1:1" x14ac:dyDescent="0.35">
      <c r="A379" s="1" t="s">
        <v>126</v>
      </c>
    </row>
    <row r="380" spans="1:1" x14ac:dyDescent="0.35">
      <c r="A380" s="1" t="s">
        <v>126</v>
      </c>
    </row>
    <row r="381" spans="1:1" x14ac:dyDescent="0.35">
      <c r="A381" s="1" t="s">
        <v>126</v>
      </c>
    </row>
    <row r="382" spans="1:1" x14ac:dyDescent="0.35">
      <c r="A382" s="1" t="s">
        <v>126</v>
      </c>
    </row>
    <row r="383" spans="1:1" x14ac:dyDescent="0.35">
      <c r="A383" s="1" t="s">
        <v>126</v>
      </c>
    </row>
    <row r="384" spans="1:1" x14ac:dyDescent="0.35">
      <c r="A384" s="1" t="s">
        <v>126</v>
      </c>
    </row>
    <row r="385" spans="1:1" x14ac:dyDescent="0.35">
      <c r="A385" s="1" t="s">
        <v>126</v>
      </c>
    </row>
    <row r="386" spans="1:1" x14ac:dyDescent="0.35">
      <c r="A386" s="1" t="s">
        <v>126</v>
      </c>
    </row>
    <row r="387" spans="1:1" x14ac:dyDescent="0.35">
      <c r="A387" s="1" t="s">
        <v>126</v>
      </c>
    </row>
    <row r="388" spans="1:1" x14ac:dyDescent="0.35">
      <c r="A388" s="1" t="s">
        <v>126</v>
      </c>
    </row>
    <row r="389" spans="1:1" x14ac:dyDescent="0.35">
      <c r="A389" s="1" t="s">
        <v>126</v>
      </c>
    </row>
    <row r="390" spans="1:1" x14ac:dyDescent="0.35">
      <c r="A390" s="1" t="s">
        <v>126</v>
      </c>
    </row>
    <row r="391" spans="1:1" x14ac:dyDescent="0.35">
      <c r="A391" s="1" t="s">
        <v>126</v>
      </c>
    </row>
    <row r="392" spans="1:1" x14ac:dyDescent="0.35">
      <c r="A392" s="1" t="s">
        <v>126</v>
      </c>
    </row>
    <row r="393" spans="1:1" x14ac:dyDescent="0.35">
      <c r="A393" s="1" t="s">
        <v>126</v>
      </c>
    </row>
    <row r="394" spans="1:1" x14ac:dyDescent="0.35">
      <c r="A394" s="1" t="s">
        <v>126</v>
      </c>
    </row>
    <row r="395" spans="1:1" x14ac:dyDescent="0.35">
      <c r="A395" s="1" t="s">
        <v>126</v>
      </c>
    </row>
    <row r="396" spans="1:1" x14ac:dyDescent="0.35">
      <c r="A396" s="1" t="s">
        <v>126</v>
      </c>
    </row>
    <row r="397" spans="1:1" x14ac:dyDescent="0.35">
      <c r="A397" s="1" t="s">
        <v>126</v>
      </c>
    </row>
    <row r="398" spans="1:1" x14ac:dyDescent="0.35">
      <c r="A398" s="1" t="s">
        <v>126</v>
      </c>
    </row>
    <row r="399" spans="1:1" x14ac:dyDescent="0.35">
      <c r="A399" s="1" t="s">
        <v>126</v>
      </c>
    </row>
    <row r="400" spans="1:1" x14ac:dyDescent="0.35">
      <c r="A400" s="1" t="s">
        <v>126</v>
      </c>
    </row>
    <row r="401" spans="1:1" x14ac:dyDescent="0.35">
      <c r="A401" s="1" t="s">
        <v>126</v>
      </c>
    </row>
    <row r="402" spans="1:1" x14ac:dyDescent="0.35">
      <c r="A402" s="1" t="s">
        <v>126</v>
      </c>
    </row>
    <row r="403" spans="1:1" x14ac:dyDescent="0.35">
      <c r="A403" s="1" t="s">
        <v>126</v>
      </c>
    </row>
    <row r="404" spans="1:1" x14ac:dyDescent="0.35">
      <c r="A404" s="1" t="s">
        <v>126</v>
      </c>
    </row>
    <row r="405" spans="1:1" x14ac:dyDescent="0.35">
      <c r="A405" s="1" t="s">
        <v>126</v>
      </c>
    </row>
    <row r="406" spans="1:1" x14ac:dyDescent="0.35">
      <c r="A406" s="1" t="s">
        <v>126</v>
      </c>
    </row>
    <row r="407" spans="1:1" x14ac:dyDescent="0.35">
      <c r="A407" s="1" t="s">
        <v>126</v>
      </c>
    </row>
    <row r="408" spans="1:1" x14ac:dyDescent="0.35">
      <c r="A408" s="1" t="s">
        <v>126</v>
      </c>
    </row>
    <row r="409" spans="1:1" x14ac:dyDescent="0.35">
      <c r="A409" s="1" t="s">
        <v>126</v>
      </c>
    </row>
    <row r="410" spans="1:1" x14ac:dyDescent="0.35">
      <c r="A410" s="1" t="s">
        <v>126</v>
      </c>
    </row>
    <row r="411" spans="1:1" x14ac:dyDescent="0.35">
      <c r="A411" s="1" t="s">
        <v>126</v>
      </c>
    </row>
    <row r="412" spans="1:1" x14ac:dyDescent="0.35">
      <c r="A412" s="1" t="s">
        <v>126</v>
      </c>
    </row>
    <row r="413" spans="1:1" x14ac:dyDescent="0.35">
      <c r="A413" s="1" t="s">
        <v>126</v>
      </c>
    </row>
    <row r="414" spans="1:1" x14ac:dyDescent="0.35">
      <c r="A414" s="1" t="s">
        <v>126</v>
      </c>
    </row>
    <row r="415" spans="1:1" x14ac:dyDescent="0.35">
      <c r="A415" s="1" t="s">
        <v>126</v>
      </c>
    </row>
    <row r="416" spans="1:1" x14ac:dyDescent="0.35">
      <c r="A416" s="1" t="s">
        <v>126</v>
      </c>
    </row>
    <row r="417" spans="1:1" x14ac:dyDescent="0.35">
      <c r="A417" s="1" t="s">
        <v>126</v>
      </c>
    </row>
    <row r="418" spans="1:1" x14ac:dyDescent="0.35">
      <c r="A418" s="1" t="s">
        <v>126</v>
      </c>
    </row>
    <row r="419" spans="1:1" x14ac:dyDescent="0.35">
      <c r="A419" s="1" t="s">
        <v>126</v>
      </c>
    </row>
    <row r="420" spans="1:1" x14ac:dyDescent="0.35">
      <c r="A420" s="1" t="s">
        <v>126</v>
      </c>
    </row>
    <row r="421" spans="1:1" x14ac:dyDescent="0.35">
      <c r="A421" s="1" t="s">
        <v>126</v>
      </c>
    </row>
    <row r="422" spans="1:1" x14ac:dyDescent="0.35">
      <c r="A422" s="1" t="s">
        <v>126</v>
      </c>
    </row>
    <row r="423" spans="1:1" x14ac:dyDescent="0.35">
      <c r="A423" s="1" t="s">
        <v>126</v>
      </c>
    </row>
    <row r="424" spans="1:1" x14ac:dyDescent="0.35">
      <c r="A424" s="1" t="s">
        <v>126</v>
      </c>
    </row>
    <row r="425" spans="1:1" x14ac:dyDescent="0.35">
      <c r="A425" s="1" t="s">
        <v>126</v>
      </c>
    </row>
    <row r="426" spans="1:1" x14ac:dyDescent="0.35">
      <c r="A426" s="1" t="s">
        <v>126</v>
      </c>
    </row>
    <row r="427" spans="1:1" x14ac:dyDescent="0.35">
      <c r="A427" s="1" t="s">
        <v>126</v>
      </c>
    </row>
    <row r="428" spans="1:1" x14ac:dyDescent="0.35">
      <c r="A428" s="1" t="s">
        <v>126</v>
      </c>
    </row>
    <row r="429" spans="1:1" x14ac:dyDescent="0.35">
      <c r="A429" s="1" t="s">
        <v>126</v>
      </c>
    </row>
    <row r="430" spans="1:1" x14ac:dyDescent="0.35">
      <c r="A430" s="1" t="s">
        <v>126</v>
      </c>
    </row>
    <row r="431" spans="1:1" x14ac:dyDescent="0.35">
      <c r="A431" s="1" t="s">
        <v>126</v>
      </c>
    </row>
    <row r="432" spans="1:1" x14ac:dyDescent="0.35">
      <c r="A432" s="1" t="s">
        <v>126</v>
      </c>
    </row>
    <row r="433" spans="1:1" x14ac:dyDescent="0.35">
      <c r="A433" s="1" t="s">
        <v>126</v>
      </c>
    </row>
    <row r="434" spans="1:1" x14ac:dyDescent="0.35">
      <c r="A434" s="1" t="s">
        <v>126</v>
      </c>
    </row>
    <row r="435" spans="1:1" x14ac:dyDescent="0.35">
      <c r="A435" s="1" t="s">
        <v>126</v>
      </c>
    </row>
    <row r="436" spans="1:1" x14ac:dyDescent="0.35">
      <c r="A436" s="1" t="s">
        <v>126</v>
      </c>
    </row>
    <row r="437" spans="1:1" x14ac:dyDescent="0.35">
      <c r="A437" s="1" t="s">
        <v>126</v>
      </c>
    </row>
    <row r="438" spans="1:1" x14ac:dyDescent="0.35">
      <c r="A438" s="1" t="s">
        <v>126</v>
      </c>
    </row>
    <row r="439" spans="1:1" x14ac:dyDescent="0.35">
      <c r="A439" s="1" t="s">
        <v>126</v>
      </c>
    </row>
    <row r="440" spans="1:1" x14ac:dyDescent="0.35">
      <c r="A440" s="1" t="s">
        <v>126</v>
      </c>
    </row>
    <row r="441" spans="1:1" x14ac:dyDescent="0.35">
      <c r="A441" s="1" t="s">
        <v>126</v>
      </c>
    </row>
    <row r="442" spans="1:1" x14ac:dyDescent="0.35">
      <c r="A442" s="1" t="s">
        <v>126</v>
      </c>
    </row>
    <row r="443" spans="1:1" x14ac:dyDescent="0.35">
      <c r="A443" s="1" t="s">
        <v>126</v>
      </c>
    </row>
    <row r="444" spans="1:1" x14ac:dyDescent="0.35">
      <c r="A444" s="1" t="s">
        <v>126</v>
      </c>
    </row>
    <row r="445" spans="1:1" x14ac:dyDescent="0.35">
      <c r="A445" s="1" t="s">
        <v>126</v>
      </c>
    </row>
    <row r="446" spans="1:1" x14ac:dyDescent="0.35">
      <c r="A446" s="1" t="s">
        <v>126</v>
      </c>
    </row>
    <row r="447" spans="1:1" x14ac:dyDescent="0.35">
      <c r="A447" s="1" t="s">
        <v>126</v>
      </c>
    </row>
    <row r="448" spans="1:1" x14ac:dyDescent="0.35">
      <c r="A448" s="1" t="s">
        <v>126</v>
      </c>
    </row>
    <row r="449" spans="1:1" x14ac:dyDescent="0.35">
      <c r="A449" s="1" t="s">
        <v>126</v>
      </c>
    </row>
    <row r="450" spans="1:1" x14ac:dyDescent="0.35">
      <c r="A450" s="1" t="s">
        <v>126</v>
      </c>
    </row>
    <row r="451" spans="1:1" x14ac:dyDescent="0.35">
      <c r="A451" s="1" t="s">
        <v>126</v>
      </c>
    </row>
    <row r="452" spans="1:1" x14ac:dyDescent="0.35">
      <c r="A452" s="1" t="s">
        <v>126</v>
      </c>
    </row>
    <row r="453" spans="1:1" x14ac:dyDescent="0.35">
      <c r="A453" s="1" t="s">
        <v>126</v>
      </c>
    </row>
    <row r="454" spans="1:1" x14ac:dyDescent="0.35">
      <c r="A454" s="1" t="s">
        <v>126</v>
      </c>
    </row>
    <row r="455" spans="1:1" x14ac:dyDescent="0.35">
      <c r="A455" s="1" t="s">
        <v>126</v>
      </c>
    </row>
    <row r="456" spans="1:1" x14ac:dyDescent="0.35">
      <c r="A456" s="1" t="s">
        <v>126</v>
      </c>
    </row>
    <row r="457" spans="1:1" x14ac:dyDescent="0.35">
      <c r="A457" s="1" t="s">
        <v>126</v>
      </c>
    </row>
    <row r="458" spans="1:1" x14ac:dyDescent="0.35">
      <c r="A458" s="1" t="s">
        <v>126</v>
      </c>
    </row>
    <row r="459" spans="1:1" x14ac:dyDescent="0.35">
      <c r="A459" s="1" t="s">
        <v>126</v>
      </c>
    </row>
    <row r="460" spans="1:1" x14ac:dyDescent="0.35">
      <c r="A460" s="1" t="s">
        <v>126</v>
      </c>
    </row>
    <row r="461" spans="1:1" x14ac:dyDescent="0.35">
      <c r="A461" s="1" t="s">
        <v>126</v>
      </c>
    </row>
    <row r="462" spans="1:1" x14ac:dyDescent="0.35">
      <c r="A462" s="1" t="s">
        <v>126</v>
      </c>
    </row>
  </sheetData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Data 1</vt:lpstr>
      <vt:lpstr>Data 2</vt:lpstr>
      <vt:lpstr>Monthly SA</vt:lpstr>
      <vt:lpstr>Mfg  US Monthly</vt:lpstr>
      <vt:lpstr>Monthly Mfg</vt:lpstr>
      <vt:lpstr>Monthly Mfg SA</vt:lpstr>
      <vt:lpstr>Chart 1</vt:lpstr>
      <vt:lpstr>Chart 2</vt:lpstr>
      <vt:lpstr>'Data 1'!_DLX1</vt:lpstr>
      <vt:lpstr>'Data 2'!_DLX1</vt:lpstr>
      <vt:lpstr>'Mfg  US Monthly'!_DLX1</vt:lpstr>
      <vt:lpstr>'Monthly Mfg'!_DLX1</vt:lpstr>
      <vt:lpstr>'Monthly Mfg SA'!_DLX1</vt:lpstr>
      <vt:lpstr>'Monthly SA'!_DLX1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2023-07-06T21:46:23Z</dcterms:created>
  <dcterms:modified xsi:type="dcterms:W3CDTF">2023-07-06T21:46:31Z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2023-07-06T21:46:30Z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4a398243-3a67-4b61-9b1e-e67ae5a9bc6e</vt:lpwstr>
  </property>
  <property fmtid="{D5CDD505-2E9C-101B-9397-08002B2CF9AE}" pid="8" name="MSIP_Label_65269c60-0483-4c57-9e8c-3779d6900235_ContentBits">
    <vt:lpwstr>0</vt:lpwstr>
  </property>
</Properties>
</file>