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updateLinks="never" codeName="ThisWorkbook"/>
  <xr:revisionPtr revIDLastSave="0" documentId="13_ncr:1_{5166BB4A-2494-44FC-BF91-408747D25EEC}" xr6:coauthVersionLast="47" xr6:coauthVersionMax="47" xr10:uidLastSave="{00000000-0000-0000-0000-000000000000}"/>
  <bookViews>
    <workbookView xWindow="28680" yWindow="-120" windowWidth="19440" windowHeight="15150" tabRatio="730" activeTab="2" xr2:uid="{00000000-000D-0000-FFFF-FFFF00000000}"/>
  </bookViews>
  <sheets>
    <sheet name="Chart1" sheetId="31" r:id="rId1"/>
    <sheet name="Data1" sheetId="30" state="hidden" r:id="rId2"/>
    <sheet name="Chart2" sheetId="33" r:id="rId3"/>
    <sheet name="Data2" sheetId="32" r:id="rId4"/>
  </sheets>
  <externalReferences>
    <externalReference r:id="rId5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0" l="1"/>
  <c r="D7" i="30"/>
  <c r="D8" i="30"/>
  <c r="D9" i="30"/>
  <c r="D10" i="30"/>
  <c r="D11" i="30"/>
  <c r="D5" i="30"/>
  <c r="H16" i="32"/>
  <c r="D14" i="32" l="1"/>
  <c r="C14" i="32" l="1"/>
  <c r="C15" i="32" s="1"/>
  <c r="F8" i="32"/>
  <c r="F13" i="32"/>
  <c r="F6" i="32"/>
  <c r="F9" i="32"/>
  <c r="F12" i="32"/>
  <c r="F10" i="32"/>
  <c r="F11" i="32"/>
  <c r="F7" i="32"/>
  <c r="F4" i="32"/>
  <c r="F5" i="32"/>
  <c r="H7" i="32" l="1"/>
  <c r="G7" i="32"/>
  <c r="H9" i="32"/>
  <c r="G9" i="32"/>
  <c r="G11" i="32"/>
  <c r="H11" i="32"/>
  <c r="G6" i="32"/>
  <c r="H6" i="32"/>
  <c r="G5" i="32"/>
  <c r="H5" i="32"/>
  <c r="G10" i="32"/>
  <c r="H10" i="32"/>
  <c r="G13" i="32"/>
  <c r="H13" i="32"/>
  <c r="G8" i="32"/>
  <c r="H8" i="32"/>
  <c r="G4" i="32"/>
  <c r="H4" i="32"/>
  <c r="E14" i="32"/>
  <c r="G12" i="32"/>
  <c r="H12" i="32"/>
  <c r="F14" i="32"/>
  <c r="F15" i="32" s="1"/>
  <c r="H14" i="32" l="1"/>
  <c r="E15" i="32"/>
</calcChain>
</file>

<file path=xl/sharedStrings.xml><?xml version="1.0" encoding="utf-8"?>
<sst xmlns="http://schemas.openxmlformats.org/spreadsheetml/2006/main" count="29" uniqueCount="28">
  <si>
    <t>Year</t>
  </si>
  <si>
    <t>Solar loans (direct ownership)</t>
  </si>
  <si>
    <t>Solar leases &amp; third-party ownership</t>
  </si>
  <si>
    <t>New installation</t>
  </si>
  <si>
    <t>Residential Solar</t>
  </si>
  <si>
    <t>Total</t>
  </si>
  <si>
    <t>Rank</t>
  </si>
  <si>
    <t>State</t>
  </si>
  <si>
    <t>Installed Capcity (GW, AC)</t>
  </si>
  <si>
    <t>Share</t>
  </si>
  <si>
    <t>Generation (MWh, AC)</t>
  </si>
  <si>
    <t>Share - Residential Solar</t>
  </si>
  <si>
    <t>CA</t>
  </si>
  <si>
    <t>AZ</t>
  </si>
  <si>
    <t>TX</t>
  </si>
  <si>
    <t>NY</t>
  </si>
  <si>
    <t>NJ</t>
  </si>
  <si>
    <t>FL</t>
  </si>
  <si>
    <t>MA</t>
  </si>
  <si>
    <t>MD</t>
  </si>
  <si>
    <t>NV</t>
  </si>
  <si>
    <t>CO</t>
  </si>
  <si>
    <t>Subtotal</t>
  </si>
  <si>
    <t>US Total</t>
  </si>
  <si>
    <t>Note: Can combine with existing installed capacity provided by EIA (detailed state data)</t>
  </si>
  <si>
    <t>Source</t>
  </si>
  <si>
    <t>Small scale PV estimates (as of Dec. 2021) from Form EIA-861M (formerly EIA-826) detailed data</t>
  </si>
  <si>
    <t>Electricity - detailed state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</si>
</sst>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0.0%"/>
    <numFmt numFmtId="166" formatCode="_(* #,##0_);_(* \(#,##0\);_(* &quot;-&quot;??_);_(@_)"/>
    <numFmt numFmtId="167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0" fillId="0" borderId="0" xfId="2" applyNumberFormat="1" applyFont="1"/>
    <xf numFmtId="166" fontId="0" fillId="0" borderId="0" xfId="1" applyNumberFormat="1" applyFont="1"/>
    <xf numFmtId="9" fontId="0" fillId="0" borderId="0" xfId="2" applyFont="1"/>
    <xf numFmtId="0" fontId="0" fillId="0" borderId="2" xfId="0" applyBorder="1"/>
    <xf numFmtId="0" fontId="0" fillId="0" borderId="1" xfId="0" applyBorder="1"/>
    <xf numFmtId="166" fontId="0" fillId="0" borderId="1" xfId="1" applyNumberFormat="1" applyFont="1" applyBorder="1"/>
    <xf numFmtId="165" fontId="0" fillId="0" borderId="1" xfId="2" applyNumberFormat="1" applyFont="1" applyBorder="1"/>
    <xf numFmtId="9" fontId="0" fillId="0" borderId="0" xfId="2" applyFont="1" applyBorder="1"/>
    <xf numFmtId="165" fontId="0" fillId="0" borderId="0" xfId="2" applyNumberFormat="1" applyFont="1" applyBorder="1"/>
    <xf numFmtId="0" fontId="2" fillId="0" borderId="0" xfId="3"/>
    <xf numFmtId="167" fontId="0" fillId="0" borderId="0" xfId="1" applyNumberFormat="1" applyFont="1"/>
    <xf numFmtId="0" fontId="0" fillId="0" borderId="0" xfId="0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24166"/>
      <color rgb="FF1E1E20"/>
      <color rgb="FFFF9900"/>
      <color rgb="FF8B8C8E"/>
      <color rgb="FF1E4C7E"/>
      <color rgb="FFFFFFFF"/>
      <color rgb="FF2B5280"/>
      <color rgb="FF3FC5A2"/>
      <color rgb="FFF8A56C"/>
      <color rgb="FFB44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435853572748791E-2"/>
          <c:y val="0.15366359891734072"/>
          <c:w val="0.87303190723609314"/>
          <c:h val="0.68613005923141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Data1!$C$2</c:f>
              <c:strCache>
                <c:ptCount val="1"/>
                <c:pt idx="0">
                  <c:v>Solar leases &amp; third-party ownership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numRef>
              <c:f>Data1!$A$3:$A$11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Data1!$C$3:$C$11</c:f>
              <c:numCache>
                <c:formatCode>0.000</c:formatCode>
                <c:ptCount val="9"/>
                <c:pt idx="0">
                  <c:v>5.4424999999999994E-2</c:v>
                </c:pt>
                <c:pt idx="1">
                  <c:v>0.2717</c:v>
                </c:pt>
                <c:pt idx="2">
                  <c:v>0.23449999999999999</c:v>
                </c:pt>
                <c:pt idx="3">
                  <c:v>5.7450000000000001E-2</c:v>
                </c:pt>
                <c:pt idx="4">
                  <c:v>0.725665</c:v>
                </c:pt>
                <c:pt idx="5">
                  <c:v>1.8522000000000001</c:v>
                </c:pt>
                <c:pt idx="6">
                  <c:v>0.61360000000000003</c:v>
                </c:pt>
                <c:pt idx="7">
                  <c:v>0.91370000000000007</c:v>
                </c:pt>
                <c:pt idx="8">
                  <c:v>1.0523800000000001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7B-40A0-92A9-64993879F35E}"/>
            </c:ext>
          </c:extLst>
        </c:ser>
        <c:ser>
          <c:idx val="0"/>
          <c:order val="1"/>
          <c:tx>
            <c:strRef>
              <c:f>Data1!$B$2</c:f>
              <c:strCache>
                <c:ptCount val="1"/>
                <c:pt idx="0">
                  <c:v>Solar loans (direct ownership)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Data1!$A$3:$A$11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Data1!$B$3:$B$11</c:f>
              <c:numCache>
                <c:formatCode>0.000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0.185</c:v>
                </c:pt>
                <c:pt idx="4">
                  <c:v>0.72039999999999993</c:v>
                </c:pt>
                <c:pt idx="5">
                  <c:v>0.76088599999999995</c:v>
                </c:pt>
                <c:pt idx="6">
                  <c:v>1.311517</c:v>
                </c:pt>
                <c:pt idx="7">
                  <c:v>1.990788</c:v>
                </c:pt>
                <c:pt idx="8">
                  <c:v>2.6111619999999998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B-40A0-92A9-64993879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208248"/>
        <c:axId val="471202760"/>
      </c:barChart>
      <c:lineChart>
        <c:grouping val="standard"/>
        <c:varyColors val="0"/>
        <c:ser>
          <c:idx val="1"/>
          <c:order val="2"/>
          <c:tx>
            <c:strRef>
              <c:f>Data1!$D$2</c:f>
              <c:strCache>
                <c:ptCount val="1"/>
                <c:pt idx="0">
                  <c:v>New installation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Data1!$A$3:$A$11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Data1!$D$3:$D$11</c:f>
              <c:numCache>
                <c:formatCode>General</c:formatCode>
                <c:ptCount val="9"/>
                <c:pt idx="2">
                  <c:v>1.8452189999999999</c:v>
                </c:pt>
                <c:pt idx="3">
                  <c:v>2.3355049999999999</c:v>
                </c:pt>
                <c:pt idx="4">
                  <c:v>2.0997899999999992</c:v>
                </c:pt>
                <c:pt idx="5">
                  <c:v>2.0935809999999999</c:v>
                </c:pt>
                <c:pt idx="6">
                  <c:v>2.5286500000000016</c:v>
                </c:pt>
                <c:pt idx="7">
                  <c:v>2.9143069999999991</c:v>
                </c:pt>
                <c:pt idx="8">
                  <c:v>3.8587550000000008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B-40A0-92A9-64993879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232271"/>
        <c:axId val="852230191"/>
      </c:lineChart>
      <c:catAx>
        <c:axId val="471208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</a:defRPr>
            </a:pPr>
            <a:endParaRPr lang="en-US"/>
          </a:p>
        </c:txPr>
        <c:crossAx val="471202760"/>
        <c:crosses val="autoZero"/>
        <c:auto val="1"/>
        <c:lblAlgn val="ctr"/>
        <c:lblOffset val="100"/>
        <c:noMultiLvlLbl val="0"/>
      </c:catAx>
      <c:valAx>
        <c:axId val="47120276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</a:defRPr>
            </a:pPr>
            <a:endParaRPr lang="en-US"/>
          </a:p>
        </c:txPr>
        <c:crossAx val="471208248"/>
        <c:crosses val="autoZero"/>
        <c:crossBetween val="between"/>
      </c:valAx>
      <c:valAx>
        <c:axId val="852230191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solidFill>
            <a:sysClr val="window" lastClr="FFFFFF"/>
          </a:solidFill>
          <a:ln w="12700">
            <a:solidFill>
              <a:schemeClr val="tx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tx1">
                    <a:lumMod val="50000"/>
                  </a:schemeClr>
                </a:solidFill>
              </a:defRPr>
            </a:pPr>
            <a:endParaRPr lang="en-US"/>
          </a:p>
        </c:txPr>
        <c:crossAx val="852232271"/>
        <c:crosses val="max"/>
        <c:crossBetween val="between"/>
      </c:valAx>
      <c:catAx>
        <c:axId val="8522322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2230191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8.887536577018583E-2"/>
          <c:y val="0.17890194829673969"/>
          <c:w val="0.28333049649401482"/>
          <c:h val="0.22185249509463609"/>
        </c:manualLayout>
      </c:layout>
      <c:overlay val="1"/>
      <c:txPr>
        <a:bodyPr/>
        <a:lstStyle/>
        <a:p>
          <a:pPr>
            <a:defRPr sz="1200">
              <a:solidFill>
                <a:srgbClr val="1E1E2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kern="800" baseline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240928267996825E-2"/>
          <c:y val="0.16527988546886185"/>
          <c:w val="0.92746757873932606"/>
          <c:h val="0.68190296641291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6E4E683-F6B9-4B41-A515-87ED0AA1CC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C3E-4ADE-B5EC-85C1DE519D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8E94D29-12C7-4F9C-9005-623123D237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C3E-4ADE-B5EC-85C1DE519D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A15970-E85E-424C-B7BA-01D5A83BF0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C3E-4ADE-B5EC-85C1DE519D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334152-A76E-4944-BEEB-8DD11B9663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C3E-4ADE-B5EC-85C1DE519D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5C418B3-7F40-40C0-9A6F-F9F338B5B7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C3E-4ADE-B5EC-85C1DE519D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B086702-C8FE-487A-9DA8-C14DA7F149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C3E-4ADE-B5EC-85C1DE519D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2DE31E2-D04E-4BE7-A9A2-E0E12D6C6D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C3E-4ADE-B5EC-85C1DE519D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C8C9C17-392C-4E54-AED2-5D8D2D4727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C3E-4ADE-B5EC-85C1DE519D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DA89C0F-234D-4EEA-9AC6-107E219207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C3E-4ADE-B5EC-85C1DE519D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D81918C-0CE8-4BED-804B-1B8E5002E9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C3E-4ADE-B5EC-85C1DE519D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Data2!$B$4:$B$13</c:f>
              <c:strCache>
                <c:ptCount val="10"/>
                <c:pt idx="0">
                  <c:v>CA</c:v>
                </c:pt>
                <c:pt idx="1">
                  <c:v>AZ</c:v>
                </c:pt>
                <c:pt idx="2">
                  <c:v>TX</c:v>
                </c:pt>
                <c:pt idx="3">
                  <c:v>NY</c:v>
                </c:pt>
                <c:pt idx="4">
                  <c:v>NJ</c:v>
                </c:pt>
                <c:pt idx="5">
                  <c:v>FL</c:v>
                </c:pt>
                <c:pt idx="6">
                  <c:v>MA</c:v>
                </c:pt>
                <c:pt idx="7">
                  <c:v>MD</c:v>
                </c:pt>
                <c:pt idx="8">
                  <c:v>NV</c:v>
                </c:pt>
                <c:pt idx="9">
                  <c:v>CO</c:v>
                </c:pt>
              </c:strCache>
            </c:strRef>
          </c:cat>
          <c:val>
            <c:numRef>
              <c:f>Data2!$C$4:$C$13</c:f>
              <c:numCache>
                <c:formatCode>_(* #,##0.0_);_(* \(#,##0.0\);_(* "-"??_);_(@_)</c:formatCode>
                <c:ptCount val="10"/>
                <c:pt idx="0">
                  <c:v>7.9996919999999996</c:v>
                </c:pt>
                <c:pt idx="1">
                  <c:v>1.465776</c:v>
                </c:pt>
                <c:pt idx="2">
                  <c:v>1.2556050000000001</c:v>
                </c:pt>
                <c:pt idx="3">
                  <c:v>1.045993</c:v>
                </c:pt>
                <c:pt idx="4">
                  <c:v>1.0415289999999999</c:v>
                </c:pt>
                <c:pt idx="5">
                  <c:v>1.001207</c:v>
                </c:pt>
                <c:pt idx="6">
                  <c:v>0.8202569999999999</c:v>
                </c:pt>
                <c:pt idx="7">
                  <c:v>0.685249</c:v>
                </c:pt>
                <c:pt idx="8">
                  <c:v>0.55220199999999997</c:v>
                </c:pt>
                <c:pt idx="9">
                  <c:v>0.52674900000000002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Data2!$D$4:$D$13</c15:f>
                <c15:dlblRangeCache>
                  <c:ptCount val="10"/>
                  <c:pt idx="0">
                    <c:v>38%</c:v>
                  </c:pt>
                  <c:pt idx="1">
                    <c:v>7%</c:v>
                  </c:pt>
                  <c:pt idx="2">
                    <c:v>6%</c:v>
                  </c:pt>
                  <c:pt idx="3">
                    <c:v>5%</c:v>
                  </c:pt>
                  <c:pt idx="4">
                    <c:v>5%</c:v>
                  </c:pt>
                  <c:pt idx="5">
                    <c:v>5%</c:v>
                  </c:pt>
                  <c:pt idx="6">
                    <c:v>4%</c:v>
                  </c:pt>
                  <c:pt idx="7">
                    <c:v>3%</c:v>
                  </c:pt>
                  <c:pt idx="8">
                    <c:v>3%</c:v>
                  </c:pt>
                  <c:pt idx="9">
                    <c:v>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C3E-4ADE-B5EC-85C1DE519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7545311"/>
        <c:axId val="1917553631"/>
      </c:barChart>
      <c:catAx>
        <c:axId val="1917545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1E1E2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7553631"/>
        <c:crosses val="autoZero"/>
        <c:auto val="1"/>
        <c:lblAlgn val="ctr"/>
        <c:lblOffset val="100"/>
        <c:noMultiLvlLbl val="0"/>
      </c:catAx>
      <c:valAx>
        <c:axId val="191755363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chemeClr val="tx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7545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929BEE6-218B-4587-904E-FF68EAC2F643}">
  <sheetPr codeName="Chart8"/>
  <sheetViews>
    <sheetView zoomScale="125" workbookViewId="0"/>
  </sheetViews>
  <pageMargins left="0.25" right="0.25" top="0.25" bottom="2" header="0.3" footer="0.3"/>
  <pageSetup orientation="landscape" horizontalDpi="4294967295" verticalDpi="4294967295" r:id="rId1"/>
  <headerFooter>
    <oddFooter>&amp;L&amp;F&amp;C&amp;A&amp;RDRAFT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46433B-2839-411E-8F7E-4931D2804197}">
  <sheetPr/>
  <sheetViews>
    <sheetView tabSelected="1" zoomScale="12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1705" cy="56024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78ADB3-D9E0-432B-B9A5-B7B11E3C8B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0.00631</cdr:x>
      <cdr:y>0.00867</cdr:y>
    </cdr:from>
    <cdr:to>
      <cdr:x>0.98749</cdr:x>
      <cdr:y>0.11092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830" y="48573"/>
          <a:ext cx="9303259" cy="572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Solar asset-backed security issuance supports rapid residential growth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0.01145</cdr:x>
      <cdr:y>0.09772</cdr:y>
    </cdr:from>
    <cdr:to>
      <cdr:x>0.29036</cdr:x>
      <cdr:y>0.13013</cdr:y>
    </cdr:to>
    <cdr:sp macro="" textlink="">
      <cdr:nvSpPr>
        <cdr:cNvPr id="9" name="TextBox 4"/>
        <cdr:cNvSpPr txBox="1"/>
      </cdr:nvSpPr>
      <cdr:spPr>
        <a:xfrm xmlns:a="http://schemas.openxmlformats.org/drawingml/2006/main">
          <a:off x="108477" y="546299"/>
          <a:ext cx="2643093" cy="181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kern="8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Dollars (billions)</a:t>
          </a:r>
        </a:p>
      </cdr:txBody>
    </cdr:sp>
  </cdr:relSizeAnchor>
  <cdr:relSizeAnchor xmlns:cdr="http://schemas.openxmlformats.org/drawingml/2006/chartDrawing">
    <cdr:from>
      <cdr:x>0.00469</cdr:x>
      <cdr:y>0.89359</cdr:y>
    </cdr:from>
    <cdr:to>
      <cdr:x>0.99373</cdr:x>
      <cdr:y>0.96458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4479" y="4997896"/>
          <a:ext cx="9375388" cy="3970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b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Bloomberg; Energy Information Administration.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0.67202</cdr:x>
      <cdr:y>0.96944</cdr:y>
    </cdr:from>
    <cdr:to>
      <cdr:x>0.99097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71895" y="5431222"/>
          <a:ext cx="3024190" cy="1712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0.86769</cdr:x>
      <cdr:y>0.09335</cdr:y>
    </cdr:from>
    <cdr:to>
      <cdr:x>0.9863</cdr:x>
      <cdr:y>0.13135</cdr:y>
    </cdr:to>
    <cdr:sp macro="" textlink="">
      <cdr:nvSpPr>
        <cdr:cNvPr id="6" name="TextBox 4">
          <a:extLst xmlns:a="http://schemas.openxmlformats.org/drawingml/2006/main">
            <a:ext uri="{FF2B5EF4-FFF2-40B4-BE49-F238E27FC236}">
              <a16:creationId xmlns:a16="http://schemas.microsoft.com/office/drawing/2014/main" id="{0753DEE9-FD50-4BDA-8D3F-B7E9A8F3376D}"/>
            </a:ext>
          </a:extLst>
        </cdr:cNvPr>
        <cdr:cNvSpPr txBox="1"/>
      </cdr:nvSpPr>
      <cdr:spPr>
        <a:xfrm xmlns:a="http://schemas.openxmlformats.org/drawingml/2006/main">
          <a:off x="8227181" y="522987"/>
          <a:ext cx="1124637" cy="212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kern="8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Gigawatts</a:t>
          </a:r>
        </a:p>
      </cdr:txBody>
    </cdr:sp>
  </cdr:relSizeAnchor>
  <cdr:relSizeAnchor xmlns:cdr="http://schemas.openxmlformats.org/drawingml/2006/chartDrawing">
    <cdr:from>
      <cdr:x>0.41753</cdr:x>
      <cdr:y>0.12268</cdr:y>
    </cdr:from>
    <cdr:to>
      <cdr:x>0.42422</cdr:x>
      <cdr:y>0.13608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C9AA68E-98CF-42E0-B6E1-C33E31A95FCF}"/>
            </a:ext>
          </a:extLst>
        </cdr:cNvPr>
        <cdr:cNvSpPr txBox="1"/>
      </cdr:nvSpPr>
      <cdr:spPr>
        <a:xfrm xmlns:a="http://schemas.openxmlformats.org/drawingml/2006/main">
          <a:off x="3960101" y="686953"/>
          <a:ext cx="63490" cy="75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0.09498</cdr:x>
      <cdr:y>0.20093</cdr:y>
    </cdr:from>
    <cdr:to>
      <cdr:x>0.11598</cdr:x>
      <cdr:y>0.20093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172FCFC8-D82C-6852-2767-02E6A147A8B4}"/>
            </a:ext>
          </a:extLst>
        </cdr:cNvPr>
        <cdr:cNvCxnSpPr/>
      </cdr:nvCxnSpPr>
      <cdr:spPr>
        <a:xfrm xmlns:a="http://schemas.openxmlformats.org/drawingml/2006/main" flipH="1">
          <a:off x="900545" y="1125681"/>
          <a:ext cx="199160" cy="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0.09543</cdr:x>
      <cdr:y>0.27117</cdr:y>
    </cdr:from>
    <cdr:to>
      <cdr:x>0.11151</cdr:x>
      <cdr:y>0.27117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98E1E9AE-5E9D-9CD3-9FED-84B6A1A9FC9D}"/>
            </a:ext>
          </a:extLst>
        </cdr:cNvPr>
        <cdr:cNvCxnSpPr/>
      </cdr:nvCxnSpPr>
      <cdr:spPr>
        <a:xfrm xmlns:a="http://schemas.openxmlformats.org/drawingml/2006/main" flipH="1">
          <a:off x="904875" y="1519238"/>
          <a:ext cx="15240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0.10868</cdr:x>
      <cdr:y>0.31994</cdr:y>
    </cdr:from>
    <cdr:to>
      <cdr:x>0.14014</cdr:x>
      <cdr:y>0.37558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421C2E3C-D1EA-0920-0716-4E9EDD9C603A}"/>
            </a:ext>
          </a:extLst>
        </cdr:cNvPr>
        <cdr:cNvSpPr txBox="1"/>
      </cdr:nvSpPr>
      <cdr:spPr>
        <a:xfrm xmlns:a="http://schemas.openxmlformats.org/drawingml/2006/main">
          <a:off x="1030472" y="1792442"/>
          <a:ext cx="298266" cy="31171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0.10776</cdr:x>
      <cdr:y>0.31221</cdr:y>
    </cdr:from>
    <cdr:to>
      <cdr:x>0.13607</cdr:x>
      <cdr:y>0.37249</cdr:y>
    </cdr:to>
    <cdr:sp macro="" textlink="">
      <cdr:nvSpPr>
        <cdr:cNvPr id="18" name="TextBox 17">
          <a:extLst xmlns:a="http://schemas.openxmlformats.org/drawingml/2006/main">
            <a:ext uri="{FF2B5EF4-FFF2-40B4-BE49-F238E27FC236}">
              <a16:creationId xmlns:a16="http://schemas.microsoft.com/office/drawing/2014/main" id="{023B29AA-7259-2F90-3366-4052998780E2}"/>
            </a:ext>
          </a:extLst>
        </cdr:cNvPr>
        <cdr:cNvSpPr txBox="1"/>
      </cdr:nvSpPr>
      <cdr:spPr>
        <a:xfrm xmlns:a="http://schemas.openxmlformats.org/drawingml/2006/main">
          <a:off x="1021773" y="1749136"/>
          <a:ext cx="268432" cy="3377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0.25571</cdr:x>
      <cdr:y>0.3493</cdr:y>
    </cdr:from>
    <cdr:to>
      <cdr:x>0.29498</cdr:x>
      <cdr:y>0.3493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CC3DAAF4-E747-0D3E-1BD3-DAD105EB81E3}"/>
            </a:ext>
          </a:extLst>
        </cdr:cNvPr>
        <cdr:cNvCxnSpPr/>
      </cdr:nvCxnSpPr>
      <cdr:spPr>
        <a:xfrm xmlns:a="http://schemas.openxmlformats.org/drawingml/2006/main">
          <a:off x="2424545" y="1956955"/>
          <a:ext cx="372341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0.1328</cdr:x>
      <cdr:y>0.34173</cdr:y>
    </cdr:from>
    <cdr:to>
      <cdr:x>0.13763</cdr:x>
      <cdr:y>0.35363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541940C-7042-F3E7-400D-66D77AE111ED}"/>
            </a:ext>
          </a:extLst>
        </cdr:cNvPr>
        <cdr:cNvSpPr txBox="1"/>
      </cdr:nvSpPr>
      <cdr:spPr>
        <a:xfrm xmlns:a="http://schemas.openxmlformats.org/drawingml/2006/main">
          <a:off x="1259206" y="1914525"/>
          <a:ext cx="45719" cy="666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BFA31A-3FC4-3ACE-75CD-2CA215A952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0.09737</cdr:y>
    </cdr:from>
    <cdr:to>
      <cdr:x>0.2684</cdr:x>
      <cdr:y>0.16246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8D6A155-FDA5-4959-9A9F-092C13ADC01E}"/>
            </a:ext>
          </a:extLst>
        </cdr:cNvPr>
        <cdr:cNvSpPr txBox="1"/>
      </cdr:nvSpPr>
      <cdr:spPr>
        <a:xfrm xmlns:a="http://schemas.openxmlformats.org/drawingml/2006/main">
          <a:off x="0" y="612122"/>
          <a:ext cx="2325478" cy="409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Installed capacity (gigawatts)</a:t>
          </a:r>
        </a:p>
      </cdr:txBody>
    </cdr:sp>
  </cdr:relSizeAnchor>
  <cdr:relSizeAnchor xmlns:cdr="http://schemas.openxmlformats.org/drawingml/2006/chartDrawing">
    <cdr:from>
      <cdr:x>0.00896</cdr:x>
      <cdr:y>0.0092</cdr:y>
    </cdr:from>
    <cdr:to>
      <cdr:x>0.99674</cdr:x>
      <cdr:y>0.10033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C647CB3-938A-9496-61BB-BB173BF5BCF1}"/>
            </a:ext>
          </a:extLst>
        </cdr:cNvPr>
        <cdr:cNvSpPr txBox="1"/>
      </cdr:nvSpPr>
      <cdr:spPr>
        <a:xfrm xmlns:a="http://schemas.openxmlformats.org/drawingml/2006/main">
          <a:off x="77611" y="57856"/>
          <a:ext cx="8558389" cy="572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Residential solar capacity concentrated in handful of states</a:t>
          </a:r>
        </a:p>
      </cdr:txBody>
    </cdr:sp>
  </cdr:relSizeAnchor>
  <cdr:relSizeAnchor xmlns:cdr="http://schemas.openxmlformats.org/drawingml/2006/chartDrawing">
    <cdr:from>
      <cdr:x>0.64023</cdr:x>
      <cdr:y>0.97277</cdr:y>
    </cdr:from>
    <cdr:to>
      <cdr:x>0.98927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CB0AE20-E702-105C-A413-DAC8086DD5CA}"/>
            </a:ext>
          </a:extLst>
        </cdr:cNvPr>
        <cdr:cNvSpPr txBox="1"/>
      </cdr:nvSpPr>
      <cdr:spPr>
        <a:xfrm xmlns:a="http://schemas.openxmlformats.org/drawingml/2006/main">
          <a:off x="5547078" y="6115290"/>
          <a:ext cx="3024190" cy="1712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0.01303</cdr:x>
      <cdr:y>0.88511</cdr:y>
    </cdr:from>
    <cdr:to>
      <cdr:x>1</cdr:x>
      <cdr:y>0.9697</cdr:y>
    </cdr:to>
    <cdr:sp macro="" textlink="">
      <cdr:nvSpPr>
        <cdr:cNvPr id="5" name="TextBox 5">
          <a:extLst xmlns:a="http://schemas.openxmlformats.org/drawingml/2006/main">
            <a:ext uri="{FF2B5EF4-FFF2-40B4-BE49-F238E27FC236}">
              <a16:creationId xmlns:a16="http://schemas.microsoft.com/office/drawing/2014/main" id="{AD6186B0-0E1E-57CA-D803-33816633440A}"/>
            </a:ext>
          </a:extLst>
        </cdr:cNvPr>
        <cdr:cNvSpPr txBox="1"/>
      </cdr:nvSpPr>
      <cdr:spPr>
        <a:xfrm xmlns:a="http://schemas.openxmlformats.org/drawingml/2006/main">
          <a:off x="113047" y="5574709"/>
          <a:ext cx="8562825" cy="532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b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Percentages above states indicate the national share of installed solar capacity.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Energy Information Administration, adjustments by the Federal Reserve Bank of Dallas.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0.23009</cdr:x>
      <cdr:y>0.16037</cdr:y>
    </cdr:from>
    <cdr:to>
      <cdr:x>0.23537</cdr:x>
      <cdr:y>0.16764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C65305A-7C6E-427E-902E-084AF81005D9}"/>
            </a:ext>
          </a:extLst>
        </cdr:cNvPr>
        <cdr:cNvSpPr txBox="1"/>
      </cdr:nvSpPr>
      <cdr:spPr>
        <a:xfrm xmlns:a="http://schemas.openxmlformats.org/drawingml/2006/main" flipV="1">
          <a:off x="1992902" y="1008150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nk%20Works\Energy%20Team\Energy%20Transition\Residential%20Solar\data%20-%20EIA\data_small_scale_s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Totals-US"/>
      <sheetName val="State - Dec.2021"/>
      <sheetName val="Source"/>
      <sheetName val="Net generation by state"/>
      <sheetName val="Monthly Totals- States"/>
    </sheetNames>
    <sheetDataSet>
      <sheetData sheetId="0"/>
      <sheetData sheetId="1"/>
      <sheetData sheetId="2"/>
      <sheetData sheetId="3">
        <row r="11">
          <cell r="I11" t="str">
            <v>AK</v>
          </cell>
          <cell r="J11">
            <v>5943528</v>
          </cell>
        </row>
        <row r="12">
          <cell r="I12" t="str">
            <v>AL</v>
          </cell>
          <cell r="J12">
            <v>142955138</v>
          </cell>
        </row>
        <row r="13">
          <cell r="I13" t="str">
            <v>AR</v>
          </cell>
          <cell r="J13">
            <v>60230136</v>
          </cell>
        </row>
        <row r="14">
          <cell r="I14" t="str">
            <v>AZ</v>
          </cell>
          <cell r="J14">
            <v>108608533</v>
          </cell>
        </row>
        <row r="15">
          <cell r="I15" t="str">
            <v>CA</v>
          </cell>
          <cell r="J15">
            <v>196727105</v>
          </cell>
        </row>
        <row r="16">
          <cell r="I16" t="str">
            <v>CO</v>
          </cell>
          <cell r="J16">
            <v>56737718</v>
          </cell>
        </row>
        <row r="17">
          <cell r="I17" t="str">
            <v>CT</v>
          </cell>
          <cell r="J17">
            <v>44123571</v>
          </cell>
        </row>
        <row r="18">
          <cell r="I18" t="str">
            <v>DC</v>
          </cell>
          <cell r="J18">
            <v>218238</v>
          </cell>
        </row>
        <row r="19">
          <cell r="I19" t="str">
            <v>DE</v>
          </cell>
          <cell r="J19">
            <v>4039971</v>
          </cell>
        </row>
        <row r="20">
          <cell r="I20" t="str">
            <v>FL</v>
          </cell>
          <cell r="J20">
            <v>244401034</v>
          </cell>
        </row>
        <row r="21">
          <cell r="I21" t="str">
            <v>GA</v>
          </cell>
          <cell r="J21">
            <v>126530744</v>
          </cell>
        </row>
        <row r="22">
          <cell r="I22" t="str">
            <v>HI</v>
          </cell>
          <cell r="J22">
            <v>9188093</v>
          </cell>
        </row>
        <row r="23">
          <cell r="I23" t="str">
            <v>IA</v>
          </cell>
          <cell r="J23">
            <v>66120267</v>
          </cell>
        </row>
        <row r="24">
          <cell r="I24" t="str">
            <v>ID</v>
          </cell>
          <cell r="J24">
            <v>16948588</v>
          </cell>
        </row>
        <row r="25">
          <cell r="I25" t="str">
            <v>IL</v>
          </cell>
          <cell r="J25">
            <v>181859368</v>
          </cell>
        </row>
        <row r="26">
          <cell r="I26" t="str">
            <v>IN</v>
          </cell>
          <cell r="J26">
            <v>94565164</v>
          </cell>
        </row>
        <row r="27">
          <cell r="I27" t="str">
            <v>KS</v>
          </cell>
          <cell r="J27">
            <v>56745953</v>
          </cell>
        </row>
        <row r="28">
          <cell r="I28" t="str">
            <v>KY</v>
          </cell>
          <cell r="J28">
            <v>70554263</v>
          </cell>
        </row>
        <row r="29">
          <cell r="I29" t="str">
            <v>LA</v>
          </cell>
          <cell r="J29">
            <v>98061963</v>
          </cell>
        </row>
        <row r="30">
          <cell r="I30" t="str">
            <v>MA</v>
          </cell>
          <cell r="J30">
            <v>19366997</v>
          </cell>
        </row>
        <row r="31">
          <cell r="I31" t="str">
            <v>MD</v>
          </cell>
          <cell r="J31">
            <v>39719295</v>
          </cell>
        </row>
        <row r="32">
          <cell r="I32" t="str">
            <v>ME</v>
          </cell>
          <cell r="J32">
            <v>10952775</v>
          </cell>
        </row>
        <row r="33">
          <cell r="I33" t="str">
            <v>MI</v>
          </cell>
          <cell r="J33">
            <v>116045383</v>
          </cell>
        </row>
        <row r="34">
          <cell r="I34" t="str">
            <v>MN</v>
          </cell>
          <cell r="J34">
            <v>59628021</v>
          </cell>
        </row>
        <row r="35">
          <cell r="I35" t="str">
            <v>MO</v>
          </cell>
          <cell r="J35">
            <v>77815979</v>
          </cell>
        </row>
        <row r="36">
          <cell r="I36" t="str">
            <v>MS</v>
          </cell>
          <cell r="J36">
            <v>68713326</v>
          </cell>
        </row>
        <row r="37">
          <cell r="I37" t="str">
            <v>MT</v>
          </cell>
          <cell r="J37">
            <v>24466639</v>
          </cell>
        </row>
        <row r="38">
          <cell r="I38" t="str">
            <v>NC</v>
          </cell>
          <cell r="J38">
            <v>131262683</v>
          </cell>
        </row>
        <row r="39">
          <cell r="I39" t="str">
            <v>ND</v>
          </cell>
          <cell r="J39">
            <v>42705233</v>
          </cell>
        </row>
        <row r="40">
          <cell r="I40" t="str">
            <v>NE</v>
          </cell>
          <cell r="J40">
            <v>38644645</v>
          </cell>
        </row>
        <row r="41">
          <cell r="I41" t="str">
            <v>NH</v>
          </cell>
          <cell r="J41">
            <v>17434992</v>
          </cell>
        </row>
        <row r="42">
          <cell r="I42" t="str">
            <v>NJ</v>
          </cell>
          <cell r="J42">
            <v>61386525</v>
          </cell>
        </row>
        <row r="43">
          <cell r="I43" t="str">
            <v>NM</v>
          </cell>
          <cell r="J43">
            <v>35271295</v>
          </cell>
        </row>
        <row r="44">
          <cell r="I44" t="str">
            <v>NV</v>
          </cell>
          <cell r="J44">
            <v>41880183</v>
          </cell>
        </row>
        <row r="45">
          <cell r="I45" t="str">
            <v>NY</v>
          </cell>
          <cell r="J45">
            <v>125226023</v>
          </cell>
        </row>
        <row r="46">
          <cell r="I46" t="str">
            <v>OH</v>
          </cell>
          <cell r="J46">
            <v>123335607</v>
          </cell>
        </row>
        <row r="47">
          <cell r="I47" t="str">
            <v>OK</v>
          </cell>
          <cell r="J47">
            <v>80564126</v>
          </cell>
        </row>
        <row r="48">
          <cell r="I48" t="str">
            <v>OR</v>
          </cell>
          <cell r="J48">
            <v>61081837</v>
          </cell>
        </row>
        <row r="49">
          <cell r="I49" t="str">
            <v>PA</v>
          </cell>
          <cell r="J49">
            <v>241648360</v>
          </cell>
        </row>
        <row r="50">
          <cell r="I50" t="str">
            <v>RI</v>
          </cell>
          <cell r="J50">
            <v>8035014</v>
          </cell>
        </row>
        <row r="51">
          <cell r="I51" t="str">
            <v>SC</v>
          </cell>
          <cell r="J51">
            <v>99924403</v>
          </cell>
        </row>
        <row r="52">
          <cell r="I52" t="str">
            <v>SD</v>
          </cell>
          <cell r="J52">
            <v>17834631</v>
          </cell>
        </row>
        <row r="53">
          <cell r="I53" t="str">
            <v>TN</v>
          </cell>
          <cell r="J53">
            <v>81478885</v>
          </cell>
        </row>
        <row r="54">
          <cell r="I54" t="str">
            <v>TX</v>
          </cell>
          <cell r="J54">
            <v>483561772</v>
          </cell>
        </row>
        <row r="55">
          <cell r="I55" t="str">
            <v>US-Total</v>
          </cell>
          <cell r="J55">
            <v>4115540153</v>
          </cell>
        </row>
        <row r="56">
          <cell r="I56" t="str">
            <v>UT</v>
          </cell>
          <cell r="J56">
            <v>42656778</v>
          </cell>
        </row>
        <row r="57">
          <cell r="I57" t="str">
            <v>VA</v>
          </cell>
          <cell r="J57">
            <v>94309018</v>
          </cell>
        </row>
        <row r="58">
          <cell r="I58" t="str">
            <v>VT</v>
          </cell>
          <cell r="J58">
            <v>2147736</v>
          </cell>
        </row>
        <row r="59">
          <cell r="I59" t="str">
            <v>WA</v>
          </cell>
          <cell r="J59">
            <v>109122717</v>
          </cell>
        </row>
        <row r="60">
          <cell r="I60" t="str">
            <v>WI</v>
          </cell>
          <cell r="J60">
            <v>65478673</v>
          </cell>
        </row>
        <row r="61">
          <cell r="I61" t="str">
            <v>WV</v>
          </cell>
          <cell r="J61">
            <v>65630557</v>
          </cell>
        </row>
        <row r="62">
          <cell r="I62" t="str">
            <v>WY</v>
          </cell>
          <cell r="J62">
            <v>43650670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Dallasfed.org">
  <a:themeElements>
    <a:clrScheme name="Dallasfed.org">
      <a:dk1>
        <a:srgbClr val="656668"/>
      </a:dk1>
      <a:lt1>
        <a:sysClr val="window" lastClr="FFFFFF"/>
      </a:lt1>
      <a:dk2>
        <a:srgbClr val="1F497D"/>
      </a:dk2>
      <a:lt2>
        <a:srgbClr val="EEECE1"/>
      </a:lt2>
      <a:accent1>
        <a:srgbClr val="BC151E"/>
      </a:accent1>
      <a:accent2>
        <a:srgbClr val="D3B178"/>
      </a:accent2>
      <a:accent3>
        <a:srgbClr val="354B5F"/>
      </a:accent3>
      <a:accent4>
        <a:srgbClr val="BDC9D5"/>
      </a:accent4>
      <a:accent5>
        <a:srgbClr val="7EB1AD"/>
      </a:accent5>
      <a:accent6>
        <a:srgbClr val="624199"/>
      </a:accent6>
      <a:hlink>
        <a:srgbClr val="838448"/>
      </a:hlink>
      <a:folHlink>
        <a:srgbClr val="800080"/>
      </a:folHlink>
    </a:clrScheme>
    <a:fontScheme name="dallasfed.org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eia.gov/electricity/data/eia861m/" TargetMode="External"/><Relationship Id="rId1" Type="http://schemas.openxmlformats.org/officeDocument/2006/relationships/hyperlink" Target="https://www.eia.gov/electricity/data/st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F424-A08E-478A-8775-10F06E0871DA}">
  <dimension ref="A2:I12"/>
  <sheetViews>
    <sheetView workbookViewId="0">
      <selection activeCell="D5" sqref="D5:D11"/>
    </sheetView>
  </sheetViews>
  <sheetFormatPr defaultRowHeight="14.4" x14ac:dyDescent="0.3"/>
  <sheetData>
    <row r="2" spans="1:9" x14ac:dyDescent="0.3">
      <c r="A2" t="s">
        <v>0</v>
      </c>
      <c r="B2" t="s">
        <v>1</v>
      </c>
      <c r="C2" t="s">
        <v>2</v>
      </c>
      <c r="D2" t="s">
        <v>3</v>
      </c>
    </row>
    <row r="3" spans="1:9" x14ac:dyDescent="0.3">
      <c r="A3">
        <v>2013</v>
      </c>
      <c r="B3" s="2">
        <v>0</v>
      </c>
      <c r="C3" s="2">
        <v>5.4424999999999994E-2</v>
      </c>
      <c r="H3" s="1"/>
      <c r="I3" s="1"/>
    </row>
    <row r="4" spans="1:9" x14ac:dyDescent="0.3">
      <c r="A4">
        <v>2014</v>
      </c>
      <c r="B4" s="2">
        <v>0</v>
      </c>
      <c r="C4" s="2">
        <v>0.2717</v>
      </c>
      <c r="H4" s="1"/>
      <c r="I4" s="1"/>
    </row>
    <row r="5" spans="1:9" x14ac:dyDescent="0.3">
      <c r="A5">
        <v>2015</v>
      </c>
      <c r="B5" s="2">
        <v>0</v>
      </c>
      <c r="C5" s="2">
        <v>0.23449999999999999</v>
      </c>
      <c r="D5">
        <f>G5/1000</f>
        <v>1.8452189999999999</v>
      </c>
      <c r="G5">
        <v>1845.2190000000001</v>
      </c>
      <c r="H5" s="1"/>
      <c r="I5" s="1"/>
    </row>
    <row r="6" spans="1:9" x14ac:dyDescent="0.3">
      <c r="A6">
        <v>2016</v>
      </c>
      <c r="B6" s="2">
        <v>0.185</v>
      </c>
      <c r="C6" s="2">
        <v>5.7450000000000001E-2</v>
      </c>
      <c r="D6">
        <f t="shared" ref="D6:D11" si="0">G6/1000</f>
        <v>2.3355049999999999</v>
      </c>
      <c r="G6">
        <v>2335.5050000000001</v>
      </c>
      <c r="H6" s="1"/>
      <c r="I6" s="1"/>
    </row>
    <row r="7" spans="1:9" x14ac:dyDescent="0.3">
      <c r="A7">
        <v>2017</v>
      </c>
      <c r="B7" s="2">
        <v>0.72039999999999993</v>
      </c>
      <c r="C7" s="2">
        <v>0.725665</v>
      </c>
      <c r="D7">
        <f t="shared" si="0"/>
        <v>2.0997899999999992</v>
      </c>
      <c r="G7">
        <v>2099.7899999999991</v>
      </c>
      <c r="H7" s="1"/>
      <c r="I7" s="1"/>
    </row>
    <row r="8" spans="1:9" x14ac:dyDescent="0.3">
      <c r="A8">
        <v>2018</v>
      </c>
      <c r="B8" s="2">
        <v>0.76088599999999995</v>
      </c>
      <c r="C8" s="2">
        <v>1.8522000000000001</v>
      </c>
      <c r="D8">
        <f t="shared" si="0"/>
        <v>2.0935809999999999</v>
      </c>
      <c r="G8">
        <v>2093.5810000000001</v>
      </c>
      <c r="H8" s="1"/>
      <c r="I8" s="1"/>
    </row>
    <row r="9" spans="1:9" x14ac:dyDescent="0.3">
      <c r="A9">
        <v>2019</v>
      </c>
      <c r="B9" s="2">
        <v>1.311517</v>
      </c>
      <c r="C9" s="2">
        <v>0.61360000000000003</v>
      </c>
      <c r="D9">
        <f t="shared" si="0"/>
        <v>2.5286500000000016</v>
      </c>
      <c r="G9">
        <v>2528.6500000000015</v>
      </c>
      <c r="H9" s="1"/>
      <c r="I9" s="1"/>
    </row>
    <row r="10" spans="1:9" x14ac:dyDescent="0.3">
      <c r="A10">
        <v>2020</v>
      </c>
      <c r="B10" s="2">
        <v>1.990788</v>
      </c>
      <c r="C10" s="2">
        <v>0.91370000000000007</v>
      </c>
      <c r="D10">
        <f t="shared" si="0"/>
        <v>2.9143069999999991</v>
      </c>
      <c r="G10">
        <v>2914.3069999999989</v>
      </c>
      <c r="H10" s="1"/>
      <c r="I10" s="1"/>
    </row>
    <row r="11" spans="1:9" x14ac:dyDescent="0.3">
      <c r="A11">
        <v>2021</v>
      </c>
      <c r="B11" s="2">
        <v>2.6111619999999998</v>
      </c>
      <c r="C11" s="2">
        <v>1.0523800000000001</v>
      </c>
      <c r="D11">
        <f t="shared" si="0"/>
        <v>3.8587550000000008</v>
      </c>
      <c r="G11">
        <v>3858.755000000001</v>
      </c>
      <c r="H11" s="1"/>
      <c r="I11" s="1"/>
    </row>
    <row r="12" spans="1:9" x14ac:dyDescent="0.3">
      <c r="B12" s="1"/>
      <c r="C12" s="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30C3-5481-4291-8164-68E82797F638}">
  <dimension ref="A1:L20"/>
  <sheetViews>
    <sheetView showGridLines="0" workbookViewId="0">
      <selection activeCell="L29" sqref="L29"/>
    </sheetView>
  </sheetViews>
  <sheetFormatPr defaultRowHeight="14.4" x14ac:dyDescent="0.3"/>
  <cols>
    <col min="3" max="3" width="9.33203125" bestFit="1" customWidth="1"/>
    <col min="5" max="5" width="11.5546875" bestFit="1" customWidth="1"/>
    <col min="6" max="6" width="11" bestFit="1" customWidth="1"/>
  </cols>
  <sheetData>
    <row r="1" spans="1:12" x14ac:dyDescent="0.3">
      <c r="B1">
        <v>3</v>
      </c>
      <c r="C1">
        <v>4</v>
      </c>
      <c r="D1">
        <v>5</v>
      </c>
      <c r="E1">
        <v>6</v>
      </c>
    </row>
    <row r="2" spans="1:12" x14ac:dyDescent="0.3">
      <c r="C2" s="16" t="s">
        <v>4</v>
      </c>
      <c r="D2" s="16"/>
      <c r="E2" s="16"/>
      <c r="F2" t="s">
        <v>5</v>
      </c>
    </row>
    <row r="3" spans="1:12" ht="43.2" x14ac:dyDescent="0.3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10</v>
      </c>
      <c r="G3" s="4" t="s">
        <v>11</v>
      </c>
      <c r="H3" s="4"/>
      <c r="I3" s="4"/>
    </row>
    <row r="4" spans="1:12" x14ac:dyDescent="0.3">
      <c r="A4">
        <v>1</v>
      </c>
      <c r="B4" t="s">
        <v>12</v>
      </c>
      <c r="C4" s="15">
        <v>7.9996919999999996</v>
      </c>
      <c r="D4" s="7">
        <v>0.38053737085075212</v>
      </c>
      <c r="E4" s="6">
        <v>12382683.942999998</v>
      </c>
      <c r="F4">
        <f>VLOOKUP($B4,'[1]Net generation by state'!$I$11:$J$62,2,0)</f>
        <v>196727105</v>
      </c>
      <c r="G4" s="7">
        <f>E4/F4</f>
        <v>6.2943456332567885E-2</v>
      </c>
      <c r="H4" s="7">
        <f>E4/$E$16</f>
        <v>0.41275385072065568</v>
      </c>
      <c r="L4" s="6"/>
    </row>
    <row r="5" spans="1:12" x14ac:dyDescent="0.3">
      <c r="A5">
        <v>2</v>
      </c>
      <c r="B5" t="s">
        <v>13</v>
      </c>
      <c r="C5" s="15">
        <v>1.465776</v>
      </c>
      <c r="D5" s="7">
        <v>6.9725502593866368E-2</v>
      </c>
      <c r="E5" s="6">
        <v>2407893.5029999996</v>
      </c>
      <c r="F5">
        <f>VLOOKUP($B5,'[1]Net generation by state'!$I$11:$J$62,2,0)</f>
        <v>108608533</v>
      </c>
      <c r="G5" s="7">
        <f t="shared" ref="G5:G13" si="0">E5/F5</f>
        <v>2.217038971514328E-2</v>
      </c>
      <c r="H5" s="7">
        <f t="shared" ref="H5:H16" si="1">E5/$E$16</f>
        <v>8.0262673267239237E-2</v>
      </c>
      <c r="L5" s="6"/>
    </row>
    <row r="6" spans="1:12" x14ac:dyDescent="0.3">
      <c r="A6">
        <v>3</v>
      </c>
      <c r="B6" t="s">
        <v>14</v>
      </c>
      <c r="C6" s="15">
        <v>1.2556050000000001</v>
      </c>
      <c r="D6" s="7">
        <v>5.9727877714174323E-2</v>
      </c>
      <c r="E6" s="6">
        <v>1848080.5109999999</v>
      </c>
      <c r="F6">
        <f>VLOOKUP($B6,'[1]Net generation by state'!$I$11:$J$62,2,0)</f>
        <v>483561772</v>
      </c>
      <c r="G6" s="7">
        <f t="shared" si="0"/>
        <v>3.8218085423841154E-3</v>
      </c>
      <c r="H6" s="7">
        <f t="shared" si="1"/>
        <v>6.1602343310091796E-2</v>
      </c>
      <c r="L6" s="6"/>
    </row>
    <row r="7" spans="1:12" x14ac:dyDescent="0.3">
      <c r="A7">
        <v>4</v>
      </c>
      <c r="B7" t="s">
        <v>15</v>
      </c>
      <c r="C7" s="15">
        <v>1.045993</v>
      </c>
      <c r="D7" s="7">
        <v>4.9756843907026761E-2</v>
      </c>
      <c r="E7" s="6">
        <v>1225581.612</v>
      </c>
      <c r="F7">
        <f>VLOOKUP($B7,'[1]Net generation by state'!$I$11:$J$62,2,0)</f>
        <v>125226023</v>
      </c>
      <c r="G7" s="7">
        <f t="shared" si="0"/>
        <v>9.7869562782489702E-3</v>
      </c>
      <c r="H7" s="7">
        <f t="shared" si="1"/>
        <v>4.0852494665455472E-2</v>
      </c>
      <c r="L7" s="6"/>
    </row>
    <row r="8" spans="1:12" x14ac:dyDescent="0.3">
      <c r="A8">
        <v>5</v>
      </c>
      <c r="B8" t="s">
        <v>16</v>
      </c>
      <c r="C8" s="15">
        <v>1.0415289999999999</v>
      </c>
      <c r="D8" s="7">
        <v>4.9544495878692953E-2</v>
      </c>
      <c r="E8" s="6">
        <v>1209359.3259999999</v>
      </c>
      <c r="F8">
        <f>VLOOKUP($B8,'[1]Net generation by state'!$I$11:$J$62,2,0)</f>
        <v>61386525</v>
      </c>
      <c r="G8" s="7">
        <f t="shared" si="0"/>
        <v>1.9700729533069349E-2</v>
      </c>
      <c r="H8" s="7">
        <f t="shared" si="1"/>
        <v>4.0311754786701078E-2</v>
      </c>
      <c r="L8" s="6"/>
    </row>
    <row r="9" spans="1:12" x14ac:dyDescent="0.3">
      <c r="A9">
        <v>6</v>
      </c>
      <c r="B9" t="s">
        <v>17</v>
      </c>
      <c r="C9" s="15">
        <v>1.001207</v>
      </c>
      <c r="D9" s="7">
        <v>4.7626418549285267E-2</v>
      </c>
      <c r="E9" s="6">
        <v>1456543.175</v>
      </c>
      <c r="F9">
        <f>VLOOKUP($B9,'[1]Net generation by state'!$I$11:$J$62,2,0)</f>
        <v>244401034</v>
      </c>
      <c r="G9" s="7">
        <f t="shared" si="0"/>
        <v>5.9596440782652338E-3</v>
      </c>
      <c r="H9" s="7">
        <f t="shared" si="1"/>
        <v>4.8551170892316781E-2</v>
      </c>
      <c r="L9" s="6"/>
    </row>
    <row r="10" spans="1:12" x14ac:dyDescent="0.3">
      <c r="A10">
        <v>7</v>
      </c>
      <c r="B10" t="s">
        <v>18</v>
      </c>
      <c r="C10" s="15">
        <v>0.8202569999999999</v>
      </c>
      <c r="D10" s="7">
        <v>3.9018807499329393E-2</v>
      </c>
      <c r="E10" s="6">
        <v>876325.06300000008</v>
      </c>
      <c r="F10">
        <f>VLOOKUP($B10,'[1]Net generation by state'!$I$11:$J$62,2,0)</f>
        <v>19366997</v>
      </c>
      <c r="G10" s="7">
        <f t="shared" si="0"/>
        <v>4.5248370875464072E-2</v>
      </c>
      <c r="H10" s="7">
        <f t="shared" si="1"/>
        <v>2.9210674026832931E-2</v>
      </c>
      <c r="L10" s="6"/>
    </row>
    <row r="11" spans="1:12" x14ac:dyDescent="0.3">
      <c r="A11">
        <v>8</v>
      </c>
      <c r="B11" t="s">
        <v>19</v>
      </c>
      <c r="C11" s="15">
        <v>0.685249</v>
      </c>
      <c r="D11" s="7">
        <v>3.2596611574308987E-2</v>
      </c>
      <c r="E11" s="6">
        <v>714703.41399999999</v>
      </c>
      <c r="F11">
        <f>VLOOKUP($B11,'[1]Net generation by state'!$I$11:$J$62,2,0)</f>
        <v>39719295</v>
      </c>
      <c r="G11" s="7">
        <f t="shared" si="0"/>
        <v>1.7993859508332159E-2</v>
      </c>
      <c r="H11" s="7">
        <f t="shared" si="1"/>
        <v>2.382331549522123E-2</v>
      </c>
      <c r="L11" s="6"/>
    </row>
    <row r="12" spans="1:12" x14ac:dyDescent="0.3">
      <c r="A12">
        <v>9</v>
      </c>
      <c r="B12" t="s">
        <v>20</v>
      </c>
      <c r="C12" s="15">
        <v>0.55220199999999997</v>
      </c>
      <c r="D12" s="7">
        <v>2.6267698463706728E-2</v>
      </c>
      <c r="E12" s="6">
        <v>905565.71900000004</v>
      </c>
      <c r="F12">
        <f>VLOOKUP($B12,'[1]Net generation by state'!$I$11:$J$62,2,0)</f>
        <v>41880183</v>
      </c>
      <c r="G12" s="7">
        <f t="shared" si="0"/>
        <v>2.1622773687497977E-2</v>
      </c>
      <c r="H12" s="7">
        <f t="shared" si="1"/>
        <v>3.0185357174457063E-2</v>
      </c>
      <c r="L12" s="6"/>
    </row>
    <row r="13" spans="1:12" x14ac:dyDescent="0.3">
      <c r="A13" s="8">
        <v>10</v>
      </c>
      <c r="B13" t="s">
        <v>21</v>
      </c>
      <c r="C13" s="15">
        <v>0.52674900000000002</v>
      </c>
      <c r="D13" s="7">
        <v>2.5056924636381355E-2</v>
      </c>
      <c r="E13" s="6">
        <v>745659.679</v>
      </c>
      <c r="F13">
        <f>VLOOKUP($B13,'[1]Net generation by state'!$I$11:$J$62,2,0)</f>
        <v>56737718</v>
      </c>
      <c r="G13" s="7">
        <f t="shared" si="0"/>
        <v>1.3142221881394666E-2</v>
      </c>
      <c r="H13" s="7">
        <f t="shared" si="1"/>
        <v>2.4855185293521473E-2</v>
      </c>
      <c r="L13" s="6"/>
    </row>
    <row r="14" spans="1:12" x14ac:dyDescent="0.3">
      <c r="A14" s="9" t="s">
        <v>22</v>
      </c>
      <c r="B14" s="9"/>
      <c r="C14" s="10">
        <f>SUM(C4:C13)</f>
        <v>16.394259000000002</v>
      </c>
      <c r="D14" s="11">
        <f>SUM(D4:D13)</f>
        <v>0.77985855166752416</v>
      </c>
      <c r="E14" s="6">
        <f>SUM(E4:E13)</f>
        <v>23772395.945000004</v>
      </c>
      <c r="F14">
        <f>SUM(F4:F13)</f>
        <v>1377615185</v>
      </c>
      <c r="H14" s="7">
        <f t="shared" si="1"/>
        <v>0.79240881963249299</v>
      </c>
    </row>
    <row r="15" spans="1:12" x14ac:dyDescent="0.3">
      <c r="C15" s="12">
        <f>C14/C16</f>
        <v>7.798585516675243E-4</v>
      </c>
      <c r="D15" s="13"/>
      <c r="E15" s="12">
        <f>E14/E16</f>
        <v>0.79240881963249299</v>
      </c>
      <c r="F15" s="12">
        <f>F14/F16</f>
        <v>0.16736748200546592</v>
      </c>
      <c r="G15" s="7"/>
      <c r="H15" s="7"/>
    </row>
    <row r="16" spans="1:12" x14ac:dyDescent="0.3">
      <c r="A16" t="s">
        <v>23</v>
      </c>
      <c r="C16" s="6">
        <v>21022.093000000001</v>
      </c>
      <c r="D16" s="5">
        <v>1</v>
      </c>
      <c r="E16" s="6">
        <v>30000165.768000003</v>
      </c>
      <c r="F16">
        <v>8231080306</v>
      </c>
      <c r="G16" s="7"/>
      <c r="H16" s="7">
        <f t="shared" si="1"/>
        <v>1</v>
      </c>
    </row>
    <row r="18" spans="1:2" x14ac:dyDescent="0.3">
      <c r="A18" t="s">
        <v>24</v>
      </c>
    </row>
    <row r="19" spans="1:2" x14ac:dyDescent="0.3">
      <c r="A19" t="s">
        <v>25</v>
      </c>
      <c r="B19" s="14" t="s">
        <v>26</v>
      </c>
    </row>
    <row r="20" spans="1:2" x14ac:dyDescent="0.3">
      <c r="B20" s="14" t="s">
        <v>27</v>
      </c>
    </row>
  </sheetData>
  <mergeCells count="1">
    <mergeCell ref="C2:E2"/>
  </mergeCells>
  <hyperlinks>
    <hyperlink ref="B20" r:id="rId1" display="link: Electricity - detailed state data" xr:uid="{3800C303-751C-4726-A405-BB753EB3237D}"/>
    <hyperlink ref="B19" r:id="rId2" xr:uid="{45BBFAF8-109E-4FA9-8867-D8B723DDF3B0}"/>
  </hyperlinks>
  <pageMargins left="0.7" right="0.7" top="0.75" bottom="0.75" header="0.3" footer="0.3"/>
  <pageSetup orientation="portrait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Data1</vt:lpstr>
      <vt:lpstr>Data2</vt:lpstr>
      <vt:lpstr>Chart1</vt:lpstr>
      <vt:lpstr>Chart2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2023-01-19T17:58:11Z</dcterms:created>
  <dcterms:modified xsi:type="dcterms:W3CDTF">2023-01-19T18:00:38Z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2023-01-19T18:00:37Z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d727a5a8-6263-445f-9f88-f3a2d397f1e2</vt:lpwstr>
  </property>
  <property fmtid="{D5CDD505-2E9C-101B-9397-08002B2CF9AE}" pid="8" name="MSIP_Label_65269c60-0483-4c57-9e8c-3779d6900235_ContentBits">
    <vt:lpwstr>0</vt:lpwstr>
  </property>
</Properties>
</file>