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1700"/>
  </bookViews>
  <sheets>
    <sheet name="Chart 1" sheetId="7" r:id="rId1"/>
    <sheet name="Data 1" sheetId="8" r:id="rId2"/>
    <sheet name="Chart 2" sheetId="5" r:id="rId3"/>
    <sheet name="Data 2" sheetId="6" r:id="rId4"/>
    <sheet name="Chart 3" sheetId="9" r:id="rId5"/>
    <sheet name="Data 3" sheetId="10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lx.homesales.use">#REF!</definedName>
    <definedName name="_dlx.test.use">#REF!</definedName>
    <definedName name="_Regression_Int" hidden="1">1</definedName>
    <definedName name="a" hidden="1">#REF!</definedName>
    <definedName name="adsg" hidden="1">#REF!</definedName>
    <definedName name="aery" hidden="1">#REF!</definedName>
    <definedName name="asd" hidden="1">#REF!</definedName>
    <definedName name="asdf" hidden="1">#REF!</definedName>
    <definedName name="asdfagh" hidden="1">#REF!</definedName>
    <definedName name="asdgf" hidden="1">#REF!</definedName>
    <definedName name="asdhf" hidden="1">#REF!</definedName>
    <definedName name="asefg" hidden="1">#REF!</definedName>
    <definedName name="avqaf" hidden="1">#REF!</definedName>
    <definedName name="BKPH12b" hidden="1">#REF!</definedName>
    <definedName name="BKPH2" hidden="1">#REF!</definedName>
    <definedName name="BKPH21" hidden="1">#REF!</definedName>
    <definedName name="BKPH211" hidden="1">#REF!</definedName>
    <definedName name="BKPH21a" hidden="1">#REF!</definedName>
    <definedName name="BKPH22" hidden="1">#REF!</definedName>
    <definedName name="BKPH22a" hidden="1">#REF!</definedName>
    <definedName name="BLPH1" hidden="1">#REF!</definedName>
    <definedName name="BLPH11" hidden="1">#REF!</definedName>
    <definedName name="BLPH1a" hidden="1">#REF!</definedName>
    <definedName name="BLPH2" hidden="1">#REF!</definedName>
    <definedName name="BLPH21" hidden="1">#REF!</definedName>
    <definedName name="BLPH2a" hidden="1">#REF!</definedName>
    <definedName name="BLPH3" hidden="1">#REF!</definedName>
    <definedName name="BLPH31" hidden="1">#REF!</definedName>
    <definedName name="BLPH32" hidden="1">#REF!</definedName>
    <definedName name="BLPH321" hidden="1">#REF!</definedName>
    <definedName name="BLPH32a" hidden="1">#REF!</definedName>
    <definedName name="BLPH33" hidden="1">#REF!</definedName>
    <definedName name="BLPH3a" hidden="1">#REF!</definedName>
    <definedName name="BLPH4" hidden="1">#REF!</definedName>
    <definedName name="BLPH41" hidden="1">#REF!</definedName>
    <definedName name="BLPH411" hidden="1">#REF!</definedName>
    <definedName name="BLPH4111" hidden="1">#REF!</definedName>
    <definedName name="BLPH41a" hidden="1">#REF!</definedName>
    <definedName name="BLPH42" hidden="1">#REF!</definedName>
    <definedName name="BLPH4a" hidden="1">#REF!</definedName>
    <definedName name="BLPH5" hidden="1">#REF!</definedName>
    <definedName name="BLPH51" hidden="1">#REF!</definedName>
    <definedName name="BLPH5a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c.DebtPI_perCapita" hidden="1">#REF!</definedName>
    <definedName name="C.TXThroughput" hidden="1">#REF!</definedName>
    <definedName name="casdr3fdc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hart1" hidden="1">#REF!</definedName>
    <definedName name="Chart1b" hidden="1">#REF!</definedName>
    <definedName name="chart1ba" hidden="1">#REF!</definedName>
    <definedName name="csdwqq" hidden="1">#REF!</definedName>
    <definedName name="cv" hidden="1">#REF!</definedName>
    <definedName name="cvh45gh" hidden="1">#REF!</definedName>
    <definedName name="DateCollectionEnds" hidden="1">[1]Instructions!$H$9</definedName>
    <definedName name="DateCollectionEndsa" hidden="1">[2]Instructions!$H$9</definedName>
    <definedName name="dfg" hidden="1">#REF!</definedName>
    <definedName name="dfg3hg" hidden="1">#REF!</definedName>
    <definedName name="dfgh456" hidden="1">#REF!</definedName>
    <definedName name="dfgj" hidden="1">#REF!</definedName>
    <definedName name="dfh6hb" hidden="1">#REF!</definedName>
    <definedName name="dft34g" hidden="1">#REF!</definedName>
    <definedName name="dfyw456" hidden="1">#REF!</definedName>
    <definedName name="dlx36.use">'Data 1'!$E$4:$K$5</definedName>
    <definedName name="dsf" hidden="1">#REF!</definedName>
    <definedName name="dxf" hidden="1">#REF!</definedName>
    <definedName name="ert" hidden="1">#REF!</definedName>
    <definedName name="fg" hidden="1">#REF!</definedName>
    <definedName name="ghuk" hidden="1">#REF!</definedName>
    <definedName name="guil" hidden="1">#REF!</definedName>
    <definedName name="hg56gh" hidden="1">#REF!</definedName>
    <definedName name="hjk7f" hidden="1">#REF!</definedName>
    <definedName name="HTML_CodePage" hidden="1">1252</definedName>
    <definedName name="HTML_Control" hidden="1">{"'Sheet1'!$A$1:$J$121"}</definedName>
    <definedName name="HTML_Controla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mg_ML_2j3u6k8a" hidden="1">"IMG_10"</definedName>
    <definedName name="Img_ML_7n6h3t1t" hidden="1">"IMG_10"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ACT_OR_EST_REUT" hidden="1">"c5477"</definedName>
    <definedName name="IQ_BV_SHARE_ACT_OR_EST_THOM" hidden="1">"c5312"</definedName>
    <definedName name="IQ_BV_SHARE_EST" hidden="1">"c3541"</definedName>
    <definedName name="IQ_BV_SHARE_EST_CIQ" hidden="1">"c3800"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CIQ" hidden="1">"c3802"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CIQ" hidden="1">"c3803"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CIQ" hidden="1">"c3801"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CIQ" hidden="1">"c3804"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CIQ" hidden="1">"c3805"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EST_REUT" hidden="1">"c3969"</definedName>
    <definedName name="IQ_CAPEX_EST_THOM" hidden="1">"c5502"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EST_REUT" hidden="1">"c3971"</definedName>
    <definedName name="IQ_CAPEX_HIGH_EST_THOM" hidden="1">"c5504"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EST_REUT" hidden="1">"c3972"</definedName>
    <definedName name="IQ_CAPEX_LOW_EST_THOM" hidden="1">"c5505"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CIQ" hidden="1">"c3811"</definedName>
    <definedName name="IQ_CAPEX_NUM_EST_REUT" hidden="1">"c3973"</definedName>
    <definedName name="IQ_CAPEX_NUM_EST_THOM" hidden="1">"c5506"</definedName>
    <definedName name="IQ_CAPEX_STDDEV_EST" hidden="1">"c3522"</definedName>
    <definedName name="IQ_CAPEX_STDDEV_EST_CIQ" hidden="1">"c3812"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ACT_OR_EST_REUT" hidden="1">"c5463"</definedName>
    <definedName name="IQ_CFPS_ACT_OR_EST_THOM" hidden="1">"c5301"</definedName>
    <definedName name="IQ_CFPS_EST" hidden="1">"c1667"</definedName>
    <definedName name="IQ_CFPS_EST_CIQ" hidden="1">"c3675"</definedName>
    <definedName name="IQ_CFPS_EST_REUT" hidden="1">"c3844"</definedName>
    <definedName name="IQ_CFPS_EST_THOM" hidden="1">"c4006"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EST_REUT" hidden="1">"c3846"</definedName>
    <definedName name="IQ_CFPS_HIGH_EST_THOM" hidden="1">"c4008"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EST_REUT" hidden="1">"c3847"</definedName>
    <definedName name="IQ_CFPS_LOW_EST_THOM" hidden="1">"c4009"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CIQ" hidden="1">"c3679"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CIQ" hidden="1">"c3680"</definedName>
    <definedName name="IQ_CFPS_STDDEV_EST_REUT" hidden="1">"c3849"</definedName>
    <definedName name="IQ_CFPS_STDDEV_EST_THOM" hidden="1">"c4011"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ACT_OR_EST_REUT" hidden="1">"c5464"</definedName>
    <definedName name="IQ_DPS_ACT_OR_EST_THOM" hidden="1">"c5302"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BOTTOM_UP_REUT" hidden="1">"c5501"</definedName>
    <definedName name="IQ_DPS_EST_CIQ" hidden="1">"c3682"</definedName>
    <definedName name="IQ_DPS_EST_REUT" hidden="1">"c3851"</definedName>
    <definedName name="IQ_DPS_EST_THOM" hidden="1">"c4013"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EST_REUT" hidden="1">"c3853"</definedName>
    <definedName name="IQ_DPS_HIGH_EST_THOM" hidden="1">"c4015"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EST_REUT" hidden="1">"c3854"</definedName>
    <definedName name="IQ_DPS_LOW_EST_THOM" hidden="1">"c4016"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CIQ" hidden="1">"c3686"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CIQ" hidden="1">"c3687"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ACT_OR_EST_REUT" hidden="1">"c5465"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REUT" hidden="1">"c5333"</definedName>
    <definedName name="IQ_EBIT_EST_THOM" hidden="1">"c5105"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EST_REUT" hidden="1">"c5335"</definedName>
    <definedName name="IQ_EBIT_HIGH_EST_THOM" hidden="1">"c5107"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EST_REUT" hidden="1">"c5336"</definedName>
    <definedName name="IQ_EBIT_LOW_EST_THOM" hidden="1">"c5108"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CIQ" hidden="1">"c4678"</definedName>
    <definedName name="IQ_EBIT_NUM_EST_REUT" hidden="1">"c5337"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EST_THOM" hidden="1">"c5133"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 hidden="1">"c5307"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CIQ" hidden="1">"c3813"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REUT" hidden="1">"c5339"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SBC_CIQ" hidden="1">"c4926"</definedName>
    <definedName name="IQ_EST_ACT_EBITDA_THOM" hidden="1">"c3998"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EPS_THOM" hidden="1">"c5294"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CIQ" hidden="1">"c3820"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CIQ" hidden="1">"c4708"</definedName>
    <definedName name="IQ_EST_ACT_NI_GW_CIQ" hidden="1">"c4715"</definedName>
    <definedName name="IQ_EST_ACT_NI_GW_REUT" hidden="1">"c5381"</definedName>
    <definedName name="IQ_EST_ACT_NI_REPORTED" hidden="1">"c1736"</definedName>
    <definedName name="IQ_EST_ACT_NI_REPORTED_CIQ" hidden="1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NI_THOM" hidden="1">"c5132"</definedName>
    <definedName name="IQ_EST_ACT_OPER_INC" hidden="1">"c1694"</definedName>
    <definedName name="IQ_EST_ACT_OPER_INC_CIQ" hidden="1">"c12016"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CIQ" hidden="1">"c4694"</definedName>
    <definedName name="IQ_EST_ACT_PRETAX_GW_INC_REUT" hidden="1">"c5360"</definedName>
    <definedName name="IQ_EST_ACT_PRETAX_INC" hidden="1">"c1701"</definedName>
    <definedName name="IQ_EST_ACT_PRETAX_INC_CIQ" hidden="1">"c4687"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CIQ" hidden="1">"c4701"</definedName>
    <definedName name="IQ_EST_ACT_PRETAX_REPORT_INC_REUT" hidden="1">"c5367"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REUT" hidden="1">"c3835"</definedName>
    <definedName name="IQ_EST_ACT_REV_THOM" hidden="1">"c3997"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CIQ" hidden="1">"c4973"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CIQ" hidden="1">"c4974"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CIQ" hidden="1">"c4975"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CIQ" hidden="1">"c3709"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CIQ" hidden="1">"c3710"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CIQ" hidden="1">"c3711"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CIQ" hidden="1">"c3712"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CIQ" hidden="1">"c3724"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CIQ" hidden="1">"c3713"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CIQ" hidden="1">"c3714"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CIQ" hidden="1">"c3715"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CIQ" hidden="1">"c3716"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CIQ" hidden="1">"c3726"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CIQ" hidden="1">"c4747"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EQ_GROWTH_Q_THOM" hidden="1">"c5156"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EPS_SURPRISE_PERCENT_THOM" hidden="1">"c5296"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CIQ" hidden="1">"c3705"</definedName>
    <definedName name="IQ_EST_FFO_GROWTH_1YR_REUT" hidden="1">"c3874"</definedName>
    <definedName name="IQ_EST_FFO_GROWTH_1YR_THOM" hidden="1">"c5170"</definedName>
    <definedName name="IQ_EST_FFO_GROWTH_2YR" hidden="1">"c1771"</definedName>
    <definedName name="IQ_EST_FFO_GROWTH_2YR_CIQ" hidden="1">"c3706"</definedName>
    <definedName name="IQ_EST_FFO_GROWTH_2YR_REUT" hidden="1">"c3875"</definedName>
    <definedName name="IQ_EST_FFO_GROWTH_2YR_THOM" hidden="1">"c5171"</definedName>
    <definedName name="IQ_EST_FFO_GROWTH_Q_1YR" hidden="1">"c1772"</definedName>
    <definedName name="IQ_EST_FFO_GROWTH_Q_1YR_CIQ" hidden="1">"c3707"</definedName>
    <definedName name="IQ_EST_FFO_GROWTH_Q_1YR_REUT" hidden="1">"c3876"</definedName>
    <definedName name="IQ_EST_FFO_GROWTH_Q_1YR_THOM" hidden="1">"c5172"</definedName>
    <definedName name="IQ_EST_FFO_SEQ_GROWTH_Q" hidden="1">"c1773"</definedName>
    <definedName name="IQ_EST_FFO_SEQ_GROWTH_Q_CIQ" hidden="1">"c3708"</definedName>
    <definedName name="IQ_EST_FFO_SEQ_GROWTH_Q_REUT" hidden="1">"c3877"</definedName>
    <definedName name="IQ_EST_FFO_SEQ_GROWTH_Q_THOM" hidden="1">"c5173"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DIFF_REUT" hidden="1">"c5423"</definedName>
    <definedName name="IQ_EST_NI_DIFF_THOM" hidden="1">"c5198"</definedName>
    <definedName name="IQ_EST_NI_GW_DIFF_CIQ" hidden="1">"c4757"</definedName>
    <definedName name="IQ_EST_NI_GW_DIFF_REUT" hidden="1">"c5425"</definedName>
    <definedName name="IQ_EST_NI_GW_SURPRISE_PERCENT_CIQ" hidden="1">"c4758"</definedName>
    <definedName name="IQ_EST_NI_GW_SURPRISE_PERCENT_REUT" hidden="1">"c5426"</definedName>
    <definedName name="IQ_EST_NI_REPORT_DIFF" hidden="1">"c1889"</definedName>
    <definedName name="IQ_EST_NI_REPORT_DIFF_CIQ" hidden="1">"c4759"</definedName>
    <definedName name="IQ_EST_NI_REPORT_DIFF_REUT" hidden="1">"c5427"</definedName>
    <definedName name="IQ_EST_NI_REPORT_SURPRISE_PERCENT" hidden="1">"c1890"</definedName>
    <definedName name="IQ_EST_NI_REPORT_SURPRISE_PERCENT_CIQ" hidden="1">"c4760"</definedName>
    <definedName name="IQ_EST_NI_REPORT_SURPRISE_PERCENT_REUT" hidden="1">"c5428"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CIQ" hidden="1">"c12018"</definedName>
    <definedName name="IQ_EST_OPER_INC_SURPRISE_PERCENT_REUT" hidden="1">"c5416"</definedName>
    <definedName name="IQ_EST_OPER_INC_SURPRISE_PERCENT_THOM" hidden="1">"c5195"</definedName>
    <definedName name="IQ_EST_PRE_TAX_DIFF" hidden="1">"c1879"</definedName>
    <definedName name="IQ_EST_PRE_TAX_DIFF_CIQ" hidden="1">"c4749"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CIQ" hidden="1">"c4751"</definedName>
    <definedName name="IQ_EST_PRE_TAX_GW_DIFF_REUT" hidden="1">"c5419"</definedName>
    <definedName name="IQ_EST_PRE_TAX_GW_SURPRISE_PERCENT" hidden="1">"c1882"</definedName>
    <definedName name="IQ_EST_PRE_TAX_GW_SURPRISE_PERCENT_CIQ" hidden="1">"c4752"</definedName>
    <definedName name="IQ_EST_PRE_TAX_GW_SURPRISE_PERCENT_REUT" hidden="1">"c5420"</definedName>
    <definedName name="IQ_EST_PRE_TAX_REPORT_DIFF" hidden="1">"c1883"</definedName>
    <definedName name="IQ_EST_PRE_TAX_REPORT_DIFF_CIQ" hidden="1">"c4753"</definedName>
    <definedName name="IQ_EST_PRE_TAX_REPORT_DIFF_REUT" hidden="1">"c5421"</definedName>
    <definedName name="IQ_EST_PRE_TAX_REPORT_SURPRISE_PERCENT" hidden="1">"c1884"</definedName>
    <definedName name="IQ_EST_PRE_TAX_REPORT_SURPRISE_PERCENT_CIQ" hidden="1">"c4754"</definedName>
    <definedName name="IQ_EST_PRE_TAX_REPORT_SURPRISE_PERCENT_REUT" hidden="1">"c5422"</definedName>
    <definedName name="IQ_EST_PRE_TAX_SURPRISE_PERCENT" hidden="1">"c1880"</definedName>
    <definedName name="IQ_EST_PRE_TAX_SURPRISE_PERCENT_CIQ" hidden="1">"c4750"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"c3672"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40273.7673032407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HARE_ACT_OR_EST" hidden="1">"c2225"</definedName>
    <definedName name="IQ_NAV_SHARE_ACT_OR_EST_CIQ" hidden="1">"c12038"</definedName>
    <definedName name="IQ_NAV_SHARE_ACT_OR_EST_REUT" hidden="1">"c5623"</definedName>
    <definedName name="IQ_NAV_SHARE_EST" hidden="1">"c5609"</definedName>
    <definedName name="IQ_NAV_SHARE_EST_CIQ" hidden="1">"c12032"</definedName>
    <definedName name="IQ_NAV_SHARE_EST_REUT" hidden="1">"c5617"</definedName>
    <definedName name="IQ_NAV_SHARE_HIGH_EST" hidden="1">"c5612"</definedName>
    <definedName name="IQ_NAV_SHARE_HIGH_EST_CIQ" hidden="1">"c12035"</definedName>
    <definedName name="IQ_NAV_SHARE_HIGH_EST_REUT" hidden="1">"c5620"</definedName>
    <definedName name="IQ_NAV_SHARE_LOW_EST" hidden="1">"c5613"</definedName>
    <definedName name="IQ_NAV_SHARE_LOW_EST_CIQ" hidden="1">"c12036"</definedName>
    <definedName name="IQ_NAV_SHARE_LOW_EST_REUT" hidden="1">"c5621"</definedName>
    <definedName name="IQ_NAV_SHARE_MEDIAN_EST" hidden="1">"c5610"</definedName>
    <definedName name="IQ_NAV_SHARE_MEDIAN_EST_CIQ" hidden="1">"c12033"</definedName>
    <definedName name="IQ_NAV_SHARE_MEDIAN_EST_REUT" hidden="1">"c5618"</definedName>
    <definedName name="IQ_NAV_SHARE_NUM_EST" hidden="1">"c5614"</definedName>
    <definedName name="IQ_NAV_SHARE_NUM_EST_CIQ" hidden="1">"c12037"</definedName>
    <definedName name="IQ_NAV_SHARE_NUM_EST_REUT" hidden="1">"c5622"</definedName>
    <definedName name="IQ_NAV_SHARE_STDDEV_EST" hidden="1">"c5611"</definedName>
    <definedName name="IQ_NAV_SHARE_STDDEV_EST_CIQ" hidden="1">"c12034"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ACT_OR_EST_REUT" hidden="1">"c5473"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REUT" hidden="1">"c3976"</definedName>
    <definedName name="IQ_NET_DEBT_EST_THOM" hidden="1">"c4027"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EST_REUT" hidden="1">"c3978"</definedName>
    <definedName name="IQ_NET_DEBT_HIGH_EST_THOM" hidden="1">"c4029"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EST_REUT" hidden="1">"c3979"</definedName>
    <definedName name="IQ_NET_DEBT_LOW_EST_THOM" hidden="1">"c4030"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CIQ" hidden="1">"c3818"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CIQ" hidden="1">"c3819"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EST_REUT" hidden="1">"c5368"</definedName>
    <definedName name="IQ_NI_EST_THOM" hidden="1">"c5126"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EST_REUT" hidden="1">"c5375"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MEDIAN_EST_REUT" hidden="1">"c5376"</definedName>
    <definedName name="IQ_NI_GW_NUM_EST_CIQ" hidden="1">"c4713"</definedName>
    <definedName name="IQ_NI_GW_NUM_EST_REUT" hidden="1">"c5379"</definedName>
    <definedName name="IQ_NI_GW_STDDEV_EST_CIQ" hidden="1">"c4714"</definedName>
    <definedName name="IQ_NI_GW_STDDEV_EST_REUT" hidden="1">"c5380"</definedName>
    <definedName name="IQ_NI_HIGH_EST" hidden="1">"c1718"</definedName>
    <definedName name="IQ_NI_HIGH_EST_CIQ" hidden="1">"c4704"</definedName>
    <definedName name="IQ_NI_HIGH_EST_REUT" hidden="1">"c5370"</definedName>
    <definedName name="IQ_NI_HIGH_EST_THOM" hidden="1">"c5128"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EST_REUT" hidden="1">"c5371"</definedName>
    <definedName name="IQ_NI_LOW_EST_THOM" hidden="1">"c5129"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MEDIAN_EST_REUT" hidden="1">"c5369"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NUM_EST_REUT" hidden="1">"c5372"</definedName>
    <definedName name="IQ_NI_NUM_EST_THOM" hidden="1">"c5130"</definedName>
    <definedName name="IQ_NI_REPORTED_EST" hidden="1">"c1730"</definedName>
    <definedName name="IQ_NI_REPORTED_EST_CIQ" hidden="1">"c4716"</definedName>
    <definedName name="IQ_NI_REPORTED_EST_REUT" hidden="1">"c5382"</definedName>
    <definedName name="IQ_NI_REPORTED_HIGH_EST" hidden="1">"c1732"</definedName>
    <definedName name="IQ_NI_REPORTED_HIGH_EST_CIQ" hidden="1">"c4718"</definedName>
    <definedName name="IQ_NI_REPORTED_HIGH_EST_REUT" hidden="1">"c5384"</definedName>
    <definedName name="IQ_NI_REPORTED_LOW_EST" hidden="1">"c1733"</definedName>
    <definedName name="IQ_NI_REPORTED_LOW_EST_CIQ" hidden="1">"c4719"</definedName>
    <definedName name="IQ_NI_REPORTED_LOW_EST_REUT" hidden="1">"c5385"</definedName>
    <definedName name="IQ_NI_REPORTED_MEDIAN_EST" hidden="1">"c1731"</definedName>
    <definedName name="IQ_NI_REPORTED_MEDIAN_EST_CIQ" hidden="1">"c4717"</definedName>
    <definedName name="IQ_NI_REPORTED_MEDIAN_EST_REUT" hidden="1">"c5383"</definedName>
    <definedName name="IQ_NI_REPORTED_NUM_EST" hidden="1">"c1734"</definedName>
    <definedName name="IQ_NI_REPORTED_NUM_EST_CIQ" hidden="1">"c4720"</definedName>
    <definedName name="IQ_NI_REPORTED_NUM_EST_REUT" hidden="1">"c5386"</definedName>
    <definedName name="IQ_NI_REPORTED_STDDEV_EST" hidden="1">"c1735"</definedName>
    <definedName name="IQ_NI_REPORTED_STDDEV_EST_CIQ" hidden="1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CIQ" hidden="1">"c12010"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LOW_EST_REUT" hidden="1">"c5343"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CIQ" hidden="1">"c12014"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CIQ" hidden="1">"c3755"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CIQ" hidden="1">"c3756"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CIQ" hidden="1">"c3752"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CIQ" hidden="1">"c3753"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CIQ" hidden="1">"c3754"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CIQ" hidden="1">"c3750"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CIQ" hidden="1">"c3751"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CIQ" hidden="1">"c3793"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CIQ" hidden="1">"c3762"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CIQ" hidden="1">"c3763"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CIQ" hidden="1">"c3759"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CIQ" hidden="1">"c3760"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CIQ" hidden="1">"c3761"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CIQ" hidden="1">"c3757"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CIQ" hidden="1">"c3758"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CIQ" hidden="1">"c3794"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EST_REUT" hidden="1">"c5354"</definedName>
    <definedName name="IQ_PRETAX_GW_INC_HIGH_EST" hidden="1">"c1704"</definedName>
    <definedName name="IQ_PRETAX_GW_INC_HIGH_EST_CIQ" hidden="1">"c4690"</definedName>
    <definedName name="IQ_PRETAX_GW_INC_HIGH_EST_REUT" hidden="1">"c5356"</definedName>
    <definedName name="IQ_PRETAX_GW_INC_LOW_EST" hidden="1">"c1705"</definedName>
    <definedName name="IQ_PRETAX_GW_INC_LOW_EST_CIQ" hidden="1">"c4691"</definedName>
    <definedName name="IQ_PRETAX_GW_INC_LOW_EST_REUT" hidden="1">"c5357"</definedName>
    <definedName name="IQ_PRETAX_GW_INC_MEDIAN_EST" hidden="1">"c1703"</definedName>
    <definedName name="IQ_PRETAX_GW_INC_MEDIAN_EST_CIQ" hidden="1">"c4689"</definedName>
    <definedName name="IQ_PRETAX_GW_INC_MEDIAN_EST_REUT" hidden="1">"c5355"</definedName>
    <definedName name="IQ_PRETAX_GW_INC_NUM_EST" hidden="1">"c1706"</definedName>
    <definedName name="IQ_PRETAX_GW_INC_NUM_EST_CIQ" hidden="1">"c4692"</definedName>
    <definedName name="IQ_PRETAX_GW_INC_NUM_EST_REUT" hidden="1">"c5358"</definedName>
    <definedName name="IQ_PRETAX_GW_INC_STDDEV_EST" hidden="1">"c1707"</definedName>
    <definedName name="IQ_PRETAX_GW_INC_STDDEV_EST_CIQ" hidden="1">"c4693"</definedName>
    <definedName name="IQ_PRETAX_GW_INC_STDDEV_EST_REUT" hidden="1">"c5359"</definedName>
    <definedName name="IQ_PRETAX_INC_EST" hidden="1">"c1695"</definedName>
    <definedName name="IQ_PRETAX_INC_EST_CIQ" hidden="1">"c4681"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CIQ" hidden="1">"c4683"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CIQ" hidden="1">"c4684"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CIQ" hidden="1">"c4682"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CIQ" hidden="1">"c4685"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CIQ" hidden="1">"c4686"</definedName>
    <definedName name="IQ_PRETAX_INC_STDDEV_EST_REUT" hidden="1">"c5352"</definedName>
    <definedName name="IQ_PRETAX_INC_STDDEV_EST_THOM" hidden="1">"c5124"</definedName>
    <definedName name="IQ_PRETAX_REPORT_INC_EST" hidden="1">"c1709"</definedName>
    <definedName name="IQ_PRETAX_REPORT_INC_EST_CIQ" hidden="1">"c4695"</definedName>
    <definedName name="IQ_PRETAX_REPORT_INC_EST_REUT" hidden="1">"c5361"</definedName>
    <definedName name="IQ_PRETAX_REPORT_INC_HIGH_EST" hidden="1">"c1711"</definedName>
    <definedName name="IQ_PRETAX_REPORT_INC_HIGH_EST_CIQ" hidden="1">"c4697"</definedName>
    <definedName name="IQ_PRETAX_REPORT_INC_HIGH_EST_REUT" hidden="1">"c5363"</definedName>
    <definedName name="IQ_PRETAX_REPORT_INC_LOW_EST" hidden="1">"c1712"</definedName>
    <definedName name="IQ_PRETAX_REPORT_INC_LOW_EST_CIQ" hidden="1">"c4698"</definedName>
    <definedName name="IQ_PRETAX_REPORT_INC_LOW_EST_REUT" hidden="1">"c5364"</definedName>
    <definedName name="IQ_PRETAX_REPORT_INC_MEDIAN_EST" hidden="1">"c1710"</definedName>
    <definedName name="IQ_PRETAX_REPORT_INC_MEDIAN_EST_CIQ" hidden="1">"c4696"</definedName>
    <definedName name="IQ_PRETAX_REPORT_INC_MEDIAN_EST_REUT" hidden="1">"c5362"</definedName>
    <definedName name="IQ_PRETAX_REPORT_INC_NUM_EST" hidden="1">"c1713"</definedName>
    <definedName name="IQ_PRETAX_REPORT_INC_NUM_EST_CIQ" hidden="1">"c4699"</definedName>
    <definedName name="IQ_PRETAX_REPORT_INC_NUM_EST_REUT" hidden="1">"c5365"</definedName>
    <definedName name="IQ_PRETAX_REPORT_INC_STDDEV_EST" hidden="1">"c1714"</definedName>
    <definedName name="IQ_PRETAX_REPORT_INC_STDDEV_EST_CIQ" hidden="1">"c4700"</definedName>
    <definedName name="IQ_PRETAX_REPORT_INC_STDDEV_EST_REUT" hidden="1">"c5366"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CFPS_FWD_REUT" hidden="1">"c4053"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EST_REUT" hidden="1">"c3992"</definedName>
    <definedName name="IQ_RETURN_ASSETS_HIGH_EST_THOM" hidden="1">"c4036"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EST_REUT" hidden="1">"c3993"</definedName>
    <definedName name="IQ_RETURN_ASSETS_LOW_EST_THOM" hidden="1">"c4037"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CIQ" hidden="1">"c3832"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CIQ" hidden="1">"c3833"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EST_REUT" hidden="1">"c3985"</definedName>
    <definedName name="IQ_RETURN_EQUITY_HIGH_EST_THOM" hidden="1">"c5283"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EST_REUT" hidden="1">"c3986"</definedName>
    <definedName name="IQ_RETURN_EQUITY_LOW_EST_THOM" hidden="1">"c5284"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CIQ" hidden="1">"c3825"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CIQ" hidden="1">"c3826"</definedName>
    <definedName name="IQ_RETURN_EQUITY_STDDEV_EST_REUT" hidden="1">"c3988"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CT_OR_EST_THOM" hidden="1">"c5299"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ISION_DATE_" hidden="1">39371.6185416667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CIQ" hidden="1">"c5079"</definedName>
    <definedName name="IQ_TEV_EST_THOM" hidden="1">"c5529"</definedName>
    <definedName name="IQ_TEV_HIGH_EST" hidden="1">"c4527"</definedName>
    <definedName name="IQ_TEV_HIGH_EST_CIQ" hidden="1">"c5080"</definedName>
    <definedName name="IQ_TEV_HIGH_EST_THOM" hidden="1">"c5530"</definedName>
    <definedName name="IQ_TEV_LOW_EST" hidden="1">"c4528"</definedName>
    <definedName name="IQ_TEV_LOW_EST_CIQ" hidden="1">"c5081"</definedName>
    <definedName name="IQ_TEV_LOW_EST_THOM" hidden="1">"c5531"</definedName>
    <definedName name="IQ_TEV_MEDIAN_EST" hidden="1">"c4529"</definedName>
    <definedName name="IQ_TEV_MEDIAN_EST_CIQ" hidden="1">"c5082"</definedName>
    <definedName name="IQ_TEV_MEDIAN_EST_THOM" hidden="1">"c5532"</definedName>
    <definedName name="IQ_TEV_NUM_EST" hidden="1">"c4530"</definedName>
    <definedName name="IQ_TEV_NUM_EST_CIQ" hidden="1">"c5083"</definedName>
    <definedName name="IQ_TEV_NUM_EST_THOM" hidden="1">"c5533"</definedName>
    <definedName name="IQ_TEV_STDDEV_EST" hidden="1">"c4531"</definedName>
    <definedName name="IQ_TEV_STDDEV_EST_CIQ" hidden="1">"c5084"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kl" hidden="1">#REF!</definedName>
    <definedName name="jk78jhk" hidden="1">#REF!</definedName>
    <definedName name="kjh23kj" hidden="1">[2]Instructions!$H$9</definedName>
    <definedName name="KK" hidden="1">#REF!</definedName>
    <definedName name="KKA" hidden="1">#REF!</definedName>
    <definedName name="KKe" hidden="1">#REF!</definedName>
    <definedName name="KKQ" hidden="1">#REF!</definedName>
    <definedName name="KKr" hidden="1">#REF!</definedName>
    <definedName name="KKS" hidden="1">#REF!</definedName>
    <definedName name="KKt" hidden="1">#REF!</definedName>
    <definedName name="KKw" hidden="1">#REF!</definedName>
    <definedName name="KKy" hidden="1">#REF!</definedName>
    <definedName name="ljkahfjkghf2" hidden="1">#REF!</definedName>
    <definedName name="lol" hidden="1">#REF!</definedName>
    <definedName name="n343t" hidden="1">#REF!</definedName>
    <definedName name="name" hidden="1">#REF!</definedName>
    <definedName name="namename" hidden="1">#REF!</definedName>
    <definedName name="NO" hidden="1">{"'Sheet1'!$A$1:$J$121"}</definedName>
    <definedName name="NO_a" hidden="1">{"'Sheet1'!$A$1:$J$121"}</definedName>
    <definedName name="qewrtyq" hidden="1">#REF!</definedName>
    <definedName name="qwd" hidden="1">#REF!</definedName>
    <definedName name="qwd_a" hidden="1">#REF!</definedName>
    <definedName name="qwd1a" hidden="1">#REF!</definedName>
    <definedName name="rthh45" hidden="1">#REF!</definedName>
    <definedName name="rty" hidden="1">#REF!</definedName>
    <definedName name="sadf" hidden="1">#REF!</definedName>
    <definedName name="sd43g" hidden="1">#REF!</definedName>
    <definedName name="sdasdasdasdasd" hidden="1">#REF!</definedName>
    <definedName name="sdf" hidden="1">#REF!</definedName>
    <definedName name="sdfj" hidden="1">#REF!</definedName>
    <definedName name="sdg" hidden="1">#REF!</definedName>
    <definedName name="sdg_a" hidden="1">#REF!</definedName>
    <definedName name="sdgfawi" hidden="1">#REF!</definedName>
    <definedName name="sdgg" hidden="1">#REF!</definedName>
    <definedName name="sfdh45" hidden="1">[2]Instructions!$H$9</definedName>
    <definedName name="skjdh" hidden="1">#REF!</definedName>
    <definedName name="tyi" hidden="1">#REF!</definedName>
    <definedName name="vadsfv" hidden="1">#REF!</definedName>
    <definedName name="vasdfvb" hidden="1">#REF!</definedName>
    <definedName name="vdse4rt" hidden="1">#REF!</definedName>
    <definedName name="vsdfgav" hidden="1">#REF!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Yieldflow." hidden="1">{#N/A,#N/A,FALSE,"Sheet1";#N/A,#N/A,FALSE,"Sheet2"}</definedName>
    <definedName name="yuio" hidden="1">#REF!</definedName>
    <definedName name="zkxlfc" hidden="1">#REF!</definedName>
    <definedName name="zxcgf3frfvdcx" hidden="1">{#N/A,#N/A,FALSE,"Sheet1";#N/A,#N/A,FALSE,"Sheet2"}</definedName>
    <definedName name="zxcv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0" l="1"/>
  <c r="A8" i="10"/>
  <c r="AF4" i="10" l="1"/>
  <c r="AF17" i="10" s="1"/>
  <c r="AE4" i="10"/>
  <c r="AE17" i="10" s="1"/>
  <c r="AD4" i="10"/>
  <c r="AD17" i="10" s="1"/>
  <c r="AC4" i="10"/>
  <c r="AC17" i="10" s="1"/>
  <c r="AB4" i="10"/>
  <c r="AB17" i="10" s="1"/>
  <c r="AA4" i="10"/>
  <c r="AA17" i="10" s="1"/>
  <c r="Z4" i="10"/>
  <c r="Z17" i="10" s="1"/>
  <c r="Y4" i="10"/>
  <c r="Y17" i="10" s="1"/>
  <c r="O365" i="8" l="1"/>
  <c r="N365" i="8"/>
  <c r="M365" i="8"/>
  <c r="L365" i="8"/>
  <c r="O364" i="8"/>
  <c r="N364" i="8"/>
  <c r="M364" i="8"/>
  <c r="L364" i="8"/>
  <c r="O363" i="8"/>
  <c r="N363" i="8"/>
  <c r="M363" i="8"/>
  <c r="L363" i="8"/>
  <c r="O362" i="8"/>
  <c r="N362" i="8"/>
  <c r="M362" i="8"/>
  <c r="L362" i="8"/>
  <c r="O361" i="8"/>
  <c r="N361" i="8"/>
  <c r="M361" i="8"/>
  <c r="L361" i="8"/>
  <c r="O360" i="8"/>
  <c r="N360" i="8"/>
  <c r="M360" i="8"/>
  <c r="L360" i="8"/>
  <c r="O359" i="8"/>
  <c r="N359" i="8"/>
  <c r="M359" i="8"/>
  <c r="L359" i="8"/>
  <c r="O358" i="8"/>
  <c r="N358" i="8"/>
  <c r="M358" i="8"/>
  <c r="L358" i="8"/>
  <c r="O357" i="8"/>
  <c r="N357" i="8"/>
  <c r="M357" i="8"/>
  <c r="L357" i="8"/>
  <c r="O356" i="8"/>
  <c r="N356" i="8"/>
  <c r="M356" i="8"/>
  <c r="L356" i="8"/>
  <c r="O355" i="8"/>
  <c r="N355" i="8"/>
  <c r="M355" i="8"/>
  <c r="L355" i="8"/>
  <c r="O354" i="8"/>
  <c r="N354" i="8"/>
  <c r="M354" i="8"/>
  <c r="L354" i="8"/>
  <c r="O353" i="8"/>
  <c r="N353" i="8"/>
  <c r="M353" i="8"/>
  <c r="L353" i="8"/>
  <c r="O352" i="8"/>
  <c r="N352" i="8"/>
  <c r="M352" i="8"/>
  <c r="L352" i="8"/>
  <c r="O351" i="8"/>
  <c r="N351" i="8"/>
  <c r="M351" i="8"/>
  <c r="L351" i="8"/>
  <c r="O350" i="8"/>
  <c r="N350" i="8"/>
  <c r="M350" i="8"/>
  <c r="L350" i="8"/>
  <c r="O349" i="8"/>
  <c r="N349" i="8"/>
  <c r="M349" i="8"/>
  <c r="L349" i="8"/>
  <c r="O348" i="8"/>
  <c r="N348" i="8"/>
  <c r="M348" i="8"/>
  <c r="L348" i="8"/>
  <c r="O347" i="8"/>
  <c r="N347" i="8"/>
  <c r="M347" i="8"/>
  <c r="L347" i="8"/>
  <c r="O346" i="8"/>
  <c r="N346" i="8"/>
  <c r="M346" i="8"/>
  <c r="L346" i="8"/>
  <c r="O345" i="8"/>
  <c r="N345" i="8"/>
  <c r="M345" i="8"/>
  <c r="L345" i="8"/>
  <c r="O344" i="8"/>
  <c r="N344" i="8"/>
  <c r="M344" i="8"/>
  <c r="L344" i="8"/>
  <c r="O343" i="8"/>
  <c r="N343" i="8"/>
  <c r="M343" i="8"/>
  <c r="L343" i="8"/>
  <c r="O342" i="8"/>
  <c r="N342" i="8"/>
  <c r="M342" i="8"/>
  <c r="L342" i="8"/>
  <c r="O341" i="8"/>
  <c r="N341" i="8"/>
  <c r="M341" i="8"/>
  <c r="L341" i="8"/>
  <c r="O340" i="8"/>
  <c r="N340" i="8"/>
  <c r="M340" i="8"/>
  <c r="L340" i="8"/>
  <c r="O339" i="8"/>
  <c r="N339" i="8"/>
  <c r="M339" i="8"/>
  <c r="L339" i="8"/>
  <c r="O338" i="8"/>
  <c r="N338" i="8"/>
  <c r="M338" i="8"/>
  <c r="L338" i="8"/>
  <c r="O337" i="8"/>
  <c r="N337" i="8"/>
  <c r="M337" i="8"/>
  <c r="L337" i="8"/>
  <c r="O336" i="8"/>
  <c r="N336" i="8"/>
  <c r="M336" i="8"/>
  <c r="L336" i="8"/>
  <c r="O335" i="8"/>
  <c r="N335" i="8"/>
  <c r="M335" i="8"/>
  <c r="L335" i="8"/>
  <c r="O334" i="8"/>
  <c r="N334" i="8"/>
  <c r="M334" i="8"/>
  <c r="L334" i="8"/>
  <c r="O333" i="8"/>
  <c r="N333" i="8"/>
  <c r="M333" i="8"/>
  <c r="L333" i="8"/>
  <c r="O332" i="8"/>
  <c r="N332" i="8"/>
  <c r="M332" i="8"/>
  <c r="L332" i="8"/>
  <c r="O331" i="8"/>
  <c r="N331" i="8"/>
  <c r="M331" i="8"/>
  <c r="L331" i="8"/>
  <c r="O330" i="8"/>
  <c r="N330" i="8"/>
  <c r="M330" i="8"/>
  <c r="L330" i="8"/>
  <c r="O329" i="8"/>
  <c r="N329" i="8"/>
  <c r="M329" i="8"/>
  <c r="L329" i="8"/>
  <c r="O328" i="8"/>
  <c r="N328" i="8"/>
  <c r="M328" i="8"/>
  <c r="L328" i="8"/>
  <c r="O327" i="8"/>
  <c r="N327" i="8"/>
  <c r="M327" i="8"/>
  <c r="L327" i="8"/>
  <c r="O326" i="8"/>
  <c r="N326" i="8"/>
  <c r="M326" i="8"/>
  <c r="L326" i="8"/>
  <c r="O325" i="8"/>
  <c r="N325" i="8"/>
  <c r="M325" i="8"/>
  <c r="L325" i="8"/>
  <c r="O324" i="8"/>
  <c r="N324" i="8"/>
  <c r="M324" i="8"/>
  <c r="L324" i="8"/>
  <c r="O323" i="8"/>
  <c r="N323" i="8"/>
  <c r="M323" i="8"/>
  <c r="L323" i="8"/>
  <c r="O322" i="8"/>
  <c r="N322" i="8"/>
  <c r="M322" i="8"/>
  <c r="L322" i="8"/>
  <c r="O321" i="8"/>
  <c r="N321" i="8"/>
  <c r="M321" i="8"/>
  <c r="L321" i="8"/>
  <c r="O320" i="8"/>
  <c r="N320" i="8"/>
  <c r="M320" i="8"/>
  <c r="L320" i="8"/>
  <c r="O319" i="8"/>
  <c r="N319" i="8"/>
  <c r="M319" i="8"/>
  <c r="L319" i="8"/>
  <c r="O318" i="8"/>
  <c r="N318" i="8"/>
  <c r="M318" i="8"/>
  <c r="L318" i="8"/>
  <c r="O317" i="8"/>
  <c r="N317" i="8"/>
  <c r="M317" i="8"/>
  <c r="L317" i="8"/>
  <c r="O316" i="8"/>
  <c r="N316" i="8"/>
  <c r="M316" i="8"/>
  <c r="L316" i="8"/>
  <c r="O315" i="8"/>
  <c r="N315" i="8"/>
  <c r="M315" i="8"/>
  <c r="L315" i="8"/>
  <c r="O314" i="8"/>
  <c r="N314" i="8"/>
  <c r="M314" i="8"/>
  <c r="L314" i="8"/>
  <c r="O313" i="8"/>
  <c r="N313" i="8"/>
  <c r="M313" i="8"/>
  <c r="L313" i="8"/>
  <c r="O312" i="8"/>
  <c r="N312" i="8"/>
  <c r="M312" i="8"/>
  <c r="L312" i="8"/>
  <c r="O311" i="8"/>
  <c r="N311" i="8"/>
  <c r="M311" i="8"/>
  <c r="L311" i="8"/>
  <c r="O310" i="8"/>
  <c r="N310" i="8"/>
  <c r="M310" i="8"/>
  <c r="L310" i="8"/>
  <c r="O309" i="8"/>
  <c r="N309" i="8"/>
  <c r="M309" i="8"/>
  <c r="L309" i="8"/>
  <c r="O308" i="8"/>
  <c r="N308" i="8"/>
  <c r="M308" i="8"/>
  <c r="L308" i="8"/>
  <c r="O307" i="8"/>
  <c r="N307" i="8"/>
  <c r="M307" i="8"/>
  <c r="L307" i="8"/>
  <c r="O306" i="8"/>
  <c r="N306" i="8"/>
  <c r="M306" i="8"/>
  <c r="L306" i="8"/>
  <c r="O305" i="8"/>
  <c r="N305" i="8"/>
  <c r="M305" i="8"/>
  <c r="L305" i="8"/>
  <c r="O304" i="8"/>
  <c r="N304" i="8"/>
  <c r="M304" i="8"/>
  <c r="L304" i="8"/>
  <c r="O303" i="8"/>
  <c r="N303" i="8"/>
  <c r="M303" i="8"/>
  <c r="L303" i="8"/>
  <c r="O302" i="8"/>
  <c r="N302" i="8"/>
  <c r="M302" i="8"/>
  <c r="L302" i="8"/>
  <c r="O301" i="8"/>
  <c r="N301" i="8"/>
  <c r="M301" i="8"/>
  <c r="L301" i="8"/>
  <c r="O300" i="8"/>
  <c r="N300" i="8"/>
  <c r="M300" i="8"/>
  <c r="L300" i="8"/>
  <c r="O299" i="8"/>
  <c r="N299" i="8"/>
  <c r="M299" i="8"/>
  <c r="L299" i="8"/>
  <c r="O298" i="8"/>
  <c r="N298" i="8"/>
  <c r="M298" i="8"/>
  <c r="L298" i="8"/>
  <c r="O297" i="8"/>
  <c r="N297" i="8"/>
  <c r="M297" i="8"/>
  <c r="L297" i="8"/>
  <c r="O296" i="8"/>
  <c r="N296" i="8"/>
  <c r="M296" i="8"/>
  <c r="L296" i="8"/>
  <c r="O295" i="8"/>
  <c r="N295" i="8"/>
  <c r="M295" i="8"/>
  <c r="L295" i="8"/>
  <c r="O294" i="8"/>
  <c r="N294" i="8"/>
  <c r="M294" i="8"/>
  <c r="L294" i="8"/>
  <c r="O293" i="8"/>
  <c r="N293" i="8"/>
  <c r="M293" i="8"/>
  <c r="L293" i="8"/>
  <c r="O292" i="8"/>
  <c r="N292" i="8"/>
  <c r="M292" i="8"/>
  <c r="L292" i="8"/>
  <c r="O291" i="8"/>
  <c r="N291" i="8"/>
  <c r="M291" i="8"/>
  <c r="L291" i="8"/>
  <c r="O290" i="8"/>
  <c r="N290" i="8"/>
  <c r="M290" i="8"/>
  <c r="L290" i="8"/>
  <c r="O289" i="8"/>
  <c r="N289" i="8"/>
  <c r="M289" i="8"/>
  <c r="L289" i="8"/>
  <c r="O288" i="8"/>
  <c r="N288" i="8"/>
  <c r="M288" i="8"/>
  <c r="L288" i="8"/>
  <c r="O287" i="8"/>
  <c r="N287" i="8"/>
  <c r="M287" i="8"/>
  <c r="L287" i="8"/>
  <c r="O286" i="8"/>
  <c r="N286" i="8"/>
  <c r="M286" i="8"/>
  <c r="L286" i="8"/>
  <c r="O285" i="8"/>
  <c r="N285" i="8"/>
  <c r="M285" i="8"/>
  <c r="L285" i="8"/>
  <c r="O284" i="8"/>
  <c r="N284" i="8"/>
  <c r="M284" i="8"/>
  <c r="L284" i="8"/>
  <c r="O283" i="8"/>
  <c r="N283" i="8"/>
  <c r="M283" i="8"/>
  <c r="L283" i="8"/>
  <c r="O282" i="8"/>
  <c r="N282" i="8"/>
  <c r="M282" i="8"/>
  <c r="L282" i="8"/>
  <c r="O281" i="8"/>
  <c r="N281" i="8"/>
  <c r="M281" i="8"/>
  <c r="L281" i="8"/>
  <c r="O280" i="8"/>
  <c r="N280" i="8"/>
  <c r="M280" i="8"/>
  <c r="L280" i="8"/>
  <c r="O279" i="8"/>
  <c r="N279" i="8"/>
  <c r="M279" i="8"/>
  <c r="L279" i="8"/>
  <c r="O278" i="8"/>
  <c r="N278" i="8"/>
  <c r="M278" i="8"/>
  <c r="L278" i="8"/>
  <c r="O277" i="8"/>
  <c r="N277" i="8"/>
  <c r="M277" i="8"/>
  <c r="L277" i="8"/>
  <c r="O276" i="8"/>
  <c r="N276" i="8"/>
  <c r="M276" i="8"/>
  <c r="L276" i="8"/>
  <c r="O275" i="8"/>
  <c r="N275" i="8"/>
  <c r="M275" i="8"/>
  <c r="L275" i="8"/>
  <c r="O274" i="8"/>
  <c r="N274" i="8"/>
  <c r="M274" i="8"/>
  <c r="L274" i="8"/>
  <c r="O273" i="8"/>
  <c r="N273" i="8"/>
  <c r="M273" i="8"/>
  <c r="L273" i="8"/>
  <c r="O272" i="8"/>
  <c r="N272" i="8"/>
  <c r="M272" i="8"/>
  <c r="L272" i="8"/>
  <c r="O271" i="8"/>
  <c r="N271" i="8"/>
  <c r="M271" i="8"/>
  <c r="L271" i="8"/>
  <c r="O270" i="8"/>
  <c r="N270" i="8"/>
  <c r="M270" i="8"/>
  <c r="L270" i="8"/>
  <c r="O269" i="8"/>
  <c r="N269" i="8"/>
  <c r="M269" i="8"/>
  <c r="L269" i="8"/>
  <c r="O268" i="8"/>
  <c r="N268" i="8"/>
  <c r="M268" i="8"/>
  <c r="L268" i="8"/>
  <c r="O267" i="8"/>
  <c r="N267" i="8"/>
  <c r="M267" i="8"/>
  <c r="L267" i="8"/>
  <c r="O266" i="8"/>
  <c r="N266" i="8"/>
  <c r="M266" i="8"/>
  <c r="L266" i="8"/>
  <c r="O265" i="8"/>
  <c r="N265" i="8"/>
  <c r="M265" i="8"/>
  <c r="L265" i="8"/>
  <c r="O264" i="8"/>
  <c r="N264" i="8"/>
  <c r="M264" i="8"/>
  <c r="L264" i="8"/>
  <c r="O263" i="8"/>
  <c r="N263" i="8"/>
  <c r="M263" i="8"/>
  <c r="L263" i="8"/>
  <c r="O262" i="8"/>
  <c r="N262" i="8"/>
  <c r="M262" i="8"/>
  <c r="L262" i="8"/>
  <c r="O261" i="8"/>
  <c r="N261" i="8"/>
  <c r="M261" i="8"/>
  <c r="L261" i="8"/>
  <c r="O260" i="8"/>
  <c r="N260" i="8"/>
  <c r="M260" i="8"/>
  <c r="L260" i="8"/>
  <c r="O259" i="8"/>
  <c r="N259" i="8"/>
  <c r="M259" i="8"/>
  <c r="L259" i="8"/>
  <c r="O258" i="8"/>
  <c r="N258" i="8"/>
  <c r="M258" i="8"/>
  <c r="L258" i="8"/>
  <c r="O257" i="8"/>
  <c r="N257" i="8"/>
  <c r="M257" i="8"/>
  <c r="L257" i="8"/>
  <c r="O256" i="8"/>
  <c r="N256" i="8"/>
  <c r="M256" i="8"/>
  <c r="L256" i="8"/>
  <c r="O255" i="8"/>
  <c r="N255" i="8"/>
  <c r="M255" i="8"/>
  <c r="L255" i="8"/>
  <c r="O254" i="8"/>
  <c r="N254" i="8"/>
  <c r="M254" i="8"/>
  <c r="L254" i="8"/>
  <c r="O253" i="8"/>
  <c r="N253" i="8"/>
  <c r="M253" i="8"/>
  <c r="L253" i="8"/>
  <c r="O252" i="8"/>
  <c r="N252" i="8"/>
  <c r="M252" i="8"/>
  <c r="L252" i="8"/>
  <c r="O251" i="8"/>
  <c r="N251" i="8"/>
  <c r="M251" i="8"/>
  <c r="L251" i="8"/>
  <c r="O250" i="8"/>
  <c r="N250" i="8"/>
  <c r="M250" i="8"/>
  <c r="L250" i="8"/>
  <c r="O249" i="8"/>
  <c r="N249" i="8"/>
  <c r="M249" i="8"/>
  <c r="L249" i="8"/>
  <c r="O248" i="8"/>
  <c r="N248" i="8"/>
  <c r="M248" i="8"/>
  <c r="L248" i="8"/>
  <c r="O247" i="8"/>
  <c r="N247" i="8"/>
  <c r="M247" i="8"/>
  <c r="L247" i="8"/>
  <c r="O246" i="8"/>
  <c r="N246" i="8"/>
  <c r="M246" i="8"/>
  <c r="L246" i="8"/>
  <c r="O245" i="8"/>
  <c r="N245" i="8"/>
  <c r="M245" i="8"/>
  <c r="L245" i="8"/>
  <c r="O244" i="8"/>
  <c r="N244" i="8"/>
  <c r="M244" i="8"/>
  <c r="L244" i="8"/>
  <c r="O243" i="8"/>
  <c r="N243" i="8"/>
  <c r="M243" i="8"/>
  <c r="L243" i="8"/>
  <c r="O242" i="8"/>
  <c r="N242" i="8"/>
  <c r="M242" i="8"/>
  <c r="L242" i="8"/>
  <c r="O241" i="8"/>
  <c r="N241" i="8"/>
  <c r="M241" i="8"/>
  <c r="L241" i="8"/>
  <c r="O240" i="8"/>
  <c r="N240" i="8"/>
  <c r="M240" i="8"/>
  <c r="L240" i="8"/>
  <c r="O239" i="8"/>
  <c r="N239" i="8"/>
  <c r="M239" i="8"/>
  <c r="L239" i="8"/>
  <c r="O238" i="8"/>
  <c r="N238" i="8"/>
  <c r="M238" i="8"/>
  <c r="L238" i="8"/>
  <c r="O237" i="8"/>
  <c r="N237" i="8"/>
  <c r="M237" i="8"/>
  <c r="L237" i="8"/>
  <c r="O236" i="8"/>
  <c r="N236" i="8"/>
  <c r="M236" i="8"/>
  <c r="L236" i="8"/>
  <c r="O235" i="8"/>
  <c r="N235" i="8"/>
  <c r="M235" i="8"/>
  <c r="L235" i="8"/>
  <c r="O234" i="8"/>
  <c r="N234" i="8"/>
  <c r="M234" i="8"/>
  <c r="L234" i="8"/>
  <c r="O233" i="8"/>
  <c r="N233" i="8"/>
  <c r="M233" i="8"/>
  <c r="L233" i="8"/>
  <c r="O232" i="8"/>
  <c r="N232" i="8"/>
  <c r="M232" i="8"/>
  <c r="L232" i="8"/>
  <c r="O231" i="8"/>
  <c r="N231" i="8"/>
  <c r="M231" i="8"/>
  <c r="L231" i="8"/>
  <c r="O230" i="8"/>
  <c r="N230" i="8"/>
  <c r="M230" i="8"/>
  <c r="L230" i="8"/>
  <c r="O229" i="8"/>
  <c r="N229" i="8"/>
  <c r="M229" i="8"/>
  <c r="L229" i="8"/>
  <c r="O228" i="8"/>
  <c r="N228" i="8"/>
  <c r="M228" i="8"/>
  <c r="L228" i="8"/>
  <c r="O227" i="8"/>
  <c r="N227" i="8"/>
  <c r="M227" i="8"/>
  <c r="L227" i="8"/>
  <c r="O226" i="8"/>
  <c r="N226" i="8"/>
  <c r="M226" i="8"/>
  <c r="L226" i="8"/>
  <c r="O225" i="8"/>
  <c r="N225" i="8"/>
  <c r="M225" i="8"/>
  <c r="L225" i="8"/>
  <c r="O224" i="8"/>
  <c r="N224" i="8"/>
  <c r="M224" i="8"/>
  <c r="L224" i="8"/>
  <c r="O223" i="8"/>
  <c r="N223" i="8"/>
  <c r="M223" i="8"/>
  <c r="L223" i="8"/>
  <c r="O222" i="8"/>
  <c r="N222" i="8"/>
  <c r="M222" i="8"/>
  <c r="L222" i="8"/>
  <c r="O221" i="8"/>
  <c r="N221" i="8"/>
  <c r="M221" i="8"/>
  <c r="L221" i="8"/>
  <c r="O220" i="8"/>
  <c r="N220" i="8"/>
  <c r="M220" i="8"/>
  <c r="L220" i="8"/>
  <c r="O219" i="8"/>
  <c r="N219" i="8"/>
  <c r="M219" i="8"/>
  <c r="L219" i="8"/>
  <c r="O218" i="8"/>
  <c r="N218" i="8"/>
  <c r="M218" i="8"/>
  <c r="L218" i="8"/>
  <c r="O217" i="8"/>
  <c r="N217" i="8"/>
  <c r="M217" i="8"/>
  <c r="L217" i="8"/>
  <c r="O216" i="8"/>
  <c r="N216" i="8"/>
  <c r="M216" i="8"/>
  <c r="L216" i="8"/>
  <c r="O215" i="8"/>
  <c r="N215" i="8"/>
  <c r="M215" i="8"/>
  <c r="L215" i="8"/>
  <c r="O214" i="8"/>
  <c r="N214" i="8"/>
  <c r="M214" i="8"/>
  <c r="L214" i="8"/>
  <c r="O213" i="8"/>
  <c r="N213" i="8"/>
  <c r="M213" i="8"/>
  <c r="L213" i="8"/>
  <c r="O212" i="8"/>
  <c r="N212" i="8"/>
  <c r="M212" i="8"/>
  <c r="L212" i="8"/>
  <c r="O211" i="8"/>
  <c r="N211" i="8"/>
  <c r="M211" i="8"/>
  <c r="L211" i="8"/>
  <c r="O210" i="8"/>
  <c r="N210" i="8"/>
  <c r="M210" i="8"/>
  <c r="L210" i="8"/>
  <c r="O209" i="8"/>
  <c r="N209" i="8"/>
  <c r="M209" i="8"/>
  <c r="L209" i="8"/>
  <c r="O208" i="8"/>
  <c r="N208" i="8"/>
  <c r="M208" i="8"/>
  <c r="L208" i="8"/>
  <c r="O207" i="8"/>
  <c r="N207" i="8"/>
  <c r="M207" i="8"/>
  <c r="L207" i="8"/>
  <c r="O206" i="8"/>
  <c r="N206" i="8"/>
  <c r="M206" i="8"/>
  <c r="L206" i="8"/>
  <c r="O205" i="8"/>
  <c r="N205" i="8"/>
  <c r="M205" i="8"/>
  <c r="L205" i="8"/>
  <c r="O204" i="8"/>
  <c r="N204" i="8"/>
  <c r="M204" i="8"/>
  <c r="L204" i="8"/>
  <c r="O203" i="8"/>
  <c r="N203" i="8"/>
  <c r="M203" i="8"/>
  <c r="L203" i="8"/>
  <c r="O202" i="8"/>
  <c r="N202" i="8"/>
  <c r="M202" i="8"/>
  <c r="L202" i="8"/>
  <c r="O201" i="8"/>
  <c r="N201" i="8"/>
  <c r="M201" i="8"/>
  <c r="L201" i="8"/>
  <c r="O200" i="8"/>
  <c r="N200" i="8"/>
  <c r="M200" i="8"/>
  <c r="L200" i="8"/>
  <c r="O199" i="8"/>
  <c r="N199" i="8"/>
  <c r="M199" i="8"/>
  <c r="L199" i="8"/>
  <c r="O198" i="8"/>
  <c r="N198" i="8"/>
  <c r="M198" i="8"/>
  <c r="L198" i="8"/>
  <c r="O197" i="8"/>
  <c r="N197" i="8"/>
  <c r="M197" i="8"/>
  <c r="L197" i="8"/>
  <c r="O196" i="8"/>
  <c r="N196" i="8"/>
  <c r="M196" i="8"/>
  <c r="L196" i="8"/>
  <c r="O195" i="8"/>
  <c r="N195" i="8"/>
  <c r="M195" i="8"/>
  <c r="L195" i="8"/>
  <c r="O194" i="8"/>
  <c r="N194" i="8"/>
  <c r="M194" i="8"/>
  <c r="L194" i="8"/>
  <c r="O193" i="8"/>
  <c r="N193" i="8"/>
  <c r="M193" i="8"/>
  <c r="L193" i="8"/>
  <c r="O192" i="8"/>
  <c r="N192" i="8"/>
  <c r="M192" i="8"/>
  <c r="L192" i="8"/>
  <c r="O191" i="8"/>
  <c r="N191" i="8"/>
  <c r="M191" i="8"/>
  <c r="L191" i="8"/>
  <c r="O190" i="8"/>
  <c r="N190" i="8"/>
  <c r="M190" i="8"/>
  <c r="L190" i="8"/>
  <c r="O189" i="8"/>
  <c r="N189" i="8"/>
  <c r="M189" i="8"/>
  <c r="L189" i="8"/>
  <c r="O188" i="8"/>
  <c r="N188" i="8"/>
  <c r="M188" i="8"/>
  <c r="L188" i="8"/>
  <c r="O187" i="8"/>
  <c r="N187" i="8"/>
  <c r="M187" i="8"/>
  <c r="L187" i="8"/>
  <c r="O186" i="8"/>
  <c r="N186" i="8"/>
  <c r="M186" i="8"/>
  <c r="L186" i="8"/>
  <c r="O185" i="8"/>
  <c r="N185" i="8"/>
  <c r="M185" i="8"/>
  <c r="L185" i="8"/>
  <c r="O184" i="8"/>
  <c r="N184" i="8"/>
  <c r="M184" i="8"/>
  <c r="L184" i="8"/>
  <c r="O183" i="8"/>
  <c r="N183" i="8"/>
  <c r="M183" i="8"/>
  <c r="L183" i="8"/>
  <c r="O182" i="8"/>
  <c r="N182" i="8"/>
  <c r="M182" i="8"/>
  <c r="L182" i="8"/>
  <c r="O181" i="8"/>
  <c r="N181" i="8"/>
  <c r="M181" i="8"/>
  <c r="L181" i="8"/>
  <c r="O180" i="8"/>
  <c r="N180" i="8"/>
  <c r="M180" i="8"/>
  <c r="L180" i="8"/>
  <c r="O179" i="8"/>
  <c r="N179" i="8"/>
  <c r="M179" i="8"/>
  <c r="L179" i="8"/>
  <c r="O178" i="8"/>
  <c r="N178" i="8"/>
  <c r="M178" i="8"/>
  <c r="L178" i="8"/>
  <c r="O177" i="8"/>
  <c r="N177" i="8"/>
  <c r="M177" i="8"/>
  <c r="L177" i="8"/>
  <c r="O176" i="8"/>
  <c r="N176" i="8"/>
  <c r="M176" i="8"/>
  <c r="L176" i="8"/>
  <c r="O175" i="8"/>
  <c r="N175" i="8"/>
  <c r="M175" i="8"/>
  <c r="L175" i="8"/>
  <c r="O174" i="8"/>
  <c r="N174" i="8"/>
  <c r="M174" i="8"/>
  <c r="L174" i="8"/>
  <c r="O173" i="8"/>
  <c r="N173" i="8"/>
  <c r="M173" i="8"/>
  <c r="L173" i="8"/>
  <c r="O172" i="8"/>
  <c r="N172" i="8"/>
  <c r="M172" i="8"/>
  <c r="L172" i="8"/>
  <c r="O171" i="8"/>
  <c r="N171" i="8"/>
  <c r="M171" i="8"/>
  <c r="L171" i="8"/>
  <c r="O170" i="8"/>
  <c r="N170" i="8"/>
  <c r="M170" i="8"/>
  <c r="L170" i="8"/>
  <c r="O169" i="8"/>
  <c r="N169" i="8"/>
  <c r="M169" i="8"/>
  <c r="L169" i="8"/>
  <c r="O168" i="8"/>
  <c r="N168" i="8"/>
  <c r="M168" i="8"/>
  <c r="L168" i="8"/>
  <c r="O167" i="8"/>
  <c r="N167" i="8"/>
  <c r="M167" i="8"/>
  <c r="L167" i="8"/>
  <c r="O166" i="8"/>
  <c r="N166" i="8"/>
  <c r="M166" i="8"/>
  <c r="L166" i="8"/>
  <c r="O165" i="8"/>
  <c r="N165" i="8"/>
  <c r="M165" i="8"/>
  <c r="L165" i="8"/>
  <c r="O164" i="8"/>
  <c r="N164" i="8"/>
  <c r="M164" i="8"/>
  <c r="L164" i="8"/>
  <c r="O163" i="8"/>
  <c r="N163" i="8"/>
  <c r="M163" i="8"/>
  <c r="L163" i="8"/>
  <c r="O162" i="8"/>
  <c r="N162" i="8"/>
  <c r="M162" i="8"/>
  <c r="L162" i="8"/>
  <c r="O161" i="8"/>
  <c r="N161" i="8"/>
  <c r="M161" i="8"/>
  <c r="L161" i="8"/>
  <c r="O160" i="8"/>
  <c r="N160" i="8"/>
  <c r="M160" i="8"/>
  <c r="L160" i="8"/>
  <c r="O159" i="8"/>
  <c r="N159" i="8"/>
  <c r="M159" i="8"/>
  <c r="L159" i="8"/>
  <c r="O158" i="8"/>
  <c r="N158" i="8"/>
  <c r="M158" i="8"/>
  <c r="L158" i="8"/>
  <c r="O157" i="8"/>
  <c r="N157" i="8"/>
  <c r="M157" i="8"/>
  <c r="L157" i="8"/>
  <c r="O156" i="8"/>
  <c r="N156" i="8"/>
  <c r="M156" i="8"/>
  <c r="L156" i="8"/>
  <c r="O155" i="8"/>
  <c r="N155" i="8"/>
  <c r="M155" i="8"/>
  <c r="L155" i="8"/>
  <c r="O154" i="8"/>
  <c r="N154" i="8"/>
  <c r="M154" i="8"/>
  <c r="L154" i="8"/>
  <c r="O153" i="8"/>
  <c r="N153" i="8"/>
  <c r="M153" i="8"/>
  <c r="L153" i="8"/>
  <c r="O152" i="8"/>
  <c r="N152" i="8"/>
  <c r="M152" i="8"/>
  <c r="L152" i="8"/>
  <c r="O151" i="8"/>
  <c r="N151" i="8"/>
  <c r="M151" i="8"/>
  <c r="L151" i="8"/>
  <c r="O150" i="8"/>
  <c r="N150" i="8"/>
  <c r="M150" i="8"/>
  <c r="L150" i="8"/>
  <c r="O149" i="8"/>
  <c r="N149" i="8"/>
  <c r="M149" i="8"/>
  <c r="L149" i="8"/>
  <c r="O148" i="8"/>
  <c r="N148" i="8"/>
  <c r="M148" i="8"/>
  <c r="L148" i="8"/>
  <c r="O147" i="8"/>
  <c r="N147" i="8"/>
  <c r="M147" i="8"/>
  <c r="L147" i="8"/>
  <c r="O146" i="8"/>
  <c r="N146" i="8"/>
  <c r="M146" i="8"/>
  <c r="L146" i="8"/>
  <c r="O145" i="8"/>
  <c r="N145" i="8"/>
  <c r="M145" i="8"/>
  <c r="L145" i="8"/>
  <c r="O144" i="8"/>
  <c r="N144" i="8"/>
  <c r="M144" i="8"/>
  <c r="L144" i="8"/>
  <c r="O143" i="8"/>
  <c r="N143" i="8"/>
  <c r="M143" i="8"/>
  <c r="L143" i="8"/>
  <c r="O142" i="8"/>
  <c r="N142" i="8"/>
  <c r="M142" i="8"/>
  <c r="L142" i="8"/>
  <c r="O141" i="8"/>
  <c r="N141" i="8"/>
  <c r="M141" i="8"/>
  <c r="L141" i="8"/>
  <c r="O140" i="8"/>
  <c r="N140" i="8"/>
  <c r="M140" i="8"/>
  <c r="L140" i="8"/>
  <c r="O139" i="8"/>
  <c r="N139" i="8"/>
  <c r="M139" i="8"/>
  <c r="L139" i="8"/>
  <c r="O138" i="8"/>
  <c r="N138" i="8"/>
  <c r="M138" i="8"/>
  <c r="L138" i="8"/>
  <c r="O137" i="8"/>
  <c r="N137" i="8"/>
  <c r="M137" i="8"/>
  <c r="L137" i="8"/>
  <c r="O136" i="8"/>
  <c r="N136" i="8"/>
  <c r="M136" i="8"/>
  <c r="L136" i="8"/>
  <c r="O135" i="8"/>
  <c r="N135" i="8"/>
  <c r="M135" i="8"/>
  <c r="L135" i="8"/>
  <c r="O134" i="8"/>
  <c r="N134" i="8"/>
  <c r="M134" i="8"/>
  <c r="L134" i="8"/>
  <c r="O133" i="8"/>
  <c r="N133" i="8"/>
  <c r="M133" i="8"/>
  <c r="L133" i="8"/>
  <c r="O132" i="8"/>
  <c r="N132" i="8"/>
  <c r="M132" i="8"/>
  <c r="L132" i="8"/>
  <c r="O131" i="8"/>
  <c r="N131" i="8"/>
  <c r="M131" i="8"/>
  <c r="L131" i="8"/>
  <c r="O130" i="8"/>
  <c r="N130" i="8"/>
  <c r="M130" i="8"/>
  <c r="L130" i="8"/>
  <c r="O129" i="8"/>
  <c r="N129" i="8"/>
  <c r="M129" i="8"/>
  <c r="L129" i="8"/>
  <c r="O128" i="8"/>
  <c r="N128" i="8"/>
  <c r="M128" i="8"/>
  <c r="L128" i="8"/>
  <c r="O127" i="8"/>
  <c r="N127" i="8"/>
  <c r="M127" i="8"/>
  <c r="L127" i="8"/>
  <c r="O126" i="8"/>
  <c r="N126" i="8"/>
  <c r="M126" i="8"/>
  <c r="L126" i="8"/>
  <c r="O125" i="8"/>
  <c r="N125" i="8"/>
  <c r="M125" i="8"/>
  <c r="L125" i="8"/>
  <c r="O124" i="8"/>
  <c r="N124" i="8"/>
  <c r="M124" i="8"/>
  <c r="L124" i="8"/>
  <c r="O123" i="8"/>
  <c r="N123" i="8"/>
  <c r="M123" i="8"/>
  <c r="L123" i="8"/>
  <c r="O122" i="8"/>
  <c r="N122" i="8"/>
  <c r="M122" i="8"/>
  <c r="L122" i="8"/>
  <c r="O121" i="8"/>
  <c r="N121" i="8"/>
  <c r="M121" i="8"/>
  <c r="L121" i="8"/>
  <c r="O120" i="8"/>
  <c r="N120" i="8"/>
  <c r="M120" i="8"/>
  <c r="L120" i="8"/>
  <c r="O119" i="8"/>
  <c r="N119" i="8"/>
  <c r="M119" i="8"/>
  <c r="L119" i="8"/>
  <c r="O118" i="8"/>
  <c r="N118" i="8"/>
  <c r="M118" i="8"/>
  <c r="L118" i="8"/>
  <c r="O117" i="8"/>
  <c r="N117" i="8"/>
  <c r="M117" i="8"/>
  <c r="L117" i="8"/>
  <c r="O116" i="8"/>
  <c r="N116" i="8"/>
  <c r="M116" i="8"/>
  <c r="L116" i="8"/>
  <c r="O115" i="8"/>
  <c r="N115" i="8"/>
  <c r="M115" i="8"/>
  <c r="L115" i="8"/>
  <c r="O114" i="8"/>
  <c r="N114" i="8"/>
  <c r="M114" i="8"/>
  <c r="L114" i="8"/>
  <c r="O113" i="8"/>
  <c r="N113" i="8"/>
  <c r="M113" i="8"/>
  <c r="L113" i="8"/>
  <c r="O112" i="8"/>
  <c r="N112" i="8"/>
  <c r="M112" i="8"/>
  <c r="L112" i="8"/>
  <c r="O111" i="8"/>
  <c r="N111" i="8"/>
  <c r="M111" i="8"/>
  <c r="L111" i="8"/>
  <c r="O110" i="8"/>
  <c r="N110" i="8"/>
  <c r="M110" i="8"/>
  <c r="L110" i="8"/>
  <c r="O109" i="8"/>
  <c r="N109" i="8"/>
  <c r="M109" i="8"/>
  <c r="L109" i="8"/>
  <c r="O108" i="8"/>
  <c r="N108" i="8"/>
  <c r="M108" i="8"/>
  <c r="L108" i="8"/>
  <c r="O107" i="8"/>
  <c r="N107" i="8"/>
  <c r="M107" i="8"/>
  <c r="L107" i="8"/>
  <c r="O106" i="8"/>
  <c r="N106" i="8"/>
  <c r="M106" i="8"/>
  <c r="L106" i="8"/>
  <c r="O105" i="8"/>
  <c r="N105" i="8"/>
  <c r="M105" i="8"/>
  <c r="L105" i="8"/>
  <c r="O104" i="8"/>
  <c r="N104" i="8"/>
  <c r="M104" i="8"/>
  <c r="L104" i="8"/>
  <c r="O103" i="8"/>
  <c r="N103" i="8"/>
  <c r="M103" i="8"/>
  <c r="L103" i="8"/>
  <c r="O102" i="8"/>
  <c r="N102" i="8"/>
  <c r="M102" i="8"/>
  <c r="L102" i="8"/>
  <c r="O101" i="8"/>
  <c r="N101" i="8"/>
  <c r="M101" i="8"/>
  <c r="L101" i="8"/>
  <c r="O100" i="8"/>
  <c r="N100" i="8"/>
  <c r="M100" i="8"/>
  <c r="L100" i="8"/>
  <c r="O99" i="8"/>
  <c r="N99" i="8"/>
  <c r="M99" i="8"/>
  <c r="L99" i="8"/>
  <c r="O98" i="8"/>
  <c r="N98" i="8"/>
  <c r="M98" i="8"/>
  <c r="L98" i="8"/>
  <c r="O97" i="8"/>
  <c r="N97" i="8"/>
  <c r="M97" i="8"/>
  <c r="L97" i="8"/>
  <c r="O96" i="8"/>
  <c r="N96" i="8"/>
  <c r="M96" i="8"/>
  <c r="L96" i="8"/>
  <c r="O95" i="8"/>
  <c r="N95" i="8"/>
  <c r="M95" i="8"/>
  <c r="L95" i="8"/>
  <c r="O94" i="8"/>
  <c r="N94" i="8"/>
  <c r="M94" i="8"/>
  <c r="L94" i="8"/>
  <c r="O93" i="8"/>
  <c r="N93" i="8"/>
  <c r="M93" i="8"/>
  <c r="L93" i="8"/>
  <c r="O92" i="8"/>
  <c r="N92" i="8"/>
  <c r="M92" i="8"/>
  <c r="L92" i="8"/>
  <c r="O91" i="8"/>
  <c r="N91" i="8"/>
  <c r="M91" i="8"/>
  <c r="L91" i="8"/>
  <c r="O90" i="8"/>
  <c r="N90" i="8"/>
  <c r="M90" i="8"/>
  <c r="L90" i="8"/>
  <c r="O89" i="8"/>
  <c r="N89" i="8"/>
  <c r="M89" i="8"/>
  <c r="L89" i="8"/>
  <c r="O88" i="8"/>
  <c r="N88" i="8"/>
  <c r="M88" i="8"/>
  <c r="L88" i="8"/>
  <c r="O87" i="8"/>
  <c r="N87" i="8"/>
  <c r="M87" i="8"/>
  <c r="L87" i="8"/>
  <c r="O86" i="8"/>
  <c r="N86" i="8"/>
  <c r="M86" i="8"/>
  <c r="L86" i="8"/>
  <c r="O85" i="8"/>
  <c r="N85" i="8"/>
  <c r="M85" i="8"/>
  <c r="L85" i="8"/>
  <c r="O84" i="8"/>
  <c r="N84" i="8"/>
  <c r="M84" i="8"/>
  <c r="L84" i="8"/>
  <c r="O83" i="8"/>
  <c r="N83" i="8"/>
  <c r="M83" i="8"/>
  <c r="L83" i="8"/>
  <c r="O82" i="8"/>
  <c r="N82" i="8"/>
  <c r="M82" i="8"/>
  <c r="L82" i="8"/>
  <c r="O81" i="8"/>
  <c r="N81" i="8"/>
  <c r="M81" i="8"/>
  <c r="L81" i="8"/>
  <c r="O80" i="8"/>
  <c r="N80" i="8"/>
  <c r="M80" i="8"/>
  <c r="L80" i="8"/>
  <c r="O79" i="8"/>
  <c r="N79" i="8"/>
  <c r="M79" i="8"/>
  <c r="L79" i="8"/>
  <c r="O78" i="8"/>
  <c r="N78" i="8"/>
  <c r="M78" i="8"/>
  <c r="L78" i="8"/>
  <c r="O77" i="8"/>
  <c r="N77" i="8"/>
  <c r="M77" i="8"/>
  <c r="L77" i="8"/>
  <c r="O76" i="8"/>
  <c r="N76" i="8"/>
  <c r="M76" i="8"/>
  <c r="L76" i="8"/>
  <c r="O75" i="8"/>
  <c r="N75" i="8"/>
  <c r="M75" i="8"/>
  <c r="L75" i="8"/>
  <c r="O74" i="8"/>
  <c r="N74" i="8"/>
  <c r="M74" i="8"/>
  <c r="L74" i="8"/>
  <c r="O73" i="8"/>
  <c r="N73" i="8"/>
  <c r="M73" i="8"/>
  <c r="L73" i="8"/>
  <c r="O72" i="8"/>
  <c r="N72" i="8"/>
  <c r="M72" i="8"/>
  <c r="L72" i="8"/>
  <c r="O71" i="8"/>
  <c r="N71" i="8"/>
  <c r="M71" i="8"/>
  <c r="L71" i="8"/>
  <c r="O70" i="8"/>
  <c r="N70" i="8"/>
  <c r="M70" i="8"/>
  <c r="L70" i="8"/>
  <c r="O69" i="8"/>
  <c r="N69" i="8"/>
  <c r="M69" i="8"/>
  <c r="L69" i="8"/>
  <c r="O68" i="8"/>
  <c r="N68" i="8"/>
  <c r="M68" i="8"/>
  <c r="L68" i="8"/>
  <c r="O67" i="8"/>
  <c r="N67" i="8"/>
  <c r="M67" i="8"/>
  <c r="L67" i="8"/>
  <c r="O66" i="8"/>
  <c r="N66" i="8"/>
  <c r="M66" i="8"/>
  <c r="L66" i="8"/>
  <c r="O65" i="8"/>
  <c r="N65" i="8"/>
  <c r="M65" i="8"/>
  <c r="L65" i="8"/>
  <c r="O64" i="8"/>
  <c r="N64" i="8"/>
  <c r="M64" i="8"/>
  <c r="L64" i="8"/>
  <c r="O63" i="8"/>
  <c r="N63" i="8"/>
  <c r="M63" i="8"/>
  <c r="L63" i="8"/>
  <c r="O62" i="8"/>
  <c r="N62" i="8"/>
  <c r="M62" i="8"/>
  <c r="L62" i="8"/>
  <c r="O61" i="8"/>
  <c r="N61" i="8"/>
  <c r="M61" i="8"/>
  <c r="L61" i="8"/>
  <c r="O60" i="8"/>
  <c r="N60" i="8"/>
  <c r="M60" i="8"/>
  <c r="L60" i="8"/>
  <c r="O59" i="8"/>
  <c r="N59" i="8"/>
  <c r="M59" i="8"/>
  <c r="L59" i="8"/>
  <c r="O58" i="8"/>
  <c r="N58" i="8"/>
  <c r="M58" i="8"/>
  <c r="L58" i="8"/>
  <c r="O57" i="8"/>
  <c r="N57" i="8"/>
  <c r="M57" i="8"/>
  <c r="L57" i="8"/>
  <c r="O56" i="8"/>
  <c r="N56" i="8"/>
  <c r="M56" i="8"/>
  <c r="L56" i="8"/>
  <c r="O55" i="8"/>
  <c r="N55" i="8"/>
  <c r="M55" i="8"/>
  <c r="L55" i="8"/>
  <c r="O54" i="8"/>
  <c r="N54" i="8"/>
  <c r="M54" i="8"/>
  <c r="L54" i="8"/>
  <c r="O53" i="8"/>
  <c r="N53" i="8"/>
  <c r="M53" i="8"/>
  <c r="L53" i="8"/>
  <c r="O52" i="8"/>
  <c r="N52" i="8"/>
  <c r="M52" i="8"/>
  <c r="L52" i="8"/>
  <c r="O51" i="8"/>
  <c r="N51" i="8"/>
  <c r="M51" i="8"/>
  <c r="L51" i="8"/>
  <c r="O50" i="8"/>
  <c r="N50" i="8"/>
  <c r="M50" i="8"/>
  <c r="L50" i="8"/>
  <c r="O49" i="8"/>
  <c r="N49" i="8"/>
  <c r="M49" i="8"/>
  <c r="L49" i="8"/>
  <c r="O48" i="8"/>
  <c r="N48" i="8"/>
  <c r="M48" i="8"/>
  <c r="L48" i="8"/>
  <c r="O47" i="8"/>
  <c r="N47" i="8"/>
  <c r="M47" i="8"/>
  <c r="L47" i="8"/>
  <c r="O46" i="8"/>
  <c r="N46" i="8"/>
  <c r="M46" i="8"/>
  <c r="L46" i="8"/>
  <c r="O45" i="8"/>
  <c r="N45" i="8"/>
  <c r="M45" i="8"/>
  <c r="L45" i="8"/>
  <c r="O44" i="8"/>
  <c r="N44" i="8"/>
  <c r="M44" i="8"/>
  <c r="L44" i="8"/>
  <c r="O43" i="8"/>
  <c r="N43" i="8"/>
  <c r="M43" i="8"/>
  <c r="L43" i="8"/>
  <c r="O42" i="8"/>
  <c r="N42" i="8"/>
  <c r="M42" i="8"/>
  <c r="L42" i="8"/>
  <c r="O41" i="8"/>
  <c r="N41" i="8"/>
  <c r="M41" i="8"/>
  <c r="L41" i="8"/>
  <c r="O40" i="8"/>
  <c r="N40" i="8"/>
  <c r="M40" i="8"/>
  <c r="L40" i="8"/>
  <c r="O39" i="8"/>
  <c r="N39" i="8"/>
  <c r="M39" i="8"/>
  <c r="L39" i="8"/>
  <c r="O38" i="8"/>
  <c r="N38" i="8"/>
  <c r="M38" i="8"/>
  <c r="L38" i="8"/>
  <c r="O37" i="8"/>
  <c r="N37" i="8"/>
  <c r="M37" i="8"/>
  <c r="L37" i="8"/>
  <c r="O36" i="8"/>
  <c r="N36" i="8"/>
  <c r="M36" i="8"/>
  <c r="L36" i="8"/>
  <c r="O35" i="8"/>
  <c r="N35" i="8"/>
  <c r="M35" i="8"/>
  <c r="L35" i="8"/>
  <c r="O34" i="8"/>
  <c r="N34" i="8"/>
  <c r="M34" i="8"/>
  <c r="L34" i="8"/>
  <c r="O33" i="8"/>
  <c r="N33" i="8"/>
  <c r="M33" i="8"/>
  <c r="L33" i="8"/>
  <c r="O32" i="8"/>
  <c r="N32" i="8"/>
  <c r="M32" i="8"/>
  <c r="L32" i="8"/>
  <c r="O31" i="8"/>
  <c r="N31" i="8"/>
  <c r="M31" i="8"/>
  <c r="L31" i="8"/>
  <c r="O30" i="8"/>
  <c r="N30" i="8"/>
  <c r="M30" i="8"/>
  <c r="L30" i="8"/>
  <c r="O29" i="8"/>
  <c r="N29" i="8"/>
  <c r="M29" i="8"/>
  <c r="L29" i="8"/>
  <c r="O28" i="8"/>
  <c r="N28" i="8"/>
  <c r="M28" i="8"/>
  <c r="L28" i="8"/>
  <c r="O27" i="8"/>
  <c r="N27" i="8"/>
  <c r="M27" i="8"/>
  <c r="L27" i="8"/>
  <c r="O26" i="8"/>
  <c r="N26" i="8"/>
  <c r="M26" i="8"/>
  <c r="L26" i="8"/>
  <c r="O25" i="8"/>
  <c r="N25" i="8"/>
  <c r="M25" i="8"/>
  <c r="L25" i="8"/>
  <c r="O24" i="8"/>
  <c r="N24" i="8"/>
  <c r="M24" i="8"/>
  <c r="L24" i="8"/>
  <c r="O23" i="8"/>
  <c r="N23" i="8"/>
  <c r="M23" i="8"/>
  <c r="L23" i="8"/>
  <c r="O22" i="8"/>
  <c r="N22" i="8"/>
  <c r="M22" i="8"/>
  <c r="L22" i="8"/>
  <c r="O21" i="8"/>
  <c r="N21" i="8"/>
  <c r="M21" i="8"/>
  <c r="L21" i="8"/>
  <c r="O20" i="8"/>
  <c r="N20" i="8"/>
  <c r="M20" i="8"/>
  <c r="L20" i="8"/>
  <c r="O19" i="8"/>
  <c r="N19" i="8"/>
  <c r="M19" i="8"/>
  <c r="L19" i="8"/>
  <c r="O18" i="8"/>
  <c r="N18" i="8"/>
  <c r="M18" i="8"/>
  <c r="L18" i="8"/>
  <c r="O17" i="8"/>
  <c r="N17" i="8"/>
  <c r="M17" i="8"/>
  <c r="L17" i="8"/>
  <c r="O16" i="8"/>
  <c r="N16" i="8"/>
  <c r="M16" i="8"/>
  <c r="L16" i="8"/>
  <c r="O15" i="8"/>
  <c r="N15" i="8"/>
  <c r="M15" i="8"/>
  <c r="L15" i="8"/>
  <c r="O14" i="8"/>
  <c r="N14" i="8"/>
  <c r="M14" i="8"/>
  <c r="L14" i="8"/>
  <c r="O13" i="8"/>
  <c r="N13" i="8"/>
  <c r="M13" i="8"/>
  <c r="L13" i="8"/>
  <c r="O12" i="8"/>
  <c r="N12" i="8"/>
  <c r="M12" i="8"/>
  <c r="L12" i="8"/>
  <c r="O11" i="8"/>
  <c r="N11" i="8"/>
  <c r="M11" i="8"/>
  <c r="L11" i="8"/>
  <c r="O10" i="8"/>
  <c r="N10" i="8"/>
  <c r="M10" i="8"/>
  <c r="L10" i="8"/>
  <c r="O9" i="8"/>
  <c r="N9" i="8"/>
  <c r="M9" i="8"/>
  <c r="L9" i="8"/>
  <c r="O8" i="8"/>
  <c r="N8" i="8"/>
  <c r="M8" i="8"/>
  <c r="L8" i="8"/>
  <c r="O7" i="8"/>
  <c r="N7" i="8"/>
  <c r="M7" i="8"/>
  <c r="L7" i="8"/>
  <c r="O6" i="8"/>
  <c r="N6" i="8"/>
  <c r="M6" i="8"/>
  <c r="L6" i="8"/>
  <c r="G189" i="6" l="1"/>
  <c r="F189" i="6"/>
  <c r="B189" i="6"/>
  <c r="G188" i="6"/>
  <c r="F188" i="6"/>
  <c r="B188" i="6"/>
  <c r="G187" i="6"/>
  <c r="F187" i="6"/>
  <c r="B187" i="6"/>
  <c r="G186" i="6"/>
  <c r="F186" i="6"/>
  <c r="B186" i="6"/>
  <c r="G185" i="6"/>
  <c r="F185" i="6"/>
  <c r="B185" i="6"/>
  <c r="G184" i="6"/>
  <c r="F184" i="6"/>
  <c r="B184" i="6"/>
  <c r="G183" i="6"/>
  <c r="F183" i="6"/>
  <c r="B183" i="6"/>
  <c r="G182" i="6"/>
  <c r="F182" i="6"/>
  <c r="B182" i="6"/>
  <c r="G181" i="6"/>
  <c r="F181" i="6"/>
  <c r="B181" i="6"/>
  <c r="G180" i="6"/>
  <c r="F180" i="6"/>
  <c r="B180" i="6"/>
  <c r="G179" i="6"/>
  <c r="F179" i="6"/>
  <c r="B179" i="6"/>
  <c r="G178" i="6"/>
  <c r="F178" i="6"/>
  <c r="B178" i="6"/>
  <c r="G177" i="6"/>
  <c r="F177" i="6"/>
  <c r="B177" i="6"/>
  <c r="G176" i="6"/>
  <c r="F176" i="6"/>
  <c r="B176" i="6"/>
  <c r="G175" i="6"/>
  <c r="F175" i="6"/>
  <c r="B175" i="6"/>
  <c r="G174" i="6"/>
  <c r="F174" i="6"/>
  <c r="B174" i="6"/>
  <c r="G173" i="6"/>
  <c r="F173" i="6"/>
  <c r="B173" i="6"/>
  <c r="G172" i="6"/>
  <c r="F172" i="6"/>
  <c r="B172" i="6"/>
  <c r="G171" i="6"/>
  <c r="F171" i="6"/>
  <c r="B171" i="6"/>
  <c r="G170" i="6"/>
  <c r="F170" i="6"/>
  <c r="B170" i="6"/>
  <c r="G169" i="6"/>
  <c r="F169" i="6"/>
  <c r="B169" i="6"/>
  <c r="G168" i="6"/>
  <c r="F168" i="6"/>
  <c r="B168" i="6"/>
  <c r="G167" i="6"/>
  <c r="F167" i="6"/>
  <c r="B167" i="6"/>
  <c r="G166" i="6"/>
  <c r="F166" i="6"/>
  <c r="B166" i="6"/>
  <c r="G165" i="6"/>
  <c r="F165" i="6"/>
  <c r="B165" i="6"/>
  <c r="G164" i="6"/>
  <c r="F164" i="6"/>
  <c r="B164" i="6"/>
  <c r="G163" i="6"/>
  <c r="F163" i="6"/>
  <c r="B163" i="6"/>
  <c r="G162" i="6"/>
  <c r="F162" i="6"/>
  <c r="B162" i="6"/>
  <c r="G161" i="6"/>
  <c r="F161" i="6"/>
  <c r="B161" i="6"/>
  <c r="G160" i="6"/>
  <c r="F160" i="6"/>
  <c r="B160" i="6"/>
  <c r="G159" i="6"/>
  <c r="F159" i="6"/>
  <c r="B159" i="6"/>
  <c r="G158" i="6"/>
  <c r="F158" i="6"/>
  <c r="B158" i="6"/>
  <c r="G157" i="6"/>
  <c r="F157" i="6"/>
  <c r="B157" i="6"/>
  <c r="G156" i="6"/>
  <c r="F156" i="6"/>
  <c r="B156" i="6"/>
  <c r="G155" i="6"/>
  <c r="F155" i="6"/>
  <c r="B155" i="6"/>
  <c r="G154" i="6"/>
  <c r="F154" i="6"/>
  <c r="B154" i="6"/>
  <c r="G153" i="6"/>
  <c r="F153" i="6"/>
  <c r="B153" i="6"/>
  <c r="G152" i="6"/>
  <c r="F152" i="6"/>
  <c r="B152" i="6"/>
  <c r="G151" i="6"/>
  <c r="F151" i="6"/>
  <c r="B151" i="6"/>
  <c r="G150" i="6"/>
  <c r="F150" i="6"/>
  <c r="B150" i="6"/>
  <c r="G149" i="6"/>
  <c r="F149" i="6"/>
  <c r="B149" i="6"/>
  <c r="G148" i="6"/>
  <c r="F148" i="6"/>
  <c r="B148" i="6"/>
  <c r="G147" i="6"/>
  <c r="F147" i="6"/>
  <c r="B147" i="6"/>
  <c r="G146" i="6"/>
  <c r="F146" i="6"/>
  <c r="B146" i="6"/>
  <c r="G145" i="6"/>
  <c r="F145" i="6"/>
  <c r="B145" i="6"/>
  <c r="G144" i="6"/>
  <c r="F144" i="6"/>
  <c r="B144" i="6"/>
  <c r="G143" i="6"/>
  <c r="F143" i="6"/>
  <c r="B143" i="6"/>
  <c r="G142" i="6"/>
  <c r="F142" i="6"/>
  <c r="B142" i="6"/>
  <c r="G141" i="6"/>
  <c r="F141" i="6"/>
  <c r="B141" i="6"/>
  <c r="G140" i="6"/>
  <c r="F140" i="6"/>
  <c r="B140" i="6"/>
  <c r="G139" i="6"/>
  <c r="F139" i="6"/>
  <c r="B139" i="6"/>
  <c r="G138" i="6"/>
  <c r="F138" i="6"/>
  <c r="B138" i="6"/>
  <c r="G137" i="6"/>
  <c r="F137" i="6"/>
  <c r="B137" i="6"/>
  <c r="G136" i="6"/>
  <c r="F136" i="6"/>
  <c r="B136" i="6"/>
  <c r="G135" i="6"/>
  <c r="F135" i="6"/>
  <c r="B135" i="6"/>
  <c r="G134" i="6"/>
  <c r="F134" i="6"/>
  <c r="B134" i="6"/>
  <c r="G133" i="6"/>
  <c r="F133" i="6"/>
  <c r="B133" i="6"/>
  <c r="G132" i="6"/>
  <c r="F132" i="6"/>
  <c r="B132" i="6"/>
  <c r="G131" i="6"/>
  <c r="F131" i="6"/>
  <c r="B131" i="6"/>
  <c r="G130" i="6"/>
  <c r="F130" i="6"/>
  <c r="B130" i="6"/>
  <c r="G129" i="6"/>
  <c r="F129" i="6"/>
  <c r="B129" i="6"/>
  <c r="G128" i="6"/>
  <c r="F128" i="6"/>
  <c r="B128" i="6"/>
  <c r="G127" i="6"/>
  <c r="F127" i="6"/>
  <c r="B127" i="6"/>
  <c r="G126" i="6"/>
  <c r="F126" i="6"/>
  <c r="B126" i="6"/>
  <c r="G125" i="6"/>
  <c r="F125" i="6"/>
  <c r="B125" i="6"/>
  <c r="G124" i="6"/>
  <c r="F124" i="6"/>
  <c r="B124" i="6"/>
  <c r="G123" i="6"/>
  <c r="F123" i="6"/>
  <c r="B123" i="6"/>
  <c r="G122" i="6"/>
  <c r="F122" i="6"/>
  <c r="B122" i="6"/>
  <c r="G121" i="6"/>
  <c r="F121" i="6"/>
  <c r="B121" i="6"/>
  <c r="G120" i="6"/>
  <c r="F120" i="6"/>
  <c r="B120" i="6"/>
  <c r="G119" i="6"/>
  <c r="F119" i="6"/>
  <c r="B119" i="6"/>
  <c r="G118" i="6"/>
  <c r="F118" i="6"/>
  <c r="B118" i="6"/>
  <c r="G117" i="6"/>
  <c r="F117" i="6"/>
  <c r="B117" i="6"/>
  <c r="G116" i="6"/>
  <c r="F116" i="6"/>
  <c r="B116" i="6"/>
  <c r="G115" i="6"/>
  <c r="F115" i="6"/>
  <c r="B115" i="6"/>
  <c r="G114" i="6"/>
  <c r="F114" i="6"/>
  <c r="B114" i="6"/>
  <c r="G113" i="6"/>
  <c r="F113" i="6"/>
  <c r="B113" i="6"/>
  <c r="G112" i="6"/>
  <c r="F112" i="6"/>
  <c r="B112" i="6"/>
  <c r="G111" i="6"/>
  <c r="F111" i="6"/>
  <c r="B111" i="6"/>
  <c r="G110" i="6"/>
  <c r="F110" i="6"/>
  <c r="B110" i="6"/>
  <c r="G109" i="6"/>
  <c r="F109" i="6"/>
  <c r="B109" i="6"/>
  <c r="G108" i="6"/>
  <c r="F108" i="6"/>
  <c r="B108" i="6"/>
  <c r="G107" i="6"/>
  <c r="F107" i="6"/>
  <c r="B107" i="6"/>
  <c r="G106" i="6"/>
  <c r="F106" i="6"/>
  <c r="B106" i="6"/>
  <c r="G105" i="6"/>
  <c r="F105" i="6"/>
  <c r="B105" i="6"/>
  <c r="G104" i="6"/>
  <c r="F104" i="6"/>
  <c r="B104" i="6"/>
  <c r="G103" i="6"/>
  <c r="F103" i="6"/>
  <c r="B103" i="6"/>
  <c r="G102" i="6"/>
  <c r="F102" i="6"/>
  <c r="B102" i="6"/>
  <c r="G101" i="6"/>
  <c r="F101" i="6"/>
  <c r="B101" i="6"/>
  <c r="G100" i="6"/>
  <c r="F100" i="6"/>
  <c r="B100" i="6"/>
  <c r="G99" i="6"/>
  <c r="F99" i="6"/>
  <c r="B99" i="6"/>
  <c r="G98" i="6"/>
  <c r="F98" i="6"/>
  <c r="B98" i="6"/>
  <c r="G97" i="6"/>
  <c r="F97" i="6"/>
  <c r="B97" i="6"/>
  <c r="G96" i="6"/>
  <c r="F96" i="6"/>
  <c r="B96" i="6"/>
  <c r="G95" i="6"/>
  <c r="F95" i="6"/>
  <c r="B95" i="6"/>
  <c r="G94" i="6"/>
  <c r="F94" i="6"/>
  <c r="B94" i="6"/>
  <c r="G93" i="6"/>
  <c r="F93" i="6"/>
  <c r="B93" i="6"/>
  <c r="G92" i="6"/>
  <c r="F92" i="6"/>
  <c r="B92" i="6"/>
  <c r="G91" i="6"/>
  <c r="F91" i="6"/>
  <c r="B91" i="6"/>
  <c r="G90" i="6"/>
  <c r="F90" i="6"/>
  <c r="B90" i="6"/>
  <c r="G89" i="6"/>
  <c r="F89" i="6"/>
  <c r="B89" i="6"/>
  <c r="G88" i="6"/>
  <c r="F88" i="6"/>
  <c r="B88" i="6"/>
  <c r="G87" i="6"/>
  <c r="F87" i="6"/>
  <c r="B87" i="6"/>
  <c r="G86" i="6"/>
  <c r="F86" i="6"/>
  <c r="B86" i="6"/>
  <c r="G85" i="6"/>
  <c r="F85" i="6"/>
  <c r="B85" i="6"/>
  <c r="G84" i="6"/>
  <c r="F84" i="6"/>
  <c r="B84" i="6"/>
  <c r="G83" i="6"/>
  <c r="F83" i="6"/>
  <c r="B83" i="6"/>
  <c r="G82" i="6"/>
  <c r="F82" i="6"/>
  <c r="B82" i="6"/>
  <c r="G81" i="6"/>
  <c r="F81" i="6"/>
  <c r="B81" i="6"/>
  <c r="G80" i="6"/>
  <c r="F80" i="6"/>
  <c r="B80" i="6"/>
  <c r="G79" i="6"/>
  <c r="F79" i="6"/>
  <c r="B79" i="6"/>
  <c r="G78" i="6"/>
  <c r="F78" i="6"/>
  <c r="B78" i="6"/>
  <c r="G77" i="6"/>
  <c r="F77" i="6"/>
  <c r="B77" i="6"/>
  <c r="G76" i="6"/>
  <c r="F76" i="6"/>
  <c r="B76" i="6"/>
  <c r="G75" i="6"/>
  <c r="F75" i="6"/>
  <c r="B75" i="6"/>
  <c r="G74" i="6"/>
  <c r="F74" i="6"/>
  <c r="B74" i="6"/>
  <c r="G73" i="6"/>
  <c r="F73" i="6"/>
  <c r="B73" i="6"/>
  <c r="G72" i="6"/>
  <c r="F72" i="6"/>
  <c r="B72" i="6"/>
  <c r="G71" i="6"/>
  <c r="F71" i="6"/>
  <c r="B71" i="6"/>
  <c r="G70" i="6"/>
  <c r="F70" i="6"/>
  <c r="B70" i="6"/>
  <c r="G69" i="6"/>
  <c r="F69" i="6"/>
  <c r="B69" i="6"/>
  <c r="G68" i="6"/>
  <c r="F68" i="6"/>
  <c r="B68" i="6"/>
  <c r="G67" i="6"/>
  <c r="F67" i="6"/>
  <c r="B67" i="6"/>
  <c r="G66" i="6"/>
  <c r="F66" i="6"/>
  <c r="B66" i="6"/>
  <c r="G65" i="6"/>
  <c r="F65" i="6"/>
  <c r="B65" i="6"/>
  <c r="G64" i="6"/>
  <c r="F64" i="6"/>
  <c r="B64" i="6"/>
  <c r="G63" i="6"/>
  <c r="F63" i="6"/>
  <c r="B63" i="6"/>
  <c r="G62" i="6"/>
  <c r="F62" i="6"/>
  <c r="B62" i="6"/>
  <c r="G61" i="6"/>
  <c r="F61" i="6"/>
  <c r="B61" i="6"/>
  <c r="G60" i="6"/>
  <c r="F60" i="6"/>
  <c r="B60" i="6"/>
  <c r="G59" i="6"/>
  <c r="F59" i="6"/>
  <c r="B59" i="6"/>
  <c r="G58" i="6"/>
  <c r="F58" i="6"/>
  <c r="B58" i="6"/>
  <c r="G57" i="6"/>
  <c r="F57" i="6"/>
  <c r="B57" i="6"/>
  <c r="G56" i="6"/>
  <c r="F56" i="6"/>
  <c r="B56" i="6"/>
  <c r="G55" i="6"/>
  <c r="F55" i="6"/>
  <c r="B55" i="6"/>
  <c r="G54" i="6"/>
  <c r="F54" i="6"/>
  <c r="B54" i="6"/>
  <c r="G53" i="6"/>
  <c r="F53" i="6"/>
  <c r="B53" i="6"/>
  <c r="G52" i="6"/>
  <c r="F52" i="6"/>
  <c r="B52" i="6"/>
  <c r="G51" i="6"/>
  <c r="F51" i="6"/>
  <c r="B51" i="6"/>
  <c r="G50" i="6"/>
  <c r="F50" i="6"/>
  <c r="B50" i="6"/>
  <c r="G49" i="6"/>
  <c r="F49" i="6"/>
  <c r="B49" i="6"/>
  <c r="G48" i="6"/>
  <c r="F48" i="6"/>
  <c r="B48" i="6"/>
  <c r="G47" i="6"/>
  <c r="F47" i="6"/>
  <c r="B47" i="6"/>
  <c r="G46" i="6"/>
  <c r="F46" i="6"/>
  <c r="B46" i="6"/>
  <c r="G45" i="6"/>
  <c r="F45" i="6"/>
  <c r="B45" i="6"/>
  <c r="G44" i="6"/>
  <c r="F44" i="6"/>
  <c r="B44" i="6"/>
  <c r="G43" i="6"/>
  <c r="F43" i="6"/>
  <c r="B43" i="6"/>
  <c r="G42" i="6"/>
  <c r="F42" i="6"/>
  <c r="B42" i="6"/>
  <c r="G41" i="6"/>
  <c r="F41" i="6"/>
  <c r="B41" i="6"/>
  <c r="G40" i="6"/>
  <c r="F40" i="6"/>
  <c r="B40" i="6"/>
  <c r="G39" i="6"/>
  <c r="F39" i="6"/>
  <c r="B39" i="6"/>
  <c r="G38" i="6"/>
  <c r="F38" i="6"/>
  <c r="B38" i="6"/>
  <c r="G37" i="6"/>
  <c r="F37" i="6"/>
  <c r="B37" i="6"/>
  <c r="G36" i="6"/>
  <c r="F36" i="6"/>
  <c r="B36" i="6"/>
  <c r="G35" i="6"/>
  <c r="F35" i="6"/>
  <c r="B35" i="6"/>
  <c r="G34" i="6"/>
  <c r="F34" i="6"/>
  <c r="B34" i="6"/>
  <c r="G33" i="6"/>
  <c r="F33" i="6"/>
  <c r="B33" i="6"/>
  <c r="G32" i="6"/>
  <c r="F32" i="6"/>
  <c r="B32" i="6"/>
  <c r="G31" i="6"/>
  <c r="F31" i="6"/>
  <c r="B31" i="6"/>
  <c r="G30" i="6"/>
  <c r="F30" i="6"/>
  <c r="B30" i="6"/>
  <c r="G29" i="6"/>
  <c r="F29" i="6"/>
  <c r="B29" i="6"/>
  <c r="G28" i="6"/>
  <c r="F28" i="6"/>
  <c r="B28" i="6"/>
  <c r="G27" i="6"/>
  <c r="F27" i="6"/>
  <c r="B27" i="6"/>
  <c r="G26" i="6"/>
  <c r="F26" i="6"/>
  <c r="B26" i="6"/>
  <c r="G25" i="6"/>
  <c r="F25" i="6"/>
  <c r="B25" i="6"/>
  <c r="G24" i="6"/>
  <c r="F24" i="6"/>
  <c r="B24" i="6"/>
  <c r="G23" i="6"/>
  <c r="F23" i="6"/>
  <c r="B23" i="6"/>
  <c r="G22" i="6"/>
  <c r="F22" i="6"/>
  <c r="B22" i="6"/>
  <c r="G21" i="6"/>
  <c r="F21" i="6"/>
  <c r="B21" i="6"/>
  <c r="G20" i="6"/>
  <c r="F20" i="6"/>
  <c r="B20" i="6"/>
  <c r="G19" i="6"/>
  <c r="F19" i="6"/>
  <c r="B19" i="6"/>
  <c r="G18" i="6"/>
  <c r="F18" i="6"/>
  <c r="B18" i="6"/>
  <c r="G17" i="6"/>
  <c r="F17" i="6"/>
  <c r="B17" i="6"/>
  <c r="G16" i="6"/>
  <c r="F16" i="6"/>
  <c r="B16" i="6"/>
  <c r="G15" i="6"/>
  <c r="F15" i="6"/>
  <c r="B15" i="6"/>
  <c r="G14" i="6"/>
  <c r="F14" i="6"/>
  <c r="B14" i="6"/>
  <c r="G13" i="6"/>
  <c r="F13" i="6"/>
  <c r="B13" i="6"/>
  <c r="G12" i="6"/>
  <c r="F12" i="6"/>
  <c r="B12" i="6"/>
  <c r="G11" i="6"/>
  <c r="F11" i="6"/>
  <c r="B11" i="6"/>
  <c r="G10" i="6"/>
  <c r="F10" i="6"/>
  <c r="B10" i="6"/>
  <c r="G9" i="6"/>
  <c r="F9" i="6"/>
  <c r="B9" i="6"/>
  <c r="G8" i="6"/>
  <c r="F8" i="6"/>
  <c r="B8" i="6"/>
  <c r="G7" i="6"/>
  <c r="F7" i="6"/>
  <c r="B7" i="6"/>
  <c r="G6" i="6"/>
  <c r="F6" i="6"/>
  <c r="B6" i="6"/>
  <c r="G5" i="6"/>
  <c r="F5" i="6"/>
  <c r="B5" i="6"/>
  <c r="G4" i="6"/>
  <c r="F4" i="6"/>
  <c r="B4" i="6"/>
  <c r="B3" i="6"/>
  <c r="B2" i="6"/>
  <c r="AK4" i="10" l="1"/>
  <c r="M4" i="10"/>
  <c r="K150" i="10" l="1"/>
  <c r="H149" i="10"/>
  <c r="I148" i="10"/>
  <c r="J147" i="10"/>
  <c r="K146" i="10"/>
  <c r="D145" i="10"/>
  <c r="J143" i="10"/>
  <c r="K142" i="10"/>
  <c r="D141" i="10"/>
  <c r="E140" i="10"/>
  <c r="F139" i="10"/>
  <c r="G138" i="10"/>
  <c r="H137" i="10"/>
  <c r="E136" i="10"/>
  <c r="J135" i="10"/>
  <c r="K134" i="10"/>
  <c r="D133" i="10"/>
  <c r="E132" i="10"/>
  <c r="F131" i="10"/>
  <c r="G130" i="10"/>
  <c r="D129" i="10"/>
  <c r="E128" i="10"/>
  <c r="F127" i="10"/>
  <c r="G126" i="10"/>
  <c r="H125" i="10"/>
  <c r="E124" i="10"/>
  <c r="J123" i="10"/>
  <c r="G122" i="10"/>
  <c r="D121" i="10"/>
  <c r="J119" i="10"/>
  <c r="F119" i="10"/>
  <c r="G118" i="10"/>
  <c r="H117" i="10"/>
  <c r="I116" i="10"/>
  <c r="J115" i="10"/>
  <c r="K114" i="10"/>
  <c r="D113" i="10"/>
  <c r="E112" i="10"/>
  <c r="F111" i="10"/>
  <c r="G110" i="10"/>
  <c r="H109" i="10"/>
  <c r="D109" i="10"/>
  <c r="E108" i="10"/>
  <c r="K106" i="10"/>
  <c r="G106" i="10"/>
  <c r="H105" i="10"/>
  <c r="I104" i="10"/>
  <c r="J103" i="10"/>
  <c r="K102" i="10"/>
  <c r="G102" i="10"/>
  <c r="H101" i="10"/>
  <c r="E100" i="10"/>
  <c r="J99" i="10"/>
  <c r="K98" i="10"/>
  <c r="G98" i="10"/>
  <c r="D97" i="10"/>
  <c r="E96" i="10"/>
  <c r="F95" i="10"/>
  <c r="AK92" i="10"/>
  <c r="M92" i="10"/>
  <c r="D93" i="10"/>
  <c r="E92" i="10"/>
  <c r="F91" i="10"/>
  <c r="AK88" i="10"/>
  <c r="M88" i="10"/>
  <c r="H89" i="10"/>
  <c r="I88" i="10"/>
  <c r="J87" i="10"/>
  <c r="K86" i="10"/>
  <c r="G86" i="10"/>
  <c r="D85" i="10"/>
  <c r="E84" i="10"/>
  <c r="F83" i="10"/>
  <c r="AK80" i="10"/>
  <c r="M80" i="10"/>
  <c r="H81" i="10"/>
  <c r="E80" i="10"/>
  <c r="J79" i="10"/>
  <c r="K78" i="10"/>
  <c r="G78" i="10"/>
  <c r="H77" i="10"/>
  <c r="I76" i="10"/>
  <c r="F75" i="10"/>
  <c r="AK72" i="10"/>
  <c r="M72" i="10"/>
  <c r="D73" i="10"/>
  <c r="E72" i="10"/>
  <c r="K70" i="10"/>
  <c r="G70" i="10"/>
  <c r="D69" i="10"/>
  <c r="E68" i="10"/>
  <c r="F67" i="10"/>
  <c r="M64" i="10"/>
  <c r="AK64" i="10"/>
  <c r="D65" i="10"/>
  <c r="E64" i="10"/>
  <c r="F63" i="10"/>
  <c r="AK60" i="10"/>
  <c r="M60" i="10"/>
  <c r="H61" i="10"/>
  <c r="I60" i="10"/>
  <c r="J59" i="10"/>
  <c r="K58" i="10"/>
  <c r="G58" i="10"/>
  <c r="H57" i="10"/>
  <c r="I56" i="10"/>
  <c r="J55" i="10"/>
  <c r="K54" i="10"/>
  <c r="G54" i="10"/>
  <c r="H53" i="10"/>
  <c r="I52" i="10"/>
  <c r="J51" i="10"/>
  <c r="K50" i="10"/>
  <c r="G50" i="10"/>
  <c r="D49" i="10"/>
  <c r="E48" i="10"/>
  <c r="F47" i="10"/>
  <c r="AK44" i="10"/>
  <c r="M44" i="10"/>
  <c r="H45" i="10"/>
  <c r="E44" i="10"/>
  <c r="F43" i="10"/>
  <c r="M40" i="10"/>
  <c r="AK40" i="10"/>
  <c r="D41" i="10"/>
  <c r="I40" i="10"/>
  <c r="J39" i="10"/>
  <c r="K38" i="10"/>
  <c r="G38" i="10"/>
  <c r="D37" i="10"/>
  <c r="E36" i="10"/>
  <c r="J35" i="10"/>
  <c r="K34" i="10"/>
  <c r="G34" i="10"/>
  <c r="D33" i="10"/>
  <c r="E32" i="10"/>
  <c r="F31" i="10"/>
  <c r="G30" i="10"/>
  <c r="H29" i="10"/>
  <c r="I28" i="10"/>
  <c r="J27" i="10"/>
  <c r="F27" i="10"/>
  <c r="AK24" i="10"/>
  <c r="M24" i="10"/>
  <c r="H25" i="10"/>
  <c r="I24" i="10"/>
  <c r="J23" i="10"/>
  <c r="K22" i="10"/>
  <c r="G22" i="10"/>
  <c r="H21" i="10"/>
  <c r="E20" i="10"/>
  <c r="F19" i="10"/>
  <c r="M16" i="10"/>
  <c r="AK16" i="10"/>
  <c r="H17" i="10"/>
  <c r="I16" i="10"/>
  <c r="F15" i="10"/>
  <c r="M12" i="10"/>
  <c r="AK12" i="10"/>
  <c r="H13" i="10"/>
  <c r="E12" i="10"/>
  <c r="F11" i="10"/>
  <c r="K10" i="10"/>
  <c r="M8" i="10"/>
  <c r="AK8" i="10"/>
  <c r="H9" i="10"/>
  <c r="D9" i="10"/>
  <c r="I8" i="10"/>
  <c r="E8" i="10"/>
  <c r="J7" i="10"/>
  <c r="F7" i="10"/>
  <c r="K6" i="10"/>
  <c r="G6" i="10"/>
  <c r="K5" i="10"/>
  <c r="AK3" i="10"/>
  <c r="M3" i="10"/>
  <c r="D2" i="10"/>
  <c r="N2" i="10" s="1"/>
  <c r="C146" i="10"/>
  <c r="C138" i="10"/>
  <c r="C130" i="10"/>
  <c r="C122" i="10"/>
  <c r="C114" i="10"/>
  <c r="C106" i="10"/>
  <c r="C98" i="10"/>
  <c r="C90" i="10"/>
  <c r="C82" i="10"/>
  <c r="C74" i="10"/>
  <c r="C66" i="10"/>
  <c r="C58" i="10"/>
  <c r="C50" i="10"/>
  <c r="C38" i="10"/>
  <c r="C30" i="10"/>
  <c r="C22" i="10"/>
  <c r="C14" i="10"/>
  <c r="C6" i="10"/>
  <c r="AN150" i="10"/>
  <c r="AP149" i="10"/>
  <c r="AR148" i="10"/>
  <c r="AT147" i="10"/>
  <c r="AR146" i="10"/>
  <c r="AT145" i="10"/>
  <c r="AN144" i="10"/>
  <c r="AP143" i="10"/>
  <c r="AR142" i="10"/>
  <c r="AN142" i="10"/>
  <c r="AP141" i="10"/>
  <c r="AT139" i="10"/>
  <c r="AR138" i="10"/>
  <c r="AP137" i="10"/>
  <c r="AN136" i="10"/>
  <c r="AN134" i="10"/>
  <c r="AN132" i="10"/>
  <c r="AT131" i="10"/>
  <c r="AP131" i="10"/>
  <c r="AR130" i="10"/>
  <c r="AT129" i="10"/>
  <c r="AR128" i="10"/>
  <c r="AN128" i="10"/>
  <c r="AP127" i="10"/>
  <c r="AR126" i="10"/>
  <c r="AN126" i="10"/>
  <c r="AT125" i="10"/>
  <c r="AN124" i="10"/>
  <c r="AP123" i="10"/>
  <c r="AR122" i="10"/>
  <c r="AT121" i="10"/>
  <c r="AN120" i="10"/>
  <c r="AP119" i="10"/>
  <c r="AR118" i="10"/>
  <c r="AT117" i="10"/>
  <c r="AN116" i="10"/>
  <c r="AP115" i="10"/>
  <c r="AN114" i="10"/>
  <c r="AP113" i="10"/>
  <c r="AR112" i="10"/>
  <c r="AN112" i="10"/>
  <c r="AP111" i="10"/>
  <c r="AR110" i="10"/>
  <c r="AT109" i="10"/>
  <c r="AT107" i="10"/>
  <c r="AP107" i="10"/>
  <c r="AN106" i="10"/>
  <c r="AP105" i="10"/>
  <c r="AR104" i="10"/>
  <c r="AT103" i="10"/>
  <c r="AN102" i="10"/>
  <c r="AP101" i="10"/>
  <c r="AR100" i="10"/>
  <c r="AT99" i="10"/>
  <c r="AN98" i="10"/>
  <c r="AN96" i="10"/>
  <c r="AN94" i="10"/>
  <c r="AN92" i="10"/>
  <c r="AN90" i="10"/>
  <c r="AP89" i="10"/>
  <c r="AR88" i="10"/>
  <c r="AT87" i="10"/>
  <c r="AP87" i="10"/>
  <c r="AR86" i="10"/>
  <c r="AT85" i="10"/>
  <c r="AP85" i="10"/>
  <c r="AR84" i="10"/>
  <c r="AT83" i="10"/>
  <c r="AP83" i="10"/>
  <c r="AR82" i="10"/>
  <c r="AT81" i="10"/>
  <c r="AP81" i="10"/>
  <c r="AR80" i="10"/>
  <c r="AT79" i="10"/>
  <c r="AP79" i="10"/>
  <c r="AR78" i="10"/>
  <c r="AT77" i="10"/>
  <c r="AN76" i="10"/>
  <c r="AP75" i="10"/>
  <c r="AR74" i="10"/>
  <c r="AT73" i="10"/>
  <c r="AN72" i="10"/>
  <c r="AP71" i="10"/>
  <c r="AR70" i="10"/>
  <c r="AT69" i="10"/>
  <c r="AP69" i="10"/>
  <c r="AR68" i="10"/>
  <c r="AT67" i="10"/>
  <c r="AP67" i="10"/>
  <c r="AR66" i="10"/>
  <c r="AT65" i="10"/>
  <c r="AP65" i="10"/>
  <c r="AR64" i="10"/>
  <c r="AT63" i="10"/>
  <c r="AP63" i="10"/>
  <c r="AR62" i="10"/>
  <c r="AT61" i="10"/>
  <c r="AP61" i="10"/>
  <c r="AR60" i="10"/>
  <c r="AT59" i="10"/>
  <c r="AP59" i="10"/>
  <c r="AR58" i="10"/>
  <c r="AN56" i="10"/>
  <c r="AN54" i="10"/>
  <c r="AT53" i="10"/>
  <c r="AN52" i="10"/>
  <c r="AN50" i="10"/>
  <c r="AN48" i="10"/>
  <c r="AP47" i="10"/>
  <c r="AN46" i="10"/>
  <c r="AT45" i="10"/>
  <c r="AR44" i="10"/>
  <c r="AT43" i="10"/>
  <c r="AR42" i="10"/>
  <c r="AP41" i="10"/>
  <c r="AR40" i="10"/>
  <c r="AP39" i="10"/>
  <c r="AR38" i="10"/>
  <c r="AP37" i="10"/>
  <c r="AR36" i="10"/>
  <c r="AP35" i="10"/>
  <c r="AN34" i="10"/>
  <c r="AP33" i="10"/>
  <c r="AN32" i="10"/>
  <c r="AP31" i="10"/>
  <c r="AN30" i="10"/>
  <c r="AT27" i="10"/>
  <c r="AR26" i="10"/>
  <c r="AP25" i="10"/>
  <c r="AN24" i="10"/>
  <c r="AP23" i="10"/>
  <c r="AN22" i="10"/>
  <c r="AP21" i="10"/>
  <c r="AN20" i="10"/>
  <c r="AP19" i="10"/>
  <c r="AN18" i="10"/>
  <c r="AT15" i="10"/>
  <c r="AR14" i="10"/>
  <c r="AN14" i="10"/>
  <c r="AP13" i="10"/>
  <c r="AN12" i="10"/>
  <c r="AT11" i="10"/>
  <c r="AR10" i="10"/>
  <c r="AP9" i="10"/>
  <c r="AN8" i="10"/>
  <c r="AN6" i="10"/>
  <c r="AP5" i="10"/>
  <c r="AR4" i="10"/>
  <c r="AP3" i="10"/>
  <c r="F150" i="10"/>
  <c r="I147" i="10"/>
  <c r="J146" i="10"/>
  <c r="G145" i="10"/>
  <c r="D144" i="10"/>
  <c r="F142" i="10"/>
  <c r="G141" i="10"/>
  <c r="D140" i="10"/>
  <c r="J138" i="10"/>
  <c r="I135" i="10"/>
  <c r="F134" i="10"/>
  <c r="I131" i="10"/>
  <c r="F130" i="10"/>
  <c r="I127" i="10"/>
  <c r="K125" i="10"/>
  <c r="H124" i="10"/>
  <c r="E123" i="10"/>
  <c r="F122" i="10"/>
  <c r="G121" i="10"/>
  <c r="I119" i="10"/>
  <c r="F118" i="10"/>
  <c r="I115" i="10"/>
  <c r="F114" i="10"/>
  <c r="G113" i="10"/>
  <c r="D112" i="10"/>
  <c r="J110" i="10"/>
  <c r="G109" i="10"/>
  <c r="D108" i="10"/>
  <c r="J106" i="10"/>
  <c r="I103" i="10"/>
  <c r="J102" i="10"/>
  <c r="AK99" i="10"/>
  <c r="M99" i="10"/>
  <c r="I99" i="10"/>
  <c r="F98" i="10"/>
  <c r="G97" i="10"/>
  <c r="D96" i="10"/>
  <c r="F94" i="10"/>
  <c r="G93" i="10"/>
  <c r="H92" i="10"/>
  <c r="E91" i="10"/>
  <c r="M87" i="10"/>
  <c r="AK87" i="10"/>
  <c r="I87" i="10"/>
  <c r="J86" i="10"/>
  <c r="M83" i="10"/>
  <c r="AK83" i="10"/>
  <c r="D84" i="10"/>
  <c r="J82" i="10"/>
  <c r="K81" i="10"/>
  <c r="U81" i="10" s="1"/>
  <c r="H80" i="10"/>
  <c r="I79" i="10"/>
  <c r="J78" i="10"/>
  <c r="AK75" i="10"/>
  <c r="M75" i="10"/>
  <c r="D76" i="10"/>
  <c r="J74" i="10"/>
  <c r="G73" i="10"/>
  <c r="D72" i="10"/>
  <c r="F70" i="10"/>
  <c r="M67" i="10"/>
  <c r="AK67" i="10"/>
  <c r="I67" i="10"/>
  <c r="J66" i="10"/>
  <c r="G65" i="10"/>
  <c r="D64" i="10"/>
  <c r="F62" i="10"/>
  <c r="G61" i="10"/>
  <c r="D60" i="10"/>
  <c r="J58" i="10"/>
  <c r="AK55" i="10"/>
  <c r="M55" i="10"/>
  <c r="I55" i="10"/>
  <c r="J54" i="10"/>
  <c r="K53" i="10"/>
  <c r="H52" i="10"/>
  <c r="F50" i="10"/>
  <c r="AK47" i="10"/>
  <c r="M47" i="10"/>
  <c r="I47" i="10"/>
  <c r="AK43" i="10"/>
  <c r="M43" i="10"/>
  <c r="I43" i="10"/>
  <c r="J42" i="10"/>
  <c r="K41" i="10"/>
  <c r="H40" i="10"/>
  <c r="I39" i="10"/>
  <c r="F38" i="10"/>
  <c r="K37" i="10"/>
  <c r="D36" i="10"/>
  <c r="F34" i="10"/>
  <c r="G33" i="10"/>
  <c r="D32" i="10"/>
  <c r="F30" i="10"/>
  <c r="K29" i="10"/>
  <c r="E27" i="10"/>
  <c r="K25" i="10"/>
  <c r="H24" i="10"/>
  <c r="I23" i="10"/>
  <c r="F22" i="10"/>
  <c r="G21" i="10"/>
  <c r="H20" i="10"/>
  <c r="E19" i="10"/>
  <c r="J18" i="10"/>
  <c r="K17" i="10"/>
  <c r="H16" i="10"/>
  <c r="I15" i="10"/>
  <c r="J14" i="10"/>
  <c r="M11" i="10"/>
  <c r="AK11" i="10"/>
  <c r="I11" i="10"/>
  <c r="AK7" i="10"/>
  <c r="M7" i="10"/>
  <c r="I7" i="10"/>
  <c r="F6" i="10"/>
  <c r="F5" i="10"/>
  <c r="K2" i="10"/>
  <c r="U2" i="10" s="1"/>
  <c r="C145" i="10"/>
  <c r="C133" i="10"/>
  <c r="C121" i="10"/>
  <c r="C109" i="10"/>
  <c r="C97" i="10"/>
  <c r="C81" i="10"/>
  <c r="C69" i="10"/>
  <c r="C57" i="10"/>
  <c r="C45" i="10"/>
  <c r="C29" i="10"/>
  <c r="C21" i="10"/>
  <c r="C13" i="10"/>
  <c r="AM150" i="10"/>
  <c r="AL150" i="10" s="1"/>
  <c r="AS147" i="10"/>
  <c r="AO145" i="10"/>
  <c r="AM144" i="10"/>
  <c r="AL144" i="10" s="1"/>
  <c r="AS141" i="10"/>
  <c r="AQ140" i="10"/>
  <c r="AS139" i="10"/>
  <c r="AO137" i="10"/>
  <c r="AM136" i="10"/>
  <c r="AL136" i="10" s="1"/>
  <c r="AS133" i="10"/>
  <c r="AQ132" i="10"/>
  <c r="AO131" i="10"/>
  <c r="AM130" i="10"/>
  <c r="AL130" i="10" s="1"/>
  <c r="AS127" i="10"/>
  <c r="AQ126" i="10"/>
  <c r="AM126" i="10"/>
  <c r="AL126" i="10" s="1"/>
  <c r="AQ124" i="10"/>
  <c r="AS123" i="10"/>
  <c r="AQ122" i="10"/>
  <c r="AO121" i="10"/>
  <c r="AS119" i="10"/>
  <c r="AQ118" i="10"/>
  <c r="AO117" i="10"/>
  <c r="AM116" i="10"/>
  <c r="AL116" i="10" s="1"/>
  <c r="AQ114" i="10"/>
  <c r="AO113" i="10"/>
  <c r="AM112" i="10"/>
  <c r="AL112" i="10" s="1"/>
  <c r="AQ110" i="10"/>
  <c r="AS109" i="10"/>
  <c r="AS107" i="10"/>
  <c r="AQ106" i="10"/>
  <c r="AO105" i="10"/>
  <c r="AM104" i="10"/>
  <c r="AL104" i="10" s="1"/>
  <c r="AS101" i="10"/>
  <c r="AM100" i="10"/>
  <c r="AL100" i="10" s="1"/>
  <c r="AO99" i="10"/>
  <c r="AQ98" i="10"/>
  <c r="AS97" i="10"/>
  <c r="AO97" i="10"/>
  <c r="AQ96" i="10"/>
  <c r="AS95" i="10"/>
  <c r="AO95" i="10"/>
  <c r="AQ94" i="10"/>
  <c r="AS93" i="10"/>
  <c r="AO93" i="10"/>
  <c r="AM92" i="10"/>
  <c r="AL92" i="10" s="1"/>
  <c r="AQ90" i="10"/>
  <c r="AS89" i="10"/>
  <c r="AO89" i="10"/>
  <c r="AQ88" i="10"/>
  <c r="AS87" i="10"/>
  <c r="AM86" i="10"/>
  <c r="AL86" i="10" s="1"/>
  <c r="AM84" i="10"/>
  <c r="AL84" i="10" s="1"/>
  <c r="AM82" i="10"/>
  <c r="AL82" i="10" s="1"/>
  <c r="AO81" i="10"/>
  <c r="AQ80" i="10"/>
  <c r="AS79" i="10"/>
  <c r="AM78" i="10"/>
  <c r="AL78" i="10" s="1"/>
  <c r="AO77" i="10"/>
  <c r="AM76" i="10"/>
  <c r="AL76" i="10" s="1"/>
  <c r="AO75" i="10"/>
  <c r="AQ74" i="10"/>
  <c r="AS73" i="10"/>
  <c r="AO73" i="10"/>
  <c r="AQ72" i="10"/>
  <c r="AS71" i="10"/>
  <c r="AM70" i="10"/>
  <c r="AL70" i="10" s="1"/>
  <c r="AO69" i="10"/>
  <c r="AQ68" i="10"/>
  <c r="AS67" i="10"/>
  <c r="AO67" i="10"/>
  <c r="AQ66" i="10"/>
  <c r="AS65" i="10"/>
  <c r="AQ64" i="10"/>
  <c r="AS63" i="10"/>
  <c r="AO63" i="10"/>
  <c r="AM62" i="10"/>
  <c r="AL62" i="10" s="1"/>
  <c r="AM60" i="10"/>
  <c r="AL60" i="10" s="1"/>
  <c r="AM56" i="10"/>
  <c r="AL56" i="10" s="1"/>
  <c r="AO55" i="10"/>
  <c r="AQ54" i="10"/>
  <c r="AO53" i="10"/>
  <c r="AS47" i="10"/>
  <c r="K122" i="10"/>
  <c r="U122" i="10" s="1"/>
  <c r="AT47" i="10"/>
  <c r="AR46" i="10"/>
  <c r="AP45" i="10"/>
  <c r="AN44" i="10"/>
  <c r="AT31" i="10"/>
  <c r="AR30" i="10"/>
  <c r="AT29" i="10"/>
  <c r="AN28" i="10"/>
  <c r="AT17" i="10"/>
  <c r="AR16" i="10"/>
  <c r="AP15" i="10"/>
  <c r="AT13" i="10"/>
  <c r="AT9" i="10"/>
  <c r="AR8" i="10"/>
  <c r="AT5" i="10"/>
  <c r="K149" i="10"/>
  <c r="D148" i="10"/>
  <c r="F146" i="10"/>
  <c r="H144" i="10"/>
  <c r="E143" i="10"/>
  <c r="K141" i="10"/>
  <c r="H140" i="10"/>
  <c r="E139" i="10"/>
  <c r="K137" i="10"/>
  <c r="H136" i="10"/>
  <c r="E135" i="10"/>
  <c r="K133" i="10"/>
  <c r="H132" i="10"/>
  <c r="E131" i="10"/>
  <c r="K129" i="10"/>
  <c r="H128" i="10"/>
  <c r="J126" i="10"/>
  <c r="G125" i="10"/>
  <c r="I123" i="10"/>
  <c r="K121" i="10"/>
  <c r="H120" i="10"/>
  <c r="J118" i="10"/>
  <c r="G117" i="10"/>
  <c r="D116" i="10"/>
  <c r="J114" i="10"/>
  <c r="E111" i="10"/>
  <c r="K109" i="10"/>
  <c r="H108" i="10"/>
  <c r="E107" i="10"/>
  <c r="K105" i="10"/>
  <c r="H104" i="10"/>
  <c r="E103" i="10"/>
  <c r="G101" i="10"/>
  <c r="D100" i="10"/>
  <c r="AK95" i="10"/>
  <c r="M95" i="10"/>
  <c r="I95" i="10"/>
  <c r="J94" i="10"/>
  <c r="K93" i="10"/>
  <c r="U93" i="10" s="1"/>
  <c r="I91" i="10"/>
  <c r="J90" i="10"/>
  <c r="K89" i="10"/>
  <c r="H88" i="10"/>
  <c r="F86" i="10"/>
  <c r="G85" i="10"/>
  <c r="E83" i="10"/>
  <c r="AK79" i="10"/>
  <c r="M79" i="10"/>
  <c r="E79" i="10"/>
  <c r="K77" i="10"/>
  <c r="H76" i="10"/>
  <c r="E75" i="10"/>
  <c r="K73" i="10"/>
  <c r="H72" i="10"/>
  <c r="E71" i="10"/>
  <c r="G69" i="10"/>
  <c r="D68" i="10"/>
  <c r="AK63" i="10"/>
  <c r="M63" i="10"/>
  <c r="E63" i="10"/>
  <c r="K61" i="10"/>
  <c r="H60" i="10"/>
  <c r="E59" i="10"/>
  <c r="K57" i="10"/>
  <c r="U57" i="10" s="1"/>
  <c r="H56" i="10"/>
  <c r="E55" i="10"/>
  <c r="G53" i="10"/>
  <c r="I51" i="10"/>
  <c r="K49" i="10"/>
  <c r="H48" i="10"/>
  <c r="J46" i="10"/>
  <c r="K45" i="10"/>
  <c r="U45" i="10" s="1"/>
  <c r="H44" i="10"/>
  <c r="F42" i="10"/>
  <c r="G41" i="10"/>
  <c r="E39" i="10"/>
  <c r="AK35" i="10"/>
  <c r="M35" i="10"/>
  <c r="I35" i="10"/>
  <c r="J34" i="10"/>
  <c r="K33" i="10"/>
  <c r="H32" i="10"/>
  <c r="E31" i="10"/>
  <c r="M27" i="10"/>
  <c r="AK27" i="10"/>
  <c r="D28" i="10"/>
  <c r="J26" i="10"/>
  <c r="G25" i="10"/>
  <c r="D24" i="10"/>
  <c r="J22" i="10"/>
  <c r="K21" i="10"/>
  <c r="U21" i="10" s="1"/>
  <c r="D20" i="10"/>
  <c r="M15" i="10"/>
  <c r="AK15" i="10"/>
  <c r="E15" i="10"/>
  <c r="G13" i="10"/>
  <c r="D12" i="10"/>
  <c r="J10" i="10"/>
  <c r="K9" i="10"/>
  <c r="U9" i="10" s="1"/>
  <c r="H8" i="10"/>
  <c r="J6" i="10"/>
  <c r="C141" i="10"/>
  <c r="C125" i="10"/>
  <c r="C113" i="10"/>
  <c r="C101" i="10"/>
  <c r="C85" i="10"/>
  <c r="C73" i="10"/>
  <c r="C61" i="10"/>
  <c r="C49" i="10"/>
  <c r="C33" i="10"/>
  <c r="C17" i="10"/>
  <c r="C5" i="10"/>
  <c r="AS149" i="10"/>
  <c r="AQ148" i="10"/>
  <c r="AO147" i="10"/>
  <c r="AM146" i="10"/>
  <c r="AL146" i="10" s="1"/>
  <c r="AO143" i="10"/>
  <c r="AM142" i="10"/>
  <c r="AL142" i="10" s="1"/>
  <c r="AO139" i="10"/>
  <c r="AM138" i="10"/>
  <c r="AL138" i="10" s="1"/>
  <c r="AS135" i="10"/>
  <c r="AM134" i="10"/>
  <c r="AL134" i="10" s="1"/>
  <c r="AS131" i="10"/>
  <c r="AQ130" i="10"/>
  <c r="AO129" i="10"/>
  <c r="AM128" i="10"/>
  <c r="AL128" i="10" s="1"/>
  <c r="AO125" i="10"/>
  <c r="AM124" i="10"/>
  <c r="AL124" i="10" s="1"/>
  <c r="AS121" i="10"/>
  <c r="AM120" i="10"/>
  <c r="AL120" i="10" s="1"/>
  <c r="AS117" i="10"/>
  <c r="AQ116" i="10"/>
  <c r="AO115" i="10"/>
  <c r="AM114" i="10"/>
  <c r="AL114" i="10" s="1"/>
  <c r="AS111" i="10"/>
  <c r="AO109" i="10"/>
  <c r="AM108" i="10"/>
  <c r="AL108" i="10" s="1"/>
  <c r="AS105" i="10"/>
  <c r="AQ104" i="10"/>
  <c r="AS103" i="10"/>
  <c r="AO103" i="10"/>
  <c r="AM102" i="10"/>
  <c r="AL102" i="10" s="1"/>
  <c r="AO101" i="10"/>
  <c r="AQ100" i="10"/>
  <c r="AS99" i="10"/>
  <c r="AM98" i="10"/>
  <c r="AL98" i="10" s="1"/>
  <c r="AM96" i="10"/>
  <c r="AL96" i="10" s="1"/>
  <c r="AM94" i="10"/>
  <c r="AL94" i="10" s="1"/>
  <c r="AQ92" i="10"/>
  <c r="AS91" i="10"/>
  <c r="AO91" i="10"/>
  <c r="AM90" i="10"/>
  <c r="AL90" i="10" s="1"/>
  <c r="AM88" i="10"/>
  <c r="AL88" i="10" s="1"/>
  <c r="AO87" i="10"/>
  <c r="AQ86" i="10"/>
  <c r="AS85" i="10"/>
  <c r="AO85" i="10"/>
  <c r="AQ84" i="10"/>
  <c r="AS83" i="10"/>
  <c r="AO83" i="10"/>
  <c r="AQ82" i="10"/>
  <c r="AS81" i="10"/>
  <c r="AM80" i="10"/>
  <c r="AL80" i="10" s="1"/>
  <c r="AO79" i="10"/>
  <c r="AQ78" i="10"/>
  <c r="AS77" i="10"/>
  <c r="AS75" i="10"/>
  <c r="AM74" i="10"/>
  <c r="AL74" i="10" s="1"/>
  <c r="AM72" i="10"/>
  <c r="AL72" i="10" s="1"/>
  <c r="AO71" i="10"/>
  <c r="AQ70" i="10"/>
  <c r="AS69" i="10"/>
  <c r="AM68" i="10"/>
  <c r="AL68" i="10" s="1"/>
  <c r="AM66" i="10"/>
  <c r="AL66" i="10" s="1"/>
  <c r="AO65" i="10"/>
  <c r="AM64" i="10"/>
  <c r="AL64" i="10" s="1"/>
  <c r="AQ62" i="10"/>
  <c r="AS61" i="10"/>
  <c r="AO61" i="10"/>
  <c r="AQ60" i="10"/>
  <c r="AS59" i="10"/>
  <c r="AO59" i="10"/>
  <c r="AQ58" i="10"/>
  <c r="AM58" i="10"/>
  <c r="AL58" i="10" s="1"/>
  <c r="AS57" i="10"/>
  <c r="AO57" i="10"/>
  <c r="AQ56" i="10"/>
  <c r="AS55" i="10"/>
  <c r="AM54" i="10"/>
  <c r="AL54" i="10" s="1"/>
  <c r="AS53" i="10"/>
  <c r="AQ52" i="10"/>
  <c r="AM52" i="10"/>
  <c r="AL52" i="10" s="1"/>
  <c r="AS51" i="10"/>
  <c r="AO51" i="10"/>
  <c r="AQ50" i="10"/>
  <c r="AM50" i="10"/>
  <c r="AL50" i="10" s="1"/>
  <c r="AS49" i="10"/>
  <c r="AO49" i="10"/>
  <c r="AQ48" i="10"/>
  <c r="AM48" i="10"/>
  <c r="AL48" i="10" s="1"/>
  <c r="AO47" i="10"/>
  <c r="AQ46" i="10"/>
  <c r="AM46" i="10"/>
  <c r="AL46" i="10" s="1"/>
  <c r="AS45" i="10"/>
  <c r="AO45" i="10"/>
  <c r="AQ44" i="10"/>
  <c r="AM44" i="10"/>
  <c r="AL44" i="10" s="1"/>
  <c r="AS43" i="10"/>
  <c r="AO43" i="10"/>
  <c r="AQ42" i="10"/>
  <c r="AM42" i="10"/>
  <c r="AL42" i="10" s="1"/>
  <c r="AS41" i="10"/>
  <c r="AO41" i="10"/>
  <c r="AQ40" i="10"/>
  <c r="AM40" i="10"/>
  <c r="AL40" i="10" s="1"/>
  <c r="AS39" i="10"/>
  <c r="AO39" i="10"/>
  <c r="AQ38" i="10"/>
  <c r="AM38" i="10"/>
  <c r="AL38" i="10" s="1"/>
  <c r="AS37" i="10"/>
  <c r="AO37" i="10"/>
  <c r="AQ36" i="10"/>
  <c r="AM36" i="10"/>
  <c r="AL36" i="10" s="1"/>
  <c r="AS35" i="10"/>
  <c r="AO35" i="10"/>
  <c r="AQ34" i="10"/>
  <c r="AM34" i="10"/>
  <c r="AL34" i="10" s="1"/>
  <c r="AS33" i="10"/>
  <c r="AO33" i="10"/>
  <c r="AQ32" i="10"/>
  <c r="AM32" i="10"/>
  <c r="AL32" i="10" s="1"/>
  <c r="AS31" i="10"/>
  <c r="AO31" i="10"/>
  <c r="AQ30" i="10"/>
  <c r="AM30" i="10"/>
  <c r="AL30" i="10" s="1"/>
  <c r="AS29" i="10"/>
  <c r="AO29" i="10"/>
  <c r="AQ28" i="10"/>
  <c r="AM28" i="10"/>
  <c r="AL28" i="10" s="1"/>
  <c r="AS27" i="10"/>
  <c r="AO27" i="10"/>
  <c r="AQ26" i="10"/>
  <c r="AM26" i="10"/>
  <c r="AL26" i="10" s="1"/>
  <c r="AS25" i="10"/>
  <c r="AO25" i="10"/>
  <c r="AQ24" i="10"/>
  <c r="AM24" i="10"/>
  <c r="AL24" i="10" s="1"/>
  <c r="AS23" i="10"/>
  <c r="AO23" i="10"/>
  <c r="AQ22" i="10"/>
  <c r="AM22" i="10"/>
  <c r="AL22" i="10" s="1"/>
  <c r="AS21" i="10"/>
  <c r="AO21" i="10"/>
  <c r="AQ20" i="10"/>
  <c r="AM20" i="10"/>
  <c r="AL20" i="10" s="1"/>
  <c r="AS19" i="10"/>
  <c r="AO19" i="10"/>
  <c r="AQ18" i="10"/>
  <c r="AM18" i="10"/>
  <c r="AL18" i="10" s="1"/>
  <c r="AS17" i="10"/>
  <c r="AO17" i="10"/>
  <c r="AQ16" i="10"/>
  <c r="AM16" i="10"/>
  <c r="AL16" i="10" s="1"/>
  <c r="AS15" i="10"/>
  <c r="AO15" i="10"/>
  <c r="AQ14" i="10"/>
  <c r="AM14" i="10"/>
  <c r="AL14" i="10" s="1"/>
  <c r="AS13" i="10"/>
  <c r="AO13" i="10"/>
  <c r="AQ12" i="10"/>
  <c r="AM12" i="10"/>
  <c r="AL12" i="10" s="1"/>
  <c r="AS11" i="10"/>
  <c r="AO11" i="10"/>
  <c r="AQ10" i="10"/>
  <c r="AM10" i="10"/>
  <c r="AL10" i="10" s="1"/>
  <c r="AS9" i="10"/>
  <c r="AO9" i="10"/>
  <c r="AQ8" i="10"/>
  <c r="AM8" i="10"/>
  <c r="AL8" i="10" s="1"/>
  <c r="AS7" i="10"/>
  <c r="AO7" i="10"/>
  <c r="AQ6" i="10"/>
  <c r="AM6" i="10"/>
  <c r="AL6" i="10" s="1"/>
  <c r="AS5" i="10"/>
  <c r="AO5" i="10"/>
  <c r="AQ4" i="10"/>
  <c r="AM4" i="10"/>
  <c r="AL4" i="10" s="1"/>
  <c r="AS3" i="10"/>
  <c r="AO3" i="10"/>
  <c r="I150" i="10"/>
  <c r="E150" i="10"/>
  <c r="J149" i="10"/>
  <c r="F149" i="10"/>
  <c r="K148" i="10"/>
  <c r="G148" i="10"/>
  <c r="H147" i="10"/>
  <c r="D147" i="10"/>
  <c r="I146" i="10"/>
  <c r="E146" i="10"/>
  <c r="J145" i="10"/>
  <c r="F145" i="10"/>
  <c r="K144" i="10"/>
  <c r="G144" i="10"/>
  <c r="H143" i="10"/>
  <c r="D143" i="10"/>
  <c r="I142" i="10"/>
  <c r="E142" i="10"/>
  <c r="J141" i="10"/>
  <c r="F141" i="10"/>
  <c r="K140" i="10"/>
  <c r="G140" i="10"/>
  <c r="H139" i="10"/>
  <c r="D139" i="10"/>
  <c r="I138" i="10"/>
  <c r="E138" i="10"/>
  <c r="J137" i="10"/>
  <c r="F137" i="10"/>
  <c r="K136" i="10"/>
  <c r="G136" i="10"/>
  <c r="H135" i="10"/>
  <c r="D135" i="10"/>
  <c r="I134" i="10"/>
  <c r="E134" i="10"/>
  <c r="J133" i="10"/>
  <c r="F133" i="10"/>
  <c r="K132" i="10"/>
  <c r="G132" i="10"/>
  <c r="H131" i="10"/>
  <c r="D131" i="10"/>
  <c r="I130" i="10"/>
  <c r="E130" i="10"/>
  <c r="J129" i="10"/>
  <c r="F129" i="10"/>
  <c r="K128" i="10"/>
  <c r="G128" i="10"/>
  <c r="H127" i="10"/>
  <c r="D127" i="10"/>
  <c r="I126" i="10"/>
  <c r="E126" i="10"/>
  <c r="J125" i="10"/>
  <c r="F125" i="10"/>
  <c r="K124" i="10"/>
  <c r="G124" i="10"/>
  <c r="H123" i="10"/>
  <c r="D123" i="10"/>
  <c r="I122" i="10"/>
  <c r="E122" i="10"/>
  <c r="J121" i="10"/>
  <c r="F121" i="10"/>
  <c r="K120" i="10"/>
  <c r="G120" i="10"/>
  <c r="H119" i="10"/>
  <c r="D119" i="10"/>
  <c r="I118" i="10"/>
  <c r="E118" i="10"/>
  <c r="J117" i="10"/>
  <c r="F117" i="10"/>
  <c r="K116" i="10"/>
  <c r="G116" i="10"/>
  <c r="H115" i="10"/>
  <c r="D115" i="10"/>
  <c r="I114" i="10"/>
  <c r="E114" i="10"/>
  <c r="J113" i="10"/>
  <c r="F113" i="10"/>
  <c r="K112" i="10"/>
  <c r="G112" i="10"/>
  <c r="H111" i="10"/>
  <c r="D111" i="10"/>
  <c r="I110" i="10"/>
  <c r="E110" i="10"/>
  <c r="J109" i="10"/>
  <c r="F109" i="10"/>
  <c r="K108" i="10"/>
  <c r="G108" i="10"/>
  <c r="H107" i="10"/>
  <c r="D107" i="10"/>
  <c r="I106" i="10"/>
  <c r="E106" i="10"/>
  <c r="J105" i="10"/>
  <c r="F105" i="10"/>
  <c r="K104" i="10"/>
  <c r="G104" i="10"/>
  <c r="AK102" i="10"/>
  <c r="M102" i="10"/>
  <c r="H103" i="10"/>
  <c r="D103" i="10"/>
  <c r="I102" i="10"/>
  <c r="E102" i="10"/>
  <c r="J101" i="10"/>
  <c r="F101" i="10"/>
  <c r="K100" i="10"/>
  <c r="U100" i="10" s="1"/>
  <c r="G100" i="10"/>
  <c r="AK98" i="10"/>
  <c r="M98" i="10"/>
  <c r="H99" i="10"/>
  <c r="D99" i="10"/>
  <c r="I98" i="10"/>
  <c r="E98" i="10"/>
  <c r="J97" i="10"/>
  <c r="F97" i="10"/>
  <c r="K96" i="10"/>
  <c r="U96" i="10" s="1"/>
  <c r="G96" i="10"/>
  <c r="AK94" i="10"/>
  <c r="M94" i="10"/>
  <c r="H95" i="10"/>
  <c r="D95" i="10"/>
  <c r="I94" i="10"/>
  <c r="E94" i="10"/>
  <c r="J93" i="10"/>
  <c r="F93" i="10"/>
  <c r="K92" i="10"/>
  <c r="U92" i="10" s="1"/>
  <c r="G92" i="10"/>
  <c r="AK90" i="10"/>
  <c r="M90" i="10"/>
  <c r="H91" i="10"/>
  <c r="D91" i="10"/>
  <c r="I90" i="10"/>
  <c r="E90" i="10"/>
  <c r="J89" i="10"/>
  <c r="F89" i="10"/>
  <c r="K88" i="10"/>
  <c r="U88" i="10" s="1"/>
  <c r="G88" i="10"/>
  <c r="M86" i="10"/>
  <c r="AK86" i="10"/>
  <c r="H87" i="10"/>
  <c r="D87" i="10"/>
  <c r="I86" i="10"/>
  <c r="E86" i="10"/>
  <c r="J85" i="10"/>
  <c r="F85" i="10"/>
  <c r="K84" i="10"/>
  <c r="U84" i="10" s="1"/>
  <c r="G84" i="10"/>
  <c r="M82" i="10"/>
  <c r="AK82" i="10"/>
  <c r="H83" i="10"/>
  <c r="D83" i="10"/>
  <c r="I82" i="10"/>
  <c r="E82" i="10"/>
  <c r="J81" i="10"/>
  <c r="F81" i="10"/>
  <c r="K80" i="10"/>
  <c r="U80" i="10" s="1"/>
  <c r="G80" i="10"/>
  <c r="AK78" i="10"/>
  <c r="M78" i="10"/>
  <c r="H79" i="10"/>
  <c r="D79" i="10"/>
  <c r="I78" i="10"/>
  <c r="E78" i="10"/>
  <c r="J77" i="10"/>
  <c r="F77" i="10"/>
  <c r="K76" i="10"/>
  <c r="U76" i="10" s="1"/>
  <c r="G76" i="10"/>
  <c r="AK74" i="10"/>
  <c r="M74" i="10"/>
  <c r="H75" i="10"/>
  <c r="D75" i="10"/>
  <c r="I74" i="10"/>
  <c r="E74" i="10"/>
  <c r="J73" i="10"/>
  <c r="F73" i="10"/>
  <c r="K72" i="10"/>
  <c r="U72" i="10" s="1"/>
  <c r="G72" i="10"/>
  <c r="M70" i="10"/>
  <c r="AK70" i="10"/>
  <c r="H71" i="10"/>
  <c r="D71" i="10"/>
  <c r="I70" i="10"/>
  <c r="E70" i="10"/>
  <c r="J69" i="10"/>
  <c r="F69" i="10"/>
  <c r="K68" i="10"/>
  <c r="U68" i="10" s="1"/>
  <c r="G68" i="10"/>
  <c r="M66" i="10"/>
  <c r="AK66" i="10"/>
  <c r="H67" i="10"/>
  <c r="D67" i="10"/>
  <c r="I66" i="10"/>
  <c r="E66" i="10"/>
  <c r="J65" i="10"/>
  <c r="F65" i="10"/>
  <c r="K64" i="10"/>
  <c r="U64" i="10" s="1"/>
  <c r="G64" i="10"/>
  <c r="AK62" i="10"/>
  <c r="M62" i="10"/>
  <c r="H63" i="10"/>
  <c r="D63" i="10"/>
  <c r="I62" i="10"/>
  <c r="E62" i="10"/>
  <c r="J61" i="10"/>
  <c r="F61" i="10"/>
  <c r="K60" i="10"/>
  <c r="U60" i="10" s="1"/>
  <c r="G60" i="10"/>
  <c r="AK58" i="10"/>
  <c r="M58" i="10"/>
  <c r="H59" i="10"/>
  <c r="D59" i="10"/>
  <c r="I58" i="10"/>
  <c r="E58" i="10"/>
  <c r="J57" i="10"/>
  <c r="F57" i="10"/>
  <c r="K56" i="10"/>
  <c r="U56" i="10" s="1"/>
  <c r="G56" i="10"/>
  <c r="AK54" i="10"/>
  <c r="M54" i="10"/>
  <c r="H55" i="10"/>
  <c r="D55" i="10"/>
  <c r="I54" i="10"/>
  <c r="E54" i="10"/>
  <c r="J53" i="10"/>
  <c r="F53" i="10"/>
  <c r="K52" i="10"/>
  <c r="U52" i="10" s="1"/>
  <c r="G52" i="10"/>
  <c r="AK50" i="10"/>
  <c r="M50" i="10"/>
  <c r="H51" i="10"/>
  <c r="D51" i="10"/>
  <c r="I50" i="10"/>
  <c r="E50" i="10"/>
  <c r="J49" i="10"/>
  <c r="F49" i="10"/>
  <c r="K48" i="10"/>
  <c r="U48" i="10" s="1"/>
  <c r="G48" i="10"/>
  <c r="AK46" i="10"/>
  <c r="M46" i="10"/>
  <c r="H47" i="10"/>
  <c r="D47" i="10"/>
  <c r="I46" i="10"/>
  <c r="E46" i="10"/>
  <c r="J45" i="10"/>
  <c r="F45" i="10"/>
  <c r="K44" i="10"/>
  <c r="U44" i="10" s="1"/>
  <c r="G44" i="10"/>
  <c r="M42" i="10"/>
  <c r="AK42" i="10"/>
  <c r="H43" i="10"/>
  <c r="D43" i="10"/>
  <c r="I42" i="10"/>
  <c r="E42" i="10"/>
  <c r="J41" i="10"/>
  <c r="F41" i="10"/>
  <c r="K40" i="10"/>
  <c r="U40" i="10" s="1"/>
  <c r="G40" i="10"/>
  <c r="AK38" i="10"/>
  <c r="M38" i="10"/>
  <c r="H39" i="10"/>
  <c r="D39" i="10"/>
  <c r="I38" i="10"/>
  <c r="E38" i="10"/>
  <c r="J37" i="10"/>
  <c r="F37" i="10"/>
  <c r="K36" i="10"/>
  <c r="U36" i="10" s="1"/>
  <c r="G36" i="10"/>
  <c r="AK34" i="10"/>
  <c r="M34" i="10"/>
  <c r="H35" i="10"/>
  <c r="D35" i="10"/>
  <c r="I34" i="10"/>
  <c r="E34" i="10"/>
  <c r="J33" i="10"/>
  <c r="F33" i="10"/>
  <c r="K32" i="10"/>
  <c r="U32" i="10" s="1"/>
  <c r="G32" i="10"/>
  <c r="M30" i="10"/>
  <c r="AK30" i="10"/>
  <c r="H31" i="10"/>
  <c r="D31" i="10"/>
  <c r="I30" i="10"/>
  <c r="E30" i="10"/>
  <c r="J29" i="10"/>
  <c r="F29" i="10"/>
  <c r="K28" i="10"/>
  <c r="U28" i="10" s="1"/>
  <c r="G28" i="10"/>
  <c r="M26" i="10"/>
  <c r="AK26" i="10"/>
  <c r="H27" i="10"/>
  <c r="D27" i="10"/>
  <c r="I26" i="10"/>
  <c r="E26" i="10"/>
  <c r="J25" i="10"/>
  <c r="F25" i="10"/>
  <c r="K24" i="10"/>
  <c r="U24" i="10" s="1"/>
  <c r="G24" i="10"/>
  <c r="AK22" i="10"/>
  <c r="M22" i="10"/>
  <c r="H23" i="10"/>
  <c r="D23" i="10"/>
  <c r="I22" i="10"/>
  <c r="E22" i="10"/>
  <c r="J21" i="10"/>
  <c r="F21" i="10"/>
  <c r="K20" i="10"/>
  <c r="U20" i="10" s="1"/>
  <c r="G20" i="10"/>
  <c r="M18" i="10"/>
  <c r="AK18" i="10"/>
  <c r="H19" i="10"/>
  <c r="D19" i="10"/>
  <c r="I18" i="10"/>
  <c r="E18" i="10"/>
  <c r="J17" i="10"/>
  <c r="F17" i="10"/>
  <c r="K16" i="10"/>
  <c r="U16" i="10" s="1"/>
  <c r="G16" i="10"/>
  <c r="M14" i="10"/>
  <c r="AK14" i="10"/>
  <c r="H15" i="10"/>
  <c r="D15" i="10"/>
  <c r="I14" i="10"/>
  <c r="E14" i="10"/>
  <c r="J13" i="10"/>
  <c r="F13" i="10"/>
  <c r="K12" i="10"/>
  <c r="U12" i="10" s="1"/>
  <c r="G12" i="10"/>
  <c r="M10" i="10"/>
  <c r="AK10" i="10"/>
  <c r="H11" i="10"/>
  <c r="D11" i="10"/>
  <c r="I10" i="10"/>
  <c r="E10" i="10"/>
  <c r="J9" i="10"/>
  <c r="F9" i="10"/>
  <c r="K8" i="10"/>
  <c r="U8" i="10" s="1"/>
  <c r="G8" i="10"/>
  <c r="AK6" i="10"/>
  <c r="M6" i="10"/>
  <c r="H7" i="10"/>
  <c r="D7" i="10"/>
  <c r="I6" i="10"/>
  <c r="E6" i="10"/>
  <c r="I5" i="10"/>
  <c r="S5" i="10" s="1"/>
  <c r="E5" i="10"/>
  <c r="O5" i="10" s="1"/>
  <c r="J2" i="10"/>
  <c r="T2" i="10" s="1"/>
  <c r="F2" i="10"/>
  <c r="P2" i="10" s="1"/>
  <c r="C2" i="10"/>
  <c r="C148" i="10"/>
  <c r="C144" i="10"/>
  <c r="C140" i="10"/>
  <c r="C136" i="10"/>
  <c r="C132" i="10"/>
  <c r="C128" i="10"/>
  <c r="C124" i="10"/>
  <c r="C120" i="10"/>
  <c r="C116" i="10"/>
  <c r="C112" i="10"/>
  <c r="C108" i="10"/>
  <c r="C104" i="10"/>
  <c r="C100" i="10"/>
  <c r="C96" i="10"/>
  <c r="C92" i="10"/>
  <c r="C88" i="10"/>
  <c r="C84" i="10"/>
  <c r="C80" i="10"/>
  <c r="C76" i="10"/>
  <c r="C72" i="10"/>
  <c r="C68" i="10"/>
  <c r="C64" i="10"/>
  <c r="C60" i="10"/>
  <c r="C56" i="10"/>
  <c r="C52" i="10"/>
  <c r="C48" i="10"/>
  <c r="C44" i="10"/>
  <c r="C40" i="10"/>
  <c r="C36" i="10"/>
  <c r="C32" i="10"/>
  <c r="C28" i="10"/>
  <c r="C24" i="10"/>
  <c r="C20" i="10"/>
  <c r="C16" i="10"/>
  <c r="C12" i="10"/>
  <c r="C8" i="10"/>
  <c r="C4" i="10"/>
  <c r="AT150" i="10"/>
  <c r="AP150" i="10"/>
  <c r="AR149" i="10"/>
  <c r="AN149" i="10"/>
  <c r="AT148" i="10"/>
  <c r="AP148" i="10"/>
  <c r="AR147" i="10"/>
  <c r="AN147" i="10"/>
  <c r="AT146" i="10"/>
  <c r="AP146" i="10"/>
  <c r="AR145" i="10"/>
  <c r="AN145" i="10"/>
  <c r="AT144" i="10"/>
  <c r="AP144" i="10"/>
  <c r="AR143" i="10"/>
  <c r="AN143" i="10"/>
  <c r="AT142" i="10"/>
  <c r="AP142" i="10"/>
  <c r="AR141" i="10"/>
  <c r="AN141" i="10"/>
  <c r="AT140" i="10"/>
  <c r="AP140" i="10"/>
  <c r="AR139" i="10"/>
  <c r="AN139" i="10"/>
  <c r="AT138" i="10"/>
  <c r="AP138" i="10"/>
  <c r="AR137" i="10"/>
  <c r="AN137" i="10"/>
  <c r="AT136" i="10"/>
  <c r="AP136" i="10"/>
  <c r="AR135" i="10"/>
  <c r="AN135" i="10"/>
  <c r="AT134" i="10"/>
  <c r="AP134" i="10"/>
  <c r="AR133" i="10"/>
  <c r="AN133" i="10"/>
  <c r="AT132" i="10"/>
  <c r="AP132" i="10"/>
  <c r="AR131" i="10"/>
  <c r="AN131" i="10"/>
  <c r="AT130" i="10"/>
  <c r="AP130" i="10"/>
  <c r="AR129" i="10"/>
  <c r="AN129" i="10"/>
  <c r="AT128" i="10"/>
  <c r="AP128" i="10"/>
  <c r="AR127" i="10"/>
  <c r="AN127" i="10"/>
  <c r="AT126" i="10"/>
  <c r="AP126" i="10"/>
  <c r="AR125" i="10"/>
  <c r="AN125" i="10"/>
  <c r="AT124" i="10"/>
  <c r="AP124" i="10"/>
  <c r="AR123" i="10"/>
  <c r="AN123" i="10"/>
  <c r="AT122" i="10"/>
  <c r="AP122" i="10"/>
  <c r="AR121" i="10"/>
  <c r="AN121" i="10"/>
  <c r="AT120" i="10"/>
  <c r="AP120" i="10"/>
  <c r="AR119" i="10"/>
  <c r="AN119" i="10"/>
  <c r="AT118" i="10"/>
  <c r="AP118" i="10"/>
  <c r="AR117" i="10"/>
  <c r="AN117" i="10"/>
  <c r="AT116" i="10"/>
  <c r="AP116" i="10"/>
  <c r="AR115" i="10"/>
  <c r="AN115" i="10"/>
  <c r="AT114" i="10"/>
  <c r="AP114" i="10"/>
  <c r="AR113" i="10"/>
  <c r="AN113" i="10"/>
  <c r="AT112" i="10"/>
  <c r="AP112" i="10"/>
  <c r="AR111" i="10"/>
  <c r="AN111" i="10"/>
  <c r="AT110" i="10"/>
  <c r="AP110" i="10"/>
  <c r="AR109" i="10"/>
  <c r="AN109" i="10"/>
  <c r="AT108" i="10"/>
  <c r="AP108" i="10"/>
  <c r="AR107" i="10"/>
  <c r="AN107" i="10"/>
  <c r="AT106" i="10"/>
  <c r="AP106" i="10"/>
  <c r="AR105" i="10"/>
  <c r="AN105" i="10"/>
  <c r="AT104" i="10"/>
  <c r="AP104" i="10"/>
  <c r="AR103" i="10"/>
  <c r="AN103" i="10"/>
  <c r="AT102" i="10"/>
  <c r="AP102" i="10"/>
  <c r="AR101" i="10"/>
  <c r="AN101" i="10"/>
  <c r="AT100" i="10"/>
  <c r="AP100" i="10"/>
  <c r="AR99" i="10"/>
  <c r="AN99" i="10"/>
  <c r="AT98" i="10"/>
  <c r="AP98" i="10"/>
  <c r="AR97" i="10"/>
  <c r="AN97" i="10"/>
  <c r="AT96" i="10"/>
  <c r="AP96" i="10"/>
  <c r="AR95" i="10"/>
  <c r="AN95" i="10"/>
  <c r="AT94" i="10"/>
  <c r="AP94" i="10"/>
  <c r="AR93" i="10"/>
  <c r="AN93" i="10"/>
  <c r="AT92" i="10"/>
  <c r="AP92" i="10"/>
  <c r="AR91" i="10"/>
  <c r="AN91" i="10"/>
  <c r="AT90" i="10"/>
  <c r="AP90" i="10"/>
  <c r="AR89" i="10"/>
  <c r="AN89" i="10"/>
  <c r="AT88" i="10"/>
  <c r="AP88" i="10"/>
  <c r="AR87" i="10"/>
  <c r="AN87" i="10"/>
  <c r="AT86" i="10"/>
  <c r="AP86" i="10"/>
  <c r="AR85" i="10"/>
  <c r="AN85" i="10"/>
  <c r="AT84" i="10"/>
  <c r="AP84" i="10"/>
  <c r="AR83" i="10"/>
  <c r="AN83" i="10"/>
  <c r="AT82" i="10"/>
  <c r="AP82" i="10"/>
  <c r="AR81" i="10"/>
  <c r="AN81" i="10"/>
  <c r="AT80" i="10"/>
  <c r="AP80" i="10"/>
  <c r="AR79" i="10"/>
  <c r="AN79" i="10"/>
  <c r="AT78" i="10"/>
  <c r="AP78" i="10"/>
  <c r="AR77" i="10"/>
  <c r="AN77" i="10"/>
  <c r="AT76" i="10"/>
  <c r="AP76" i="10"/>
  <c r="AR75" i="10"/>
  <c r="AN75" i="10"/>
  <c r="AT74" i="10"/>
  <c r="AP74" i="10"/>
  <c r="AR73" i="10"/>
  <c r="AN73" i="10"/>
  <c r="AT72" i="10"/>
  <c r="AP72" i="10"/>
  <c r="AR71" i="10"/>
  <c r="AN71" i="10"/>
  <c r="AT70" i="10"/>
  <c r="AP70" i="10"/>
  <c r="AR69" i="10"/>
  <c r="AN69" i="10"/>
  <c r="AT68" i="10"/>
  <c r="AP68" i="10"/>
  <c r="AR67" i="10"/>
  <c r="AN67" i="10"/>
  <c r="AT66" i="10"/>
  <c r="AP66" i="10"/>
  <c r="AR65" i="10"/>
  <c r="AN65" i="10"/>
  <c r="AT64" i="10"/>
  <c r="AP64" i="10"/>
  <c r="AR63" i="10"/>
  <c r="AN63" i="10"/>
  <c r="AT62" i="10"/>
  <c r="AP62" i="10"/>
  <c r="AR61" i="10"/>
  <c r="AN61" i="10"/>
  <c r="AT60" i="10"/>
  <c r="AP60" i="10"/>
  <c r="AR59" i="10"/>
  <c r="AN59" i="10"/>
  <c r="AT58" i="10"/>
  <c r="AP58" i="10"/>
  <c r="AR57" i="10"/>
  <c r="AN57" i="10"/>
  <c r="AT56" i="10"/>
  <c r="AP56" i="10"/>
  <c r="AR55" i="10"/>
  <c r="AN55" i="10"/>
  <c r="AT54" i="10"/>
  <c r="AP54" i="10"/>
  <c r="AR53" i="10"/>
  <c r="AN53" i="10"/>
  <c r="AT52" i="10"/>
  <c r="AP52" i="10"/>
  <c r="AR51" i="10"/>
  <c r="AN51" i="10"/>
  <c r="AT50" i="10"/>
  <c r="AP50" i="10"/>
  <c r="AR49" i="10"/>
  <c r="AN49" i="10"/>
  <c r="AT48" i="10"/>
  <c r="AP48" i="10"/>
  <c r="AR47" i="10"/>
  <c r="AN47" i="10"/>
  <c r="AT46" i="10"/>
  <c r="AP46" i="10"/>
  <c r="AR45" i="10"/>
  <c r="AN45" i="10"/>
  <c r="AT44" i="10"/>
  <c r="AP44" i="10"/>
  <c r="AR43" i="10"/>
  <c r="AN43" i="10"/>
  <c r="AT42" i="10"/>
  <c r="AP42" i="10"/>
  <c r="AR41" i="10"/>
  <c r="AN41" i="10"/>
  <c r="AT40" i="10"/>
  <c r="AP40" i="10"/>
  <c r="AR39" i="10"/>
  <c r="AN39" i="10"/>
  <c r="AT38" i="10"/>
  <c r="AP38" i="10"/>
  <c r="AR37" i="10"/>
  <c r="AN37" i="10"/>
  <c r="AT36" i="10"/>
  <c r="AP36" i="10"/>
  <c r="AR35" i="10"/>
  <c r="AN35" i="10"/>
  <c r="AT34" i="10"/>
  <c r="AP34" i="10"/>
  <c r="AR33" i="10"/>
  <c r="AN33" i="10"/>
  <c r="AT32" i="10"/>
  <c r="AP32" i="10"/>
  <c r="AR31" i="10"/>
  <c r="AN31" i="10"/>
  <c r="AT30" i="10"/>
  <c r="AP30" i="10"/>
  <c r="AR29" i="10"/>
  <c r="AN29" i="10"/>
  <c r="AT28" i="10"/>
  <c r="AP28" i="10"/>
  <c r="AR27" i="10"/>
  <c r="AN27" i="10"/>
  <c r="AT26" i="10"/>
  <c r="AP26" i="10"/>
  <c r="AR25" i="10"/>
  <c r="AN25" i="10"/>
  <c r="AT24" i="10"/>
  <c r="AP24" i="10"/>
  <c r="AR23" i="10"/>
  <c r="AN23" i="10"/>
  <c r="AT22" i="10"/>
  <c r="AP22" i="10"/>
  <c r="AR21" i="10"/>
  <c r="AN21" i="10"/>
  <c r="AT20" i="10"/>
  <c r="AP20" i="10"/>
  <c r="AR19" i="10"/>
  <c r="AN19" i="10"/>
  <c r="AT18" i="10"/>
  <c r="AP18" i="10"/>
  <c r="AR17" i="10"/>
  <c r="AN17" i="10"/>
  <c r="AT16" i="10"/>
  <c r="AP16" i="10"/>
  <c r="AR15" i="10"/>
  <c r="AN15" i="10"/>
  <c r="AT14" i="10"/>
  <c r="AP14" i="10"/>
  <c r="AR13" i="10"/>
  <c r="AN13" i="10"/>
  <c r="AT12" i="10"/>
  <c r="AP12" i="10"/>
  <c r="AR11" i="10"/>
  <c r="AN11" i="10"/>
  <c r="AT10" i="10"/>
  <c r="AP10" i="10"/>
  <c r="AR9" i="10"/>
  <c r="AN9" i="10"/>
  <c r="AT8" i="10"/>
  <c r="AP8" i="10"/>
  <c r="AR7" i="10"/>
  <c r="AN7" i="10"/>
  <c r="AT6" i="10"/>
  <c r="AP6" i="10"/>
  <c r="AR5" i="10"/>
  <c r="AN5" i="10"/>
  <c r="AT4" i="10"/>
  <c r="AP4" i="10"/>
  <c r="AR3" i="10"/>
  <c r="AN3" i="10"/>
  <c r="AT2" i="10"/>
  <c r="W5" i="10"/>
  <c r="G150" i="10"/>
  <c r="D149" i="10"/>
  <c r="E148" i="10"/>
  <c r="F147" i="10"/>
  <c r="G146" i="10"/>
  <c r="H145" i="10"/>
  <c r="I144" i="10"/>
  <c r="E144" i="10"/>
  <c r="F143" i="10"/>
  <c r="G142" i="10"/>
  <c r="H141" i="10"/>
  <c r="I140" i="10"/>
  <c r="J139" i="10"/>
  <c r="K138" i="10"/>
  <c r="U138" i="10" s="1"/>
  <c r="D137" i="10"/>
  <c r="I136" i="10"/>
  <c r="F135" i="10"/>
  <c r="G134" i="10"/>
  <c r="H133" i="10"/>
  <c r="I132" i="10"/>
  <c r="J131" i="10"/>
  <c r="K130" i="10"/>
  <c r="U130" i="10" s="1"/>
  <c r="H129" i="10"/>
  <c r="I128" i="10"/>
  <c r="J127" i="10"/>
  <c r="K126" i="10"/>
  <c r="U126" i="10" s="1"/>
  <c r="D125" i="10"/>
  <c r="I124" i="10"/>
  <c r="F123" i="10"/>
  <c r="H121" i="10"/>
  <c r="I120" i="10"/>
  <c r="E120" i="10"/>
  <c r="K118" i="10"/>
  <c r="U118" i="10" s="1"/>
  <c r="D117" i="10"/>
  <c r="E116" i="10"/>
  <c r="F115" i="10"/>
  <c r="G114" i="10"/>
  <c r="H113" i="10"/>
  <c r="I112" i="10"/>
  <c r="J111" i="10"/>
  <c r="K110" i="10"/>
  <c r="U110" i="10" s="1"/>
  <c r="I108" i="10"/>
  <c r="J107" i="10"/>
  <c r="F107" i="10"/>
  <c r="D105" i="10"/>
  <c r="E104" i="10"/>
  <c r="F103" i="10"/>
  <c r="AK100" i="10"/>
  <c r="M100" i="10"/>
  <c r="D101" i="10"/>
  <c r="I100" i="10"/>
  <c r="F99" i="10"/>
  <c r="AK96" i="10"/>
  <c r="M96" i="10"/>
  <c r="H97" i="10"/>
  <c r="I96" i="10"/>
  <c r="J95" i="10"/>
  <c r="K94" i="10"/>
  <c r="U94" i="10" s="1"/>
  <c r="G94" i="10"/>
  <c r="H93" i="10"/>
  <c r="I92" i="10"/>
  <c r="J91" i="10"/>
  <c r="K90" i="10"/>
  <c r="U90" i="10" s="1"/>
  <c r="G90" i="10"/>
  <c r="D89" i="10"/>
  <c r="E88" i="10"/>
  <c r="F87" i="10"/>
  <c r="M84" i="10"/>
  <c r="AK84" i="10"/>
  <c r="H85" i="10"/>
  <c r="I84" i="10"/>
  <c r="S84" i="10" s="1"/>
  <c r="J83" i="10"/>
  <c r="K82" i="10"/>
  <c r="U82" i="10" s="1"/>
  <c r="G82" i="10"/>
  <c r="D81" i="10"/>
  <c r="I80" i="10"/>
  <c r="F79" i="10"/>
  <c r="AK76" i="10"/>
  <c r="M76" i="10"/>
  <c r="D77" i="10"/>
  <c r="E76" i="10"/>
  <c r="O76" i="10" s="1"/>
  <c r="J75" i="10"/>
  <c r="K74" i="10"/>
  <c r="U74" i="10" s="1"/>
  <c r="G74" i="10"/>
  <c r="H73" i="10"/>
  <c r="I72" i="10"/>
  <c r="J71" i="10"/>
  <c r="F71" i="10"/>
  <c r="M68" i="10"/>
  <c r="AK68" i="10"/>
  <c r="H69" i="10"/>
  <c r="I68" i="10"/>
  <c r="S68" i="10" s="1"/>
  <c r="J67" i="10"/>
  <c r="K66" i="10"/>
  <c r="U66" i="10" s="1"/>
  <c r="G66" i="10"/>
  <c r="H65" i="10"/>
  <c r="I64" i="10"/>
  <c r="J63" i="10"/>
  <c r="K62" i="10"/>
  <c r="U62" i="10" s="1"/>
  <c r="G62" i="10"/>
  <c r="D61" i="10"/>
  <c r="E60" i="10"/>
  <c r="F59" i="10"/>
  <c r="AK56" i="10"/>
  <c r="M56" i="10"/>
  <c r="D57" i="10"/>
  <c r="E56" i="10"/>
  <c r="F55" i="10"/>
  <c r="AK52" i="10"/>
  <c r="M52" i="10"/>
  <c r="D53" i="10"/>
  <c r="E52" i="10"/>
  <c r="F51" i="10"/>
  <c r="AK48" i="10"/>
  <c r="M48" i="10"/>
  <c r="H49" i="10"/>
  <c r="I48" i="10"/>
  <c r="J47" i="10"/>
  <c r="K46" i="10"/>
  <c r="U46" i="10" s="1"/>
  <c r="G46" i="10"/>
  <c r="D45" i="10"/>
  <c r="I44" i="10"/>
  <c r="J43" i="10"/>
  <c r="K42" i="10"/>
  <c r="U42" i="10" s="1"/>
  <c r="G42" i="10"/>
  <c r="H41" i="10"/>
  <c r="E40" i="10"/>
  <c r="F39" i="10"/>
  <c r="AK36" i="10"/>
  <c r="M36" i="10"/>
  <c r="H37" i="10"/>
  <c r="I36" i="10"/>
  <c r="S36" i="10" s="1"/>
  <c r="F35" i="10"/>
  <c r="M32" i="10"/>
  <c r="AK32" i="10"/>
  <c r="H33" i="10"/>
  <c r="I32" i="10"/>
  <c r="J31" i="10"/>
  <c r="K30" i="10"/>
  <c r="U30" i="10" s="1"/>
  <c r="M28" i="10"/>
  <c r="AK28" i="10"/>
  <c r="D29" i="10"/>
  <c r="E28" i="10"/>
  <c r="K26" i="10"/>
  <c r="U26" i="10" s="1"/>
  <c r="G26" i="10"/>
  <c r="D25" i="10"/>
  <c r="E24" i="10"/>
  <c r="F23" i="10"/>
  <c r="M20" i="10"/>
  <c r="AK20" i="10"/>
  <c r="D21" i="10"/>
  <c r="I20" i="10"/>
  <c r="J19" i="10"/>
  <c r="K18" i="10"/>
  <c r="U18" i="10" s="1"/>
  <c r="G18" i="10"/>
  <c r="D17" i="10"/>
  <c r="E16" i="10"/>
  <c r="O16" i="10" s="1"/>
  <c r="J15" i="10"/>
  <c r="K14" i="10"/>
  <c r="U14" i="10" s="1"/>
  <c r="G14" i="10"/>
  <c r="D13" i="10"/>
  <c r="I12" i="10"/>
  <c r="J11" i="10"/>
  <c r="G10" i="10"/>
  <c r="G5" i="10"/>
  <c r="H2" i="10"/>
  <c r="R2" i="10" s="1"/>
  <c r="C150" i="10"/>
  <c r="C142" i="10"/>
  <c r="C134" i="10"/>
  <c r="C126" i="10"/>
  <c r="C118" i="10"/>
  <c r="C110" i="10"/>
  <c r="C102" i="10"/>
  <c r="C94" i="10"/>
  <c r="C86" i="10"/>
  <c r="C78" i="10"/>
  <c r="C70" i="10"/>
  <c r="C62" i="10"/>
  <c r="C54" i="10"/>
  <c r="C46" i="10"/>
  <c r="C42" i="10"/>
  <c r="C34" i="10"/>
  <c r="C26" i="10"/>
  <c r="C18" i="10"/>
  <c r="C10" i="10"/>
  <c r="AR150" i="10"/>
  <c r="AT149" i="10"/>
  <c r="AN148" i="10"/>
  <c r="AP147" i="10"/>
  <c r="AN146" i="10"/>
  <c r="AP145" i="10"/>
  <c r="AR144" i="10"/>
  <c r="AT143" i="10"/>
  <c r="AT141" i="10"/>
  <c r="AR140" i="10"/>
  <c r="AN140" i="10"/>
  <c r="AP139" i="10"/>
  <c r="AN138" i="10"/>
  <c r="AT137" i="10"/>
  <c r="AR136" i="10"/>
  <c r="AT135" i="10"/>
  <c r="AP135" i="10"/>
  <c r="AR134" i="10"/>
  <c r="AT133" i="10"/>
  <c r="AP133" i="10"/>
  <c r="AR132" i="10"/>
  <c r="AN130" i="10"/>
  <c r="AP129" i="10"/>
  <c r="AT127" i="10"/>
  <c r="AP125" i="10"/>
  <c r="AR124" i="10"/>
  <c r="AT123" i="10"/>
  <c r="AN122" i="10"/>
  <c r="AP121" i="10"/>
  <c r="AR120" i="10"/>
  <c r="AT119" i="10"/>
  <c r="AN118" i="10"/>
  <c r="AP117" i="10"/>
  <c r="AR116" i="10"/>
  <c r="AT115" i="10"/>
  <c r="AR114" i="10"/>
  <c r="AT113" i="10"/>
  <c r="AT111" i="10"/>
  <c r="AN110" i="10"/>
  <c r="AP109" i="10"/>
  <c r="AR108" i="10"/>
  <c r="AN108" i="10"/>
  <c r="AR106" i="10"/>
  <c r="AT105" i="10"/>
  <c r="AN104" i="10"/>
  <c r="AP103" i="10"/>
  <c r="AR102" i="10"/>
  <c r="AT101" i="10"/>
  <c r="AN100" i="10"/>
  <c r="AP99" i="10"/>
  <c r="AR98" i="10"/>
  <c r="AT97" i="10"/>
  <c r="AP97" i="10"/>
  <c r="AR96" i="10"/>
  <c r="AT95" i="10"/>
  <c r="AP95" i="10"/>
  <c r="AR94" i="10"/>
  <c r="AT93" i="10"/>
  <c r="AP93" i="10"/>
  <c r="AR92" i="10"/>
  <c r="AT91" i="10"/>
  <c r="AP91" i="10"/>
  <c r="AR90" i="10"/>
  <c r="AT89" i="10"/>
  <c r="AN88" i="10"/>
  <c r="AN86" i="10"/>
  <c r="AN84" i="10"/>
  <c r="AN82" i="10"/>
  <c r="AN80" i="10"/>
  <c r="AN78" i="10"/>
  <c r="AP77" i="10"/>
  <c r="AR76" i="10"/>
  <c r="AT75" i="10"/>
  <c r="AN74" i="10"/>
  <c r="AP73" i="10"/>
  <c r="AR72" i="10"/>
  <c r="AT71" i="10"/>
  <c r="AN70" i="10"/>
  <c r="AN68" i="10"/>
  <c r="AN66" i="10"/>
  <c r="AN64" i="10"/>
  <c r="AN62" i="10"/>
  <c r="AN60" i="10"/>
  <c r="AN58" i="10"/>
  <c r="AT57" i="10"/>
  <c r="AP57" i="10"/>
  <c r="AR56" i="10"/>
  <c r="AT55" i="10"/>
  <c r="AP55" i="10"/>
  <c r="AR54" i="10"/>
  <c r="AP53" i="10"/>
  <c r="AR52" i="10"/>
  <c r="AT51" i="10"/>
  <c r="AP51" i="10"/>
  <c r="AR50" i="10"/>
  <c r="AT49" i="10"/>
  <c r="AP49" i="10"/>
  <c r="AR48" i="10"/>
  <c r="AP43" i="10"/>
  <c r="AN42" i="10"/>
  <c r="AT41" i="10"/>
  <c r="AN40" i="10"/>
  <c r="AT39" i="10"/>
  <c r="AN38" i="10"/>
  <c r="AT37" i="10"/>
  <c r="AN36" i="10"/>
  <c r="AT35" i="10"/>
  <c r="AR34" i="10"/>
  <c r="AT33" i="10"/>
  <c r="AR32" i="10"/>
  <c r="AP29" i="10"/>
  <c r="AR28" i="10"/>
  <c r="AP27" i="10"/>
  <c r="AN26" i="10"/>
  <c r="AT25" i="10"/>
  <c r="AR24" i="10"/>
  <c r="AT23" i="10"/>
  <c r="AR22" i="10"/>
  <c r="AT21" i="10"/>
  <c r="AR20" i="10"/>
  <c r="AT19" i="10"/>
  <c r="AR18" i="10"/>
  <c r="AP17" i="10"/>
  <c r="AN16" i="10"/>
  <c r="AR12" i="10"/>
  <c r="AP11" i="10"/>
  <c r="AN10" i="10"/>
  <c r="AT7" i="10"/>
  <c r="AP7" i="10"/>
  <c r="AR6" i="10"/>
  <c r="AN4" i="10"/>
  <c r="AT3" i="10"/>
  <c r="J150" i="10"/>
  <c r="G149" i="10"/>
  <c r="H148" i="10"/>
  <c r="E147" i="10"/>
  <c r="K145" i="10"/>
  <c r="U145" i="10" s="1"/>
  <c r="I143" i="10"/>
  <c r="S143" i="10" s="1"/>
  <c r="J142" i="10"/>
  <c r="I139" i="10"/>
  <c r="S139" i="10" s="1"/>
  <c r="F138" i="10"/>
  <c r="G137" i="10"/>
  <c r="D136" i="10"/>
  <c r="J134" i="10"/>
  <c r="G133" i="10"/>
  <c r="D132" i="10"/>
  <c r="J130" i="10"/>
  <c r="G129" i="10"/>
  <c r="D128" i="10"/>
  <c r="E127" i="10"/>
  <c r="F126" i="10"/>
  <c r="D124" i="10"/>
  <c r="J122" i="10"/>
  <c r="D120" i="10"/>
  <c r="E119" i="10"/>
  <c r="K117" i="10"/>
  <c r="U117" i="10" s="1"/>
  <c r="H116" i="10"/>
  <c r="E115" i="10"/>
  <c r="K113" i="10"/>
  <c r="U113" i="10" s="1"/>
  <c r="H112" i="10"/>
  <c r="I111" i="10"/>
  <c r="F110" i="10"/>
  <c r="P110" i="10" s="1"/>
  <c r="I107" i="10"/>
  <c r="F106" i="10"/>
  <c r="G105" i="10"/>
  <c r="D104" i="10"/>
  <c r="F102" i="10"/>
  <c r="K101" i="10"/>
  <c r="U101" i="10" s="1"/>
  <c r="H100" i="10"/>
  <c r="E99" i="10"/>
  <c r="J98" i="10"/>
  <c r="K97" i="10"/>
  <c r="U97" i="10" s="1"/>
  <c r="H96" i="10"/>
  <c r="E95" i="10"/>
  <c r="AK91" i="10"/>
  <c r="M91" i="10"/>
  <c r="D92" i="10"/>
  <c r="F90" i="10"/>
  <c r="G89" i="10"/>
  <c r="D88" i="10"/>
  <c r="E87" i="10"/>
  <c r="K85" i="10"/>
  <c r="U85" i="10" s="1"/>
  <c r="H84" i="10"/>
  <c r="I83" i="10"/>
  <c r="F82" i="10"/>
  <c r="G81" i="10"/>
  <c r="D80" i="10"/>
  <c r="F78" i="10"/>
  <c r="G77" i="10"/>
  <c r="I75" i="10"/>
  <c r="F74" i="10"/>
  <c r="M71" i="10"/>
  <c r="AK71" i="10"/>
  <c r="I71" i="10"/>
  <c r="J70" i="10"/>
  <c r="K69" i="10"/>
  <c r="U69" i="10" s="1"/>
  <c r="H68" i="10"/>
  <c r="E67" i="10"/>
  <c r="F66" i="10"/>
  <c r="K65" i="10"/>
  <c r="U65" i="10" s="1"/>
  <c r="H64" i="10"/>
  <c r="I63" i="10"/>
  <c r="J62" i="10"/>
  <c r="AK59" i="10"/>
  <c r="M59" i="10"/>
  <c r="I59" i="10"/>
  <c r="F58" i="10"/>
  <c r="G57" i="10"/>
  <c r="D56" i="10"/>
  <c r="F54" i="10"/>
  <c r="AK51" i="10"/>
  <c r="M51" i="10"/>
  <c r="D52" i="10"/>
  <c r="E51" i="10"/>
  <c r="J50" i="10"/>
  <c r="G49" i="10"/>
  <c r="D48" i="10"/>
  <c r="E47" i="10"/>
  <c r="F46" i="10"/>
  <c r="G45" i="10"/>
  <c r="D44" i="10"/>
  <c r="E43" i="10"/>
  <c r="AK39" i="10"/>
  <c r="M39" i="10"/>
  <c r="D40" i="10"/>
  <c r="J38" i="10"/>
  <c r="G37" i="10"/>
  <c r="H36" i="10"/>
  <c r="E35" i="10"/>
  <c r="O35" i="10" s="1"/>
  <c r="M31" i="10"/>
  <c r="AK31" i="10"/>
  <c r="I31" i="10"/>
  <c r="J30" i="10"/>
  <c r="G29" i="10"/>
  <c r="H28" i="10"/>
  <c r="I27" i="10"/>
  <c r="F26" i="10"/>
  <c r="AK23" i="10"/>
  <c r="M23" i="10"/>
  <c r="E23" i="10"/>
  <c r="M19" i="10"/>
  <c r="AK19" i="10"/>
  <c r="I19" i="10"/>
  <c r="F18" i="10"/>
  <c r="G17" i="10"/>
  <c r="D16" i="10"/>
  <c r="F14" i="10"/>
  <c r="K13" i="10"/>
  <c r="U13" i="10" s="1"/>
  <c r="H12" i="10"/>
  <c r="E11" i="10"/>
  <c r="F10" i="10"/>
  <c r="G9" i="10"/>
  <c r="D8" i="10"/>
  <c r="E7" i="10"/>
  <c r="J5" i="10"/>
  <c r="G2" i="10"/>
  <c r="Q2" i="10" s="1"/>
  <c r="C149" i="10"/>
  <c r="C137" i="10"/>
  <c r="C129" i="10"/>
  <c r="C117" i="10"/>
  <c r="C105" i="10"/>
  <c r="C93" i="10"/>
  <c r="C89" i="10"/>
  <c r="C77" i="10"/>
  <c r="C65" i="10"/>
  <c r="C53" i="10"/>
  <c r="C41" i="10"/>
  <c r="C37" i="10"/>
  <c r="C25" i="10"/>
  <c r="C9" i="10"/>
  <c r="AQ150" i="10"/>
  <c r="AO149" i="10"/>
  <c r="AM148" i="10"/>
  <c r="AL148" i="10" s="1"/>
  <c r="AQ146" i="10"/>
  <c r="AS145" i="10"/>
  <c r="AQ144" i="10"/>
  <c r="AS143" i="10"/>
  <c r="AQ142" i="10"/>
  <c r="AO141" i="10"/>
  <c r="AM140" i="10"/>
  <c r="AL140" i="10" s="1"/>
  <c r="AQ138" i="10"/>
  <c r="AS137" i="10"/>
  <c r="AQ136" i="10"/>
  <c r="AO135" i="10"/>
  <c r="AQ134" i="10"/>
  <c r="AO133" i="10"/>
  <c r="AM132" i="10"/>
  <c r="AL132" i="10" s="1"/>
  <c r="AS129" i="10"/>
  <c r="AQ128" i="10"/>
  <c r="AO127" i="10"/>
  <c r="AS125" i="10"/>
  <c r="AO123" i="10"/>
  <c r="AM122" i="10"/>
  <c r="AL122" i="10" s="1"/>
  <c r="AQ120" i="10"/>
  <c r="AO119" i="10"/>
  <c r="AM118" i="10"/>
  <c r="AL118" i="10" s="1"/>
  <c r="AS115" i="10"/>
  <c r="AS113" i="10"/>
  <c r="AQ112" i="10"/>
  <c r="AO111" i="10"/>
  <c r="AM110" i="10"/>
  <c r="AL110" i="10" s="1"/>
  <c r="AQ108" i="10"/>
  <c r="AO107" i="10"/>
  <c r="AM106" i="10"/>
  <c r="AL106" i="10" s="1"/>
  <c r="AQ102" i="10"/>
  <c r="AQ76" i="10"/>
  <c r="H150" i="10"/>
  <c r="D150" i="10"/>
  <c r="I149" i="10"/>
  <c r="E149" i="10"/>
  <c r="J148" i="10"/>
  <c r="F148" i="10"/>
  <c r="K147" i="10"/>
  <c r="U147" i="10" s="1"/>
  <c r="G147" i="10"/>
  <c r="H146" i="10"/>
  <c r="D146" i="10"/>
  <c r="I145" i="10"/>
  <c r="E145" i="10"/>
  <c r="J144" i="10"/>
  <c r="F144" i="10"/>
  <c r="K143" i="10"/>
  <c r="U143" i="10" s="1"/>
  <c r="G143" i="10"/>
  <c r="H142" i="10"/>
  <c r="D142" i="10"/>
  <c r="I141" i="10"/>
  <c r="E141" i="10"/>
  <c r="J140" i="10"/>
  <c r="F140" i="10"/>
  <c r="K139" i="10"/>
  <c r="U139" i="10" s="1"/>
  <c r="G139" i="10"/>
  <c r="H138" i="10"/>
  <c r="D138" i="10"/>
  <c r="I137" i="10"/>
  <c r="E137" i="10"/>
  <c r="J136" i="10"/>
  <c r="F136" i="10"/>
  <c r="K135" i="10"/>
  <c r="U135" i="10" s="1"/>
  <c r="G135" i="10"/>
  <c r="H134" i="10"/>
  <c r="D134" i="10"/>
  <c r="I133" i="10"/>
  <c r="E133" i="10"/>
  <c r="J132" i="10"/>
  <c r="F132" i="10"/>
  <c r="K131" i="10"/>
  <c r="U131" i="10" s="1"/>
  <c r="G131" i="10"/>
  <c r="H130" i="10"/>
  <c r="D130" i="10"/>
  <c r="I129" i="10"/>
  <c r="E129" i="10"/>
  <c r="J128" i="10"/>
  <c r="F128" i="10"/>
  <c r="K127" i="10"/>
  <c r="U127" i="10" s="1"/>
  <c r="G127" i="10"/>
  <c r="H126" i="10"/>
  <c r="D126" i="10"/>
  <c r="I125" i="10"/>
  <c r="E125" i="10"/>
  <c r="J124" i="10"/>
  <c r="F124" i="10"/>
  <c r="K123" i="10"/>
  <c r="U123" i="10" s="1"/>
  <c r="G123" i="10"/>
  <c r="H122" i="10"/>
  <c r="D122" i="10"/>
  <c r="I121" i="10"/>
  <c r="E121" i="10"/>
  <c r="J120" i="10"/>
  <c r="F120" i="10"/>
  <c r="K119" i="10"/>
  <c r="U119" i="10" s="1"/>
  <c r="G119" i="10"/>
  <c r="H118" i="10"/>
  <c r="D118" i="10"/>
  <c r="I117" i="10"/>
  <c r="E117" i="10"/>
  <c r="J116" i="10"/>
  <c r="F116" i="10"/>
  <c r="K115" i="10"/>
  <c r="U115" i="10" s="1"/>
  <c r="G115" i="10"/>
  <c r="H114" i="10"/>
  <c r="D114" i="10"/>
  <c r="I113" i="10"/>
  <c r="E113" i="10"/>
  <c r="J112" i="10"/>
  <c r="F112" i="10"/>
  <c r="K111" i="10"/>
  <c r="U111" i="10" s="1"/>
  <c r="G111" i="10"/>
  <c r="H110" i="10"/>
  <c r="D110" i="10"/>
  <c r="I109" i="10"/>
  <c r="E109" i="10"/>
  <c r="J108" i="10"/>
  <c r="F108" i="10"/>
  <c r="K107" i="10"/>
  <c r="U107" i="10" s="1"/>
  <c r="G107" i="10"/>
  <c r="H106" i="10"/>
  <c r="D106" i="10"/>
  <c r="I105" i="10"/>
  <c r="E105" i="10"/>
  <c r="J104" i="10"/>
  <c r="F104" i="10"/>
  <c r="K103" i="10"/>
  <c r="U103" i="10" s="1"/>
  <c r="G103" i="10"/>
  <c r="AK101" i="10"/>
  <c r="M101" i="10"/>
  <c r="H102" i="10"/>
  <c r="D102" i="10"/>
  <c r="I101" i="10"/>
  <c r="E101" i="10"/>
  <c r="J100" i="10"/>
  <c r="F100" i="10"/>
  <c r="K99" i="10"/>
  <c r="U99" i="10" s="1"/>
  <c r="G99" i="10"/>
  <c r="AK97" i="10"/>
  <c r="M97" i="10"/>
  <c r="H98" i="10"/>
  <c r="D98" i="10"/>
  <c r="I97" i="10"/>
  <c r="S97" i="10" s="1"/>
  <c r="E97" i="10"/>
  <c r="J96" i="10"/>
  <c r="F96" i="10"/>
  <c r="K95" i="10"/>
  <c r="U95" i="10" s="1"/>
  <c r="G95" i="10"/>
  <c r="AK93" i="10"/>
  <c r="M93" i="10"/>
  <c r="H94" i="10"/>
  <c r="D94" i="10"/>
  <c r="I93" i="10"/>
  <c r="E93" i="10"/>
  <c r="J92" i="10"/>
  <c r="F92" i="10"/>
  <c r="K91" i="10"/>
  <c r="U91" i="10" s="1"/>
  <c r="G91" i="10"/>
  <c r="AK89" i="10"/>
  <c r="M89" i="10"/>
  <c r="H90" i="10"/>
  <c r="D90" i="10"/>
  <c r="I89" i="10"/>
  <c r="E89" i="10"/>
  <c r="J88" i="10"/>
  <c r="F88" i="10"/>
  <c r="K87" i="10"/>
  <c r="U87" i="10" s="1"/>
  <c r="G87" i="10"/>
  <c r="M85" i="10"/>
  <c r="AK85" i="10"/>
  <c r="H86" i="10"/>
  <c r="D86" i="10"/>
  <c r="I85" i="10"/>
  <c r="E85" i="10"/>
  <c r="J84" i="10"/>
  <c r="F84" i="10"/>
  <c r="K83" i="10"/>
  <c r="U83" i="10" s="1"/>
  <c r="G83" i="10"/>
  <c r="M81" i="10"/>
  <c r="AK81" i="10"/>
  <c r="H82" i="10"/>
  <c r="D82" i="10"/>
  <c r="I81" i="10"/>
  <c r="S81" i="10" s="1"/>
  <c r="E81" i="10"/>
  <c r="J80" i="10"/>
  <c r="F80" i="10"/>
  <c r="K79" i="10"/>
  <c r="U79" i="10" s="1"/>
  <c r="G79" i="10"/>
  <c r="M77" i="10"/>
  <c r="AK77" i="10"/>
  <c r="H78" i="10"/>
  <c r="D78" i="10"/>
  <c r="I77" i="10"/>
  <c r="E77" i="10"/>
  <c r="J76" i="10"/>
  <c r="F76" i="10"/>
  <c r="K75" i="10"/>
  <c r="U75" i="10" s="1"/>
  <c r="G75" i="10"/>
  <c r="M73" i="10"/>
  <c r="AK73" i="10"/>
  <c r="H74" i="10"/>
  <c r="D74" i="10"/>
  <c r="I73" i="10"/>
  <c r="E73" i="10"/>
  <c r="J72" i="10"/>
  <c r="F72" i="10"/>
  <c r="K71" i="10"/>
  <c r="U71" i="10" s="1"/>
  <c r="G71" i="10"/>
  <c r="M69" i="10"/>
  <c r="AK69" i="10"/>
  <c r="H70" i="10"/>
  <c r="D70" i="10"/>
  <c r="I69" i="10"/>
  <c r="E69" i="10"/>
  <c r="J68" i="10"/>
  <c r="F68" i="10"/>
  <c r="K67" i="10"/>
  <c r="U67" i="10" s="1"/>
  <c r="G67" i="10"/>
  <c r="M65" i="10"/>
  <c r="AK65" i="10"/>
  <c r="H66" i="10"/>
  <c r="D66" i="10"/>
  <c r="I65" i="10"/>
  <c r="S65" i="10" s="1"/>
  <c r="E65" i="10"/>
  <c r="J64" i="10"/>
  <c r="F64" i="10"/>
  <c r="K63" i="10"/>
  <c r="U63" i="10" s="1"/>
  <c r="G63" i="10"/>
  <c r="AK61" i="10"/>
  <c r="M61" i="10"/>
  <c r="H62" i="10"/>
  <c r="D62" i="10"/>
  <c r="I61" i="10"/>
  <c r="E61" i="10"/>
  <c r="J60" i="10"/>
  <c r="F60" i="10"/>
  <c r="K59" i="10"/>
  <c r="U59" i="10" s="1"/>
  <c r="G59" i="10"/>
  <c r="AK57" i="10"/>
  <c r="M57" i="10"/>
  <c r="H58" i="10"/>
  <c r="D58" i="10"/>
  <c r="I57" i="10"/>
  <c r="E57" i="10"/>
  <c r="J56" i="10"/>
  <c r="F56" i="10"/>
  <c r="K55" i="10"/>
  <c r="U55" i="10" s="1"/>
  <c r="G55" i="10"/>
  <c r="AK53" i="10"/>
  <c r="M53" i="10"/>
  <c r="H54" i="10"/>
  <c r="D54" i="10"/>
  <c r="I53" i="10"/>
  <c r="E53" i="10"/>
  <c r="J52" i="10"/>
  <c r="T52" i="10" s="1"/>
  <c r="F52" i="10"/>
  <c r="K51" i="10"/>
  <c r="U51" i="10" s="1"/>
  <c r="G51" i="10"/>
  <c r="AK49" i="10"/>
  <c r="M49" i="10"/>
  <c r="H50" i="10"/>
  <c r="D50" i="10"/>
  <c r="I49" i="10"/>
  <c r="S49" i="10" s="1"/>
  <c r="E49" i="10"/>
  <c r="J48" i="10"/>
  <c r="F48" i="10"/>
  <c r="K47" i="10"/>
  <c r="U47" i="10" s="1"/>
  <c r="G47" i="10"/>
  <c r="AK45" i="10"/>
  <c r="M45" i="10"/>
  <c r="H46" i="10"/>
  <c r="D46" i="10"/>
  <c r="I45" i="10"/>
  <c r="E45" i="10"/>
  <c r="J44" i="10"/>
  <c r="F44" i="10"/>
  <c r="K43" i="10"/>
  <c r="U43" i="10" s="1"/>
  <c r="G43" i="10"/>
  <c r="M41" i="10"/>
  <c r="AK41" i="10"/>
  <c r="H42" i="10"/>
  <c r="D42" i="10"/>
  <c r="I41" i="10"/>
  <c r="E41" i="10"/>
  <c r="J40" i="10"/>
  <c r="F40" i="10"/>
  <c r="K39" i="10"/>
  <c r="U39" i="10" s="1"/>
  <c r="G39" i="10"/>
  <c r="AK37" i="10"/>
  <c r="M37" i="10"/>
  <c r="H38" i="10"/>
  <c r="D38" i="10"/>
  <c r="I37" i="10"/>
  <c r="E37" i="10"/>
  <c r="J36" i="10"/>
  <c r="T36" i="10" s="1"/>
  <c r="F36" i="10"/>
  <c r="K35" i="10"/>
  <c r="U35" i="10" s="1"/>
  <c r="G35" i="10"/>
  <c r="M33" i="10"/>
  <c r="AK33" i="10"/>
  <c r="H34" i="10"/>
  <c r="D34" i="10"/>
  <c r="I33" i="10"/>
  <c r="S33" i="10" s="1"/>
  <c r="E33" i="10"/>
  <c r="J32" i="10"/>
  <c r="F32" i="10"/>
  <c r="K31" i="10"/>
  <c r="U31" i="10" s="1"/>
  <c r="G31" i="10"/>
  <c r="M29" i="10"/>
  <c r="AK29" i="10"/>
  <c r="H30" i="10"/>
  <c r="D30" i="10"/>
  <c r="I29" i="10"/>
  <c r="E29" i="10"/>
  <c r="J28" i="10"/>
  <c r="F28" i="10"/>
  <c r="K27" i="10"/>
  <c r="U27" i="10" s="1"/>
  <c r="G27" i="10"/>
  <c r="M25" i="10"/>
  <c r="AK25" i="10"/>
  <c r="H26" i="10"/>
  <c r="D26" i="10"/>
  <c r="I25" i="10"/>
  <c r="E25" i="10"/>
  <c r="J24" i="10"/>
  <c r="F24" i="10"/>
  <c r="K23" i="10"/>
  <c r="U23" i="10" s="1"/>
  <c r="G23" i="10"/>
  <c r="AK21" i="10"/>
  <c r="M21" i="10"/>
  <c r="H22" i="10"/>
  <c r="D22" i="10"/>
  <c r="I21" i="10"/>
  <c r="E21" i="10"/>
  <c r="J20" i="10"/>
  <c r="T20" i="10" s="1"/>
  <c r="F20" i="10"/>
  <c r="K19" i="10"/>
  <c r="G19" i="10"/>
  <c r="M17" i="10"/>
  <c r="AK17" i="10"/>
  <c r="H18" i="10"/>
  <c r="D18" i="10"/>
  <c r="I17" i="10"/>
  <c r="S17" i="10" s="1"/>
  <c r="E17" i="10"/>
  <c r="J16" i="10"/>
  <c r="F16" i="10"/>
  <c r="K15" i="10"/>
  <c r="U15" i="10" s="1"/>
  <c r="G15" i="10"/>
  <c r="M13" i="10"/>
  <c r="AK13" i="10"/>
  <c r="H14" i="10"/>
  <c r="D14" i="10"/>
  <c r="I13" i="10"/>
  <c r="E13" i="10"/>
  <c r="J12" i="10"/>
  <c r="F12" i="10"/>
  <c r="K11" i="10"/>
  <c r="U11" i="10" s="1"/>
  <c r="G11" i="10"/>
  <c r="AK9" i="10"/>
  <c r="M9" i="10"/>
  <c r="H10" i="10"/>
  <c r="D10" i="10"/>
  <c r="I9" i="10"/>
  <c r="E9" i="10"/>
  <c r="J8" i="10"/>
  <c r="F8" i="10"/>
  <c r="K7" i="10"/>
  <c r="U7" i="10" s="1"/>
  <c r="G7" i="10"/>
  <c r="AK5" i="10"/>
  <c r="M5" i="10"/>
  <c r="H6" i="10"/>
  <c r="D6" i="10"/>
  <c r="H5" i="10"/>
  <c r="D5" i="10"/>
  <c r="A5" i="10"/>
  <c r="AH6" i="10"/>
  <c r="I2" i="10"/>
  <c r="S2" i="10" s="1"/>
  <c r="E2" i="10"/>
  <c r="O2" i="10" s="1"/>
  <c r="C147" i="10"/>
  <c r="C143" i="10"/>
  <c r="C139" i="10"/>
  <c r="C135" i="10"/>
  <c r="C131" i="10"/>
  <c r="C127" i="10"/>
  <c r="C123" i="10"/>
  <c r="C119" i="10"/>
  <c r="C115" i="10"/>
  <c r="C111" i="10"/>
  <c r="C107" i="10"/>
  <c r="C103" i="10"/>
  <c r="C99" i="10"/>
  <c r="C95" i="10"/>
  <c r="C91" i="10"/>
  <c r="C87" i="10"/>
  <c r="C83" i="10"/>
  <c r="C79" i="10"/>
  <c r="C75" i="10"/>
  <c r="C71" i="10"/>
  <c r="C67" i="10"/>
  <c r="C63" i="10"/>
  <c r="C59" i="10"/>
  <c r="C55" i="10"/>
  <c r="C51" i="10"/>
  <c r="C47" i="10"/>
  <c r="C43" i="10"/>
  <c r="C39" i="10"/>
  <c r="C35" i="10"/>
  <c r="C31" i="10"/>
  <c r="C27" i="10"/>
  <c r="C23" i="10"/>
  <c r="C19" i="10"/>
  <c r="C15" i="10"/>
  <c r="C11" i="10"/>
  <c r="C7" i="10"/>
  <c r="C3" i="10"/>
  <c r="AS150" i="10"/>
  <c r="AO150" i="10"/>
  <c r="AQ149" i="10"/>
  <c r="AM149" i="10"/>
  <c r="AL149" i="10" s="1"/>
  <c r="AS148" i="10"/>
  <c r="AO148" i="10"/>
  <c r="AQ147" i="10"/>
  <c r="AM147" i="10"/>
  <c r="AL147" i="10" s="1"/>
  <c r="AS146" i="10"/>
  <c r="AO146" i="10"/>
  <c r="AQ145" i="10"/>
  <c r="AM145" i="10"/>
  <c r="AL145" i="10" s="1"/>
  <c r="AS144" i="10"/>
  <c r="AO144" i="10"/>
  <c r="AQ143" i="10"/>
  <c r="AM143" i="10"/>
  <c r="AL143" i="10" s="1"/>
  <c r="AS142" i="10"/>
  <c r="AO142" i="10"/>
  <c r="AQ141" i="10"/>
  <c r="AM141" i="10"/>
  <c r="AL141" i="10" s="1"/>
  <c r="AS140" i="10"/>
  <c r="AO140" i="10"/>
  <c r="AQ139" i="10"/>
  <c r="AM139" i="10"/>
  <c r="AL139" i="10" s="1"/>
  <c r="AS138" i="10"/>
  <c r="AO138" i="10"/>
  <c r="AQ137" i="10"/>
  <c r="AM137" i="10"/>
  <c r="AL137" i="10" s="1"/>
  <c r="AS136" i="10"/>
  <c r="AO136" i="10"/>
  <c r="AQ135" i="10"/>
  <c r="AM135" i="10"/>
  <c r="AL135" i="10" s="1"/>
  <c r="AS134" i="10"/>
  <c r="AO134" i="10"/>
  <c r="AQ133" i="10"/>
  <c r="AM133" i="10"/>
  <c r="AL133" i="10" s="1"/>
  <c r="AS132" i="10"/>
  <c r="AO132" i="10"/>
  <c r="AQ131" i="10"/>
  <c r="AM131" i="10"/>
  <c r="AL131" i="10" s="1"/>
  <c r="AS130" i="10"/>
  <c r="AO130" i="10"/>
  <c r="AQ129" i="10"/>
  <c r="AM129" i="10"/>
  <c r="AL129" i="10" s="1"/>
  <c r="AS128" i="10"/>
  <c r="AO128" i="10"/>
  <c r="AQ127" i="10"/>
  <c r="AM127" i="10"/>
  <c r="AL127" i="10" s="1"/>
  <c r="AS126" i="10"/>
  <c r="AO126" i="10"/>
  <c r="AQ125" i="10"/>
  <c r="AM125" i="10"/>
  <c r="AL125" i="10" s="1"/>
  <c r="AS124" i="10"/>
  <c r="AO124" i="10"/>
  <c r="AQ123" i="10"/>
  <c r="AM123" i="10"/>
  <c r="AL123" i="10" s="1"/>
  <c r="AS122" i="10"/>
  <c r="AO122" i="10"/>
  <c r="AQ121" i="10"/>
  <c r="AM121" i="10"/>
  <c r="AL121" i="10" s="1"/>
  <c r="AS120" i="10"/>
  <c r="AO120" i="10"/>
  <c r="AQ119" i="10"/>
  <c r="AM119" i="10"/>
  <c r="AL119" i="10" s="1"/>
  <c r="AS118" i="10"/>
  <c r="AO118" i="10"/>
  <c r="AQ117" i="10"/>
  <c r="AM117" i="10"/>
  <c r="AL117" i="10" s="1"/>
  <c r="AS116" i="10"/>
  <c r="AO116" i="10"/>
  <c r="AQ115" i="10"/>
  <c r="AM115" i="10"/>
  <c r="AL115" i="10" s="1"/>
  <c r="AS114" i="10"/>
  <c r="AO114" i="10"/>
  <c r="AQ113" i="10"/>
  <c r="AM113" i="10"/>
  <c r="AL113" i="10" s="1"/>
  <c r="AS112" i="10"/>
  <c r="AO112" i="10"/>
  <c r="AQ111" i="10"/>
  <c r="AM111" i="10"/>
  <c r="AL111" i="10" s="1"/>
  <c r="AS110" i="10"/>
  <c r="AO110" i="10"/>
  <c r="AQ109" i="10"/>
  <c r="AM109" i="10"/>
  <c r="AL109" i="10" s="1"/>
  <c r="AS108" i="10"/>
  <c r="AO108" i="10"/>
  <c r="AQ107" i="10"/>
  <c r="AM107" i="10"/>
  <c r="AL107" i="10" s="1"/>
  <c r="AS106" i="10"/>
  <c r="AO106" i="10"/>
  <c r="AQ105" i="10"/>
  <c r="AM105" i="10"/>
  <c r="AL105" i="10" s="1"/>
  <c r="AS104" i="10"/>
  <c r="AO104" i="10"/>
  <c r="AQ103" i="10"/>
  <c r="AM103" i="10"/>
  <c r="AL103" i="10" s="1"/>
  <c r="AS102" i="10"/>
  <c r="AO102" i="10"/>
  <c r="AQ101" i="10"/>
  <c r="AM101" i="10"/>
  <c r="AL101" i="10" s="1"/>
  <c r="AS100" i="10"/>
  <c r="AO100" i="10"/>
  <c r="AQ99" i="10"/>
  <c r="AM99" i="10"/>
  <c r="AL99" i="10" s="1"/>
  <c r="AS98" i="10"/>
  <c r="AO98" i="10"/>
  <c r="AQ97" i="10"/>
  <c r="AM97" i="10"/>
  <c r="AL97" i="10" s="1"/>
  <c r="AS96" i="10"/>
  <c r="AO96" i="10"/>
  <c r="AQ95" i="10"/>
  <c r="AM95" i="10"/>
  <c r="AL95" i="10" s="1"/>
  <c r="AS94" i="10"/>
  <c r="AO94" i="10"/>
  <c r="AQ93" i="10"/>
  <c r="AM93" i="10"/>
  <c r="AL93" i="10" s="1"/>
  <c r="AS92" i="10"/>
  <c r="AO92" i="10"/>
  <c r="AQ91" i="10"/>
  <c r="AM91" i="10"/>
  <c r="AL91" i="10" s="1"/>
  <c r="AS90" i="10"/>
  <c r="AO90" i="10"/>
  <c r="AQ89" i="10"/>
  <c r="AM89" i="10"/>
  <c r="AL89" i="10" s="1"/>
  <c r="AS88" i="10"/>
  <c r="AO88" i="10"/>
  <c r="AQ87" i="10"/>
  <c r="AM87" i="10"/>
  <c r="AL87" i="10" s="1"/>
  <c r="AS86" i="10"/>
  <c r="AO86" i="10"/>
  <c r="AQ85" i="10"/>
  <c r="AM85" i="10"/>
  <c r="AL85" i="10" s="1"/>
  <c r="AS84" i="10"/>
  <c r="AO84" i="10"/>
  <c r="AQ83" i="10"/>
  <c r="AM83" i="10"/>
  <c r="AL83" i="10" s="1"/>
  <c r="AS82" i="10"/>
  <c r="AO82" i="10"/>
  <c r="AQ81" i="10"/>
  <c r="AM81" i="10"/>
  <c r="AL81" i="10" s="1"/>
  <c r="AS80" i="10"/>
  <c r="AO80" i="10"/>
  <c r="AQ79" i="10"/>
  <c r="AM79" i="10"/>
  <c r="AL79" i="10" s="1"/>
  <c r="AS78" i="10"/>
  <c r="AO78" i="10"/>
  <c r="AQ77" i="10"/>
  <c r="AM77" i="10"/>
  <c r="AL77" i="10" s="1"/>
  <c r="AS76" i="10"/>
  <c r="AO76" i="10"/>
  <c r="AQ75" i="10"/>
  <c r="AM75" i="10"/>
  <c r="AL75" i="10" s="1"/>
  <c r="AS74" i="10"/>
  <c r="AO74" i="10"/>
  <c r="AQ73" i="10"/>
  <c r="AM73" i="10"/>
  <c r="AL73" i="10" s="1"/>
  <c r="AS72" i="10"/>
  <c r="AO72" i="10"/>
  <c r="AQ71" i="10"/>
  <c r="AM71" i="10"/>
  <c r="AL71" i="10" s="1"/>
  <c r="AS70" i="10"/>
  <c r="AO70" i="10"/>
  <c r="AQ69" i="10"/>
  <c r="AM69" i="10"/>
  <c r="AL69" i="10" s="1"/>
  <c r="AS68" i="10"/>
  <c r="AO68" i="10"/>
  <c r="AQ67" i="10"/>
  <c r="AM67" i="10"/>
  <c r="AL67" i="10" s="1"/>
  <c r="AS66" i="10"/>
  <c r="AO66" i="10"/>
  <c r="AQ65" i="10"/>
  <c r="AM65" i="10"/>
  <c r="AL65" i="10" s="1"/>
  <c r="AS64" i="10"/>
  <c r="AO64" i="10"/>
  <c r="AQ63" i="10"/>
  <c r="AM63" i="10"/>
  <c r="AL63" i="10" s="1"/>
  <c r="AS62" i="10"/>
  <c r="AO62" i="10"/>
  <c r="AQ61" i="10"/>
  <c r="AM61" i="10"/>
  <c r="AL61" i="10" s="1"/>
  <c r="AS60" i="10"/>
  <c r="AO60" i="10"/>
  <c r="AQ59" i="10"/>
  <c r="AM59" i="10"/>
  <c r="AL59" i="10" s="1"/>
  <c r="AS58" i="10"/>
  <c r="AO58" i="10"/>
  <c r="AQ57" i="10"/>
  <c r="AM57" i="10"/>
  <c r="AL57" i="10" s="1"/>
  <c r="AS56" i="10"/>
  <c r="AO56" i="10"/>
  <c r="AQ55" i="10"/>
  <c r="AM55" i="10"/>
  <c r="AL55" i="10" s="1"/>
  <c r="AS54" i="10"/>
  <c r="AO54" i="10"/>
  <c r="AQ53" i="10"/>
  <c r="AM53" i="10"/>
  <c r="AL53" i="10" s="1"/>
  <c r="AS52" i="10"/>
  <c r="AO52" i="10"/>
  <c r="AQ51" i="10"/>
  <c r="AM51" i="10"/>
  <c r="AL51" i="10" s="1"/>
  <c r="AS50" i="10"/>
  <c r="AO50" i="10"/>
  <c r="AQ49" i="10"/>
  <c r="AM49" i="10"/>
  <c r="AL49" i="10" s="1"/>
  <c r="AS48" i="10"/>
  <c r="AO48" i="10"/>
  <c r="AQ47" i="10"/>
  <c r="AM47" i="10"/>
  <c r="AL47" i="10" s="1"/>
  <c r="AS46" i="10"/>
  <c r="AO46" i="10"/>
  <c r="AQ45" i="10"/>
  <c r="AM45" i="10"/>
  <c r="AL45" i="10" s="1"/>
  <c r="AS44" i="10"/>
  <c r="AO44" i="10"/>
  <c r="AQ43" i="10"/>
  <c r="AM43" i="10"/>
  <c r="AL43" i="10" s="1"/>
  <c r="AS42" i="10"/>
  <c r="AO42" i="10"/>
  <c r="AQ41" i="10"/>
  <c r="AM41" i="10"/>
  <c r="AL41" i="10" s="1"/>
  <c r="AS40" i="10"/>
  <c r="AO40" i="10"/>
  <c r="AQ39" i="10"/>
  <c r="AM39" i="10"/>
  <c r="AL39" i="10" s="1"/>
  <c r="AS38" i="10"/>
  <c r="AO38" i="10"/>
  <c r="AQ37" i="10"/>
  <c r="AM37" i="10"/>
  <c r="AL37" i="10" s="1"/>
  <c r="AS36" i="10"/>
  <c r="AO36" i="10"/>
  <c r="AQ35" i="10"/>
  <c r="AM35" i="10"/>
  <c r="AL35" i="10" s="1"/>
  <c r="AS34" i="10"/>
  <c r="AO34" i="10"/>
  <c r="AQ33" i="10"/>
  <c r="AM33" i="10"/>
  <c r="AL33" i="10" s="1"/>
  <c r="AS32" i="10"/>
  <c r="AO32" i="10"/>
  <c r="AQ31" i="10"/>
  <c r="AM31" i="10"/>
  <c r="AL31" i="10" s="1"/>
  <c r="AS30" i="10"/>
  <c r="AO30" i="10"/>
  <c r="AQ29" i="10"/>
  <c r="AM29" i="10"/>
  <c r="AL29" i="10" s="1"/>
  <c r="AS28" i="10"/>
  <c r="AO28" i="10"/>
  <c r="AQ27" i="10"/>
  <c r="AM27" i="10"/>
  <c r="AL27" i="10" s="1"/>
  <c r="AS26" i="10"/>
  <c r="AO26" i="10"/>
  <c r="AQ25" i="10"/>
  <c r="AM25" i="10"/>
  <c r="AL25" i="10" s="1"/>
  <c r="AS24" i="10"/>
  <c r="AO24" i="10"/>
  <c r="AQ23" i="10"/>
  <c r="AM23" i="10"/>
  <c r="AL23" i="10" s="1"/>
  <c r="AS22" i="10"/>
  <c r="AO22" i="10"/>
  <c r="AQ21" i="10"/>
  <c r="AM21" i="10"/>
  <c r="AL21" i="10" s="1"/>
  <c r="AS20" i="10"/>
  <c r="AO20" i="10"/>
  <c r="AQ19" i="10"/>
  <c r="AM19" i="10"/>
  <c r="AL19" i="10" s="1"/>
  <c r="AS18" i="10"/>
  <c r="AO18" i="10"/>
  <c r="AQ17" i="10"/>
  <c r="AM17" i="10"/>
  <c r="AL17" i="10" s="1"/>
  <c r="AS16" i="10"/>
  <c r="AO16" i="10"/>
  <c r="AQ15" i="10"/>
  <c r="AM15" i="10"/>
  <c r="AL15" i="10" s="1"/>
  <c r="AS14" i="10"/>
  <c r="AO14" i="10"/>
  <c r="AQ13" i="10"/>
  <c r="AM13" i="10"/>
  <c r="AL13" i="10" s="1"/>
  <c r="AS12" i="10"/>
  <c r="AO12" i="10"/>
  <c r="AQ11" i="10"/>
  <c r="AM11" i="10"/>
  <c r="AL11" i="10" s="1"/>
  <c r="AS10" i="10"/>
  <c r="AO10" i="10"/>
  <c r="AQ9" i="10"/>
  <c r="AM9" i="10"/>
  <c r="AL9" i="10" s="1"/>
  <c r="AS8" i="10"/>
  <c r="AO8" i="10"/>
  <c r="AQ7" i="10"/>
  <c r="AM7" i="10"/>
  <c r="AL7" i="10" s="1"/>
  <c r="AS6" i="10"/>
  <c r="AO6" i="10"/>
  <c r="AQ5" i="10"/>
  <c r="AM5" i="10"/>
  <c r="AL5" i="10" s="1"/>
  <c r="AS4" i="10"/>
  <c r="AO4" i="10"/>
  <c r="AQ3" i="10"/>
  <c r="AM3" i="10"/>
  <c r="AL3" i="10" s="1"/>
  <c r="AS2" i="10"/>
  <c r="T68" i="10" l="1"/>
  <c r="T84" i="10"/>
  <c r="P26" i="10"/>
  <c r="P8" i="10"/>
  <c r="P24" i="10"/>
  <c r="P40" i="10"/>
  <c r="P56" i="10"/>
  <c r="P72" i="10"/>
  <c r="P88" i="10"/>
  <c r="P104" i="10"/>
  <c r="P108" i="10"/>
  <c r="P112" i="10"/>
  <c r="P116" i="10"/>
  <c r="P120" i="10"/>
  <c r="P124" i="10"/>
  <c r="P128" i="10"/>
  <c r="P132" i="10"/>
  <c r="P136" i="10"/>
  <c r="P18" i="10"/>
  <c r="P51" i="10"/>
  <c r="P66" i="10"/>
  <c r="P99" i="10"/>
  <c r="O13" i="10"/>
  <c r="Q19" i="10"/>
  <c r="O29" i="10"/>
  <c r="Q35" i="10"/>
  <c r="O45" i="10"/>
  <c r="Q51" i="10"/>
  <c r="Q67" i="10"/>
  <c r="Q83" i="10"/>
  <c r="Q99" i="10"/>
  <c r="O60" i="10"/>
  <c r="O104" i="10"/>
  <c r="O9" i="10"/>
  <c r="O17" i="10"/>
  <c r="O25" i="10"/>
  <c r="O33" i="10"/>
  <c r="O41" i="10"/>
  <c r="O49" i="10"/>
  <c r="O57" i="10"/>
  <c r="O65" i="10"/>
  <c r="O73" i="10"/>
  <c r="O89" i="10"/>
  <c r="O105" i="10"/>
  <c r="Q81" i="10"/>
  <c r="O95" i="10"/>
  <c r="O115" i="10"/>
  <c r="O127" i="10"/>
  <c r="O120" i="10"/>
  <c r="Q7" i="10"/>
  <c r="N10" i="10"/>
  <c r="Q23" i="10"/>
  <c r="N26" i="10"/>
  <c r="Q39" i="10"/>
  <c r="N42" i="10"/>
  <c r="Q55" i="10"/>
  <c r="N58" i="10"/>
  <c r="Q71" i="10"/>
  <c r="Q87" i="10"/>
  <c r="Q103" i="10"/>
  <c r="Q107" i="10"/>
  <c r="Q111" i="10"/>
  <c r="Q115" i="10"/>
  <c r="Q119" i="10"/>
  <c r="Q123" i="10"/>
  <c r="Q127" i="10"/>
  <c r="Q131" i="10"/>
  <c r="Q135" i="10"/>
  <c r="Q139" i="10"/>
  <c r="Q143" i="10"/>
  <c r="Q147" i="10"/>
  <c r="Q137" i="10"/>
  <c r="Q149" i="10"/>
  <c r="U33" i="10"/>
  <c r="U77" i="10"/>
  <c r="U109" i="10"/>
  <c r="U129" i="10"/>
  <c r="U137" i="10"/>
  <c r="U149" i="10"/>
  <c r="U17" i="10"/>
  <c r="U25" i="10"/>
  <c r="U29" i="10"/>
  <c r="U37" i="10"/>
  <c r="U41" i="10"/>
  <c r="U125" i="10"/>
  <c r="Q15" i="10"/>
  <c r="Q31" i="10"/>
  <c r="Q47" i="10"/>
  <c r="Q63" i="10"/>
  <c r="Q79" i="10"/>
  <c r="Q95" i="10"/>
  <c r="Q105" i="10"/>
  <c r="U73" i="10"/>
  <c r="U105" i="10"/>
  <c r="U121" i="10"/>
  <c r="U133" i="10"/>
  <c r="U141" i="10"/>
  <c r="U53" i="10"/>
  <c r="Q11" i="10"/>
  <c r="Q27" i="10"/>
  <c r="Q43" i="10"/>
  <c r="Q37" i="10"/>
  <c r="O144" i="10"/>
  <c r="U104" i="10"/>
  <c r="U108" i="10"/>
  <c r="U112" i="10"/>
  <c r="U116" i="10"/>
  <c r="U120" i="10"/>
  <c r="U124" i="10"/>
  <c r="U128" i="10"/>
  <c r="U132" i="10"/>
  <c r="U136" i="10"/>
  <c r="U140" i="10"/>
  <c r="U144" i="10"/>
  <c r="U148" i="10"/>
  <c r="U49" i="10"/>
  <c r="U61" i="10"/>
  <c r="U89" i="10"/>
  <c r="R34" i="10"/>
  <c r="R50" i="10"/>
  <c r="R18" i="10"/>
  <c r="R66" i="10"/>
  <c r="N74" i="10"/>
  <c r="R82" i="10"/>
  <c r="N90" i="10"/>
  <c r="R98" i="10"/>
  <c r="N106" i="10"/>
  <c r="N16" i="10"/>
  <c r="R28" i="10"/>
  <c r="R64" i="10"/>
  <c r="N120" i="10"/>
  <c r="N132" i="10"/>
  <c r="N53" i="10"/>
  <c r="Q62" i="10"/>
  <c r="Q12" i="10"/>
  <c r="Q28" i="10"/>
  <c r="Q44" i="10"/>
  <c r="Q60" i="10"/>
  <c r="Q76" i="10"/>
  <c r="Q92" i="10"/>
  <c r="R10" i="10"/>
  <c r="N18" i="10"/>
  <c r="R26" i="10"/>
  <c r="N34" i="10"/>
  <c r="R42" i="10"/>
  <c r="Q66" i="10"/>
  <c r="S43" i="10"/>
  <c r="S76" i="10"/>
  <c r="S13" i="10"/>
  <c r="P20" i="10"/>
  <c r="S29" i="10"/>
  <c r="P36" i="10"/>
  <c r="S45" i="10"/>
  <c r="P52" i="10"/>
  <c r="S61" i="10"/>
  <c r="P68" i="10"/>
  <c r="S77" i="10"/>
  <c r="P84" i="10"/>
  <c r="S93" i="10"/>
  <c r="P100" i="10"/>
  <c r="S7" i="10"/>
  <c r="S9" i="10"/>
  <c r="P16" i="10"/>
  <c r="S25" i="10"/>
  <c r="P32" i="10"/>
  <c r="S41" i="10"/>
  <c r="P48" i="10"/>
  <c r="N50" i="10"/>
  <c r="S57" i="10"/>
  <c r="R58" i="10"/>
  <c r="P64" i="10"/>
  <c r="N66" i="10"/>
  <c r="S73" i="10"/>
  <c r="R74" i="10"/>
  <c r="P80" i="10"/>
  <c r="N82" i="10"/>
  <c r="S89" i="10"/>
  <c r="P96" i="10"/>
  <c r="N98" i="10"/>
  <c r="S105" i="10"/>
  <c r="S109" i="10"/>
  <c r="S113" i="10"/>
  <c r="S117" i="10"/>
  <c r="S121" i="10"/>
  <c r="S125" i="10"/>
  <c r="S129" i="10"/>
  <c r="S133" i="10"/>
  <c r="S137" i="10"/>
  <c r="S141" i="10"/>
  <c r="S145" i="10"/>
  <c r="S149" i="10"/>
  <c r="N8" i="10"/>
  <c r="P10" i="10"/>
  <c r="S19" i="10"/>
  <c r="S27" i="10"/>
  <c r="S31" i="10"/>
  <c r="N44" i="10"/>
  <c r="P46" i="10"/>
  <c r="N48" i="10"/>
  <c r="N52" i="10"/>
  <c r="S63" i="10"/>
  <c r="P12" i="10"/>
  <c r="N14" i="10"/>
  <c r="S21" i="10"/>
  <c r="P28" i="10"/>
  <c r="N30" i="10"/>
  <c r="S37" i="10"/>
  <c r="P44" i="10"/>
  <c r="N46" i="10"/>
  <c r="S53" i="10"/>
  <c r="P60" i="10"/>
  <c r="N62" i="10"/>
  <c r="S69" i="10"/>
  <c r="P76" i="10"/>
  <c r="N78" i="10"/>
  <c r="S85" i="10"/>
  <c r="P92" i="10"/>
  <c r="N94" i="10"/>
  <c r="T100" i="10"/>
  <c r="S101" i="10"/>
  <c r="N56" i="10"/>
  <c r="P58" i="10"/>
  <c r="S75" i="10"/>
  <c r="P78" i="10"/>
  <c r="S83" i="10"/>
  <c r="N88" i="10"/>
  <c r="P90" i="10"/>
  <c r="Q18" i="10"/>
  <c r="S48" i="10"/>
  <c r="P55" i="10"/>
  <c r="R93" i="10"/>
  <c r="S96" i="10"/>
  <c r="S112" i="10"/>
  <c r="S120" i="10"/>
  <c r="P123" i="10"/>
  <c r="P135" i="10"/>
  <c r="S144" i="10"/>
  <c r="P9" i="10"/>
  <c r="S18" i="10"/>
  <c r="P25" i="10"/>
  <c r="S34" i="10"/>
  <c r="P41" i="10"/>
  <c r="S50" i="10"/>
  <c r="P57" i="10"/>
  <c r="S66" i="10"/>
  <c r="P73" i="10"/>
  <c r="S82" i="10"/>
  <c r="P89" i="10"/>
  <c r="S98" i="10"/>
  <c r="P105" i="10"/>
  <c r="P42" i="10"/>
  <c r="U6" i="10"/>
  <c r="U38" i="10"/>
  <c r="S52" i="10"/>
  <c r="S60" i="10"/>
  <c r="U70" i="10"/>
  <c r="U98" i="10"/>
  <c r="U106" i="10"/>
  <c r="S71" i="10"/>
  <c r="R100" i="10"/>
  <c r="P102" i="10"/>
  <c r="S107" i="10"/>
  <c r="S111" i="10"/>
  <c r="P126" i="10"/>
  <c r="N136" i="10"/>
  <c r="N29" i="10"/>
  <c r="S64" i="10"/>
  <c r="S80" i="10"/>
  <c r="S100" i="10"/>
  <c r="N7" i="10"/>
  <c r="S14" i="10"/>
  <c r="N23" i="10"/>
  <c r="S30" i="10"/>
  <c r="N39" i="10"/>
  <c r="S46" i="10"/>
  <c r="N55" i="10"/>
  <c r="S62" i="10"/>
  <c r="N71" i="10"/>
  <c r="S78" i="10"/>
  <c r="N87" i="10"/>
  <c r="S94" i="10"/>
  <c r="N103" i="10"/>
  <c r="S55" i="10"/>
  <c r="S103" i="10"/>
  <c r="U22" i="10"/>
  <c r="N40" i="10"/>
  <c r="S59" i="10"/>
  <c r="S12" i="10"/>
  <c r="Q14" i="10"/>
  <c r="S20" i="10"/>
  <c r="S32" i="10"/>
  <c r="S44" i="10"/>
  <c r="S72" i="10"/>
  <c r="Q74" i="10"/>
  <c r="P87" i="10"/>
  <c r="N89" i="10"/>
  <c r="S92" i="10"/>
  <c r="R97" i="10"/>
  <c r="P107" i="10"/>
  <c r="S108" i="10"/>
  <c r="P115" i="10"/>
  <c r="S124" i="10"/>
  <c r="S128" i="10"/>
  <c r="S132" i="10"/>
  <c r="S136" i="10"/>
  <c r="S140" i="10"/>
  <c r="P147" i="10"/>
  <c r="S10" i="10"/>
  <c r="S99" i="10"/>
  <c r="U34" i="10"/>
  <c r="S56" i="10"/>
  <c r="U102" i="10"/>
  <c r="T29" i="10"/>
  <c r="T5" i="10"/>
  <c r="T30" i="10"/>
  <c r="T50" i="10"/>
  <c r="T31" i="10"/>
  <c r="T111" i="10"/>
  <c r="O6" i="10"/>
  <c r="R15" i="10"/>
  <c r="T17" i="10"/>
  <c r="O22" i="10"/>
  <c r="R31" i="10"/>
  <c r="T33" i="10"/>
  <c r="O38" i="10"/>
  <c r="R47" i="10"/>
  <c r="T49" i="10"/>
  <c r="O54" i="10"/>
  <c r="R63" i="10"/>
  <c r="T65" i="10"/>
  <c r="O70" i="10"/>
  <c r="R79" i="10"/>
  <c r="T81" i="10"/>
  <c r="O86" i="10"/>
  <c r="R95" i="10"/>
  <c r="T97" i="10"/>
  <c r="O102" i="10"/>
  <c r="R107" i="10"/>
  <c r="T109" i="10"/>
  <c r="R111" i="10"/>
  <c r="T113" i="10"/>
  <c r="R115" i="10"/>
  <c r="T117" i="10"/>
  <c r="R119" i="10"/>
  <c r="T121" i="10"/>
  <c r="R123" i="10"/>
  <c r="T125" i="10"/>
  <c r="R127" i="10"/>
  <c r="T129" i="10"/>
  <c r="R131" i="10"/>
  <c r="T133" i="10"/>
  <c r="R135" i="10"/>
  <c r="T137" i="10"/>
  <c r="R139" i="10"/>
  <c r="T141" i="10"/>
  <c r="R143" i="10"/>
  <c r="T145" i="10"/>
  <c r="R147" i="10"/>
  <c r="T149" i="10"/>
  <c r="R8" i="10"/>
  <c r="N12" i="10"/>
  <c r="O15" i="10"/>
  <c r="N28" i="10"/>
  <c r="T34" i="10"/>
  <c r="O39" i="10"/>
  <c r="R60" i="10"/>
  <c r="Q69" i="10"/>
  <c r="R72" i="10"/>
  <c r="O79" i="10"/>
  <c r="T90" i="10"/>
  <c r="T94" i="10"/>
  <c r="N100" i="10"/>
  <c r="O103" i="10"/>
  <c r="O111" i="10"/>
  <c r="T118" i="10"/>
  <c r="Q125" i="10"/>
  <c r="O131" i="10"/>
  <c r="R136" i="10"/>
  <c r="N148" i="10"/>
  <c r="P31" i="10"/>
  <c r="P5" i="10"/>
  <c r="T18" i="10"/>
  <c r="P38" i="10"/>
  <c r="R40" i="10"/>
  <c r="R106" i="10"/>
  <c r="R5" i="10"/>
  <c r="R6" i="10"/>
  <c r="T8" i="10"/>
  <c r="R22" i="10"/>
  <c r="T24" i="10"/>
  <c r="R38" i="10"/>
  <c r="T40" i="10"/>
  <c r="R54" i="10"/>
  <c r="T56" i="10"/>
  <c r="O61" i="10"/>
  <c r="R70" i="10"/>
  <c r="T72" i="10"/>
  <c r="O77" i="10"/>
  <c r="R86" i="10"/>
  <c r="T88" i="10"/>
  <c r="O93" i="10"/>
  <c r="R102" i="10"/>
  <c r="T104" i="10"/>
  <c r="O109" i="10"/>
  <c r="O113" i="10"/>
  <c r="O117" i="10"/>
  <c r="O121" i="10"/>
  <c r="O125" i="10"/>
  <c r="O129" i="10"/>
  <c r="O133" i="10"/>
  <c r="O137" i="10"/>
  <c r="O141" i="10"/>
  <c r="O145" i="10"/>
  <c r="O149" i="10"/>
  <c r="R12" i="10"/>
  <c r="R68" i="10"/>
  <c r="O119" i="10"/>
  <c r="T130" i="10"/>
  <c r="T142" i="10"/>
  <c r="R148" i="10"/>
  <c r="Q36" i="10"/>
  <c r="Q5" i="10"/>
  <c r="T11" i="10"/>
  <c r="T15" i="10"/>
  <c r="T19" i="10"/>
  <c r="O24" i="10"/>
  <c r="Q26" i="10"/>
  <c r="R33" i="10"/>
  <c r="O40" i="10"/>
  <c r="Q42" i="10"/>
  <c r="Q46" i="10"/>
  <c r="N57" i="10"/>
  <c r="T63" i="10"/>
  <c r="T67" i="10"/>
  <c r="T71" i="10"/>
  <c r="T75" i="10"/>
  <c r="Q82" i="10"/>
  <c r="N101" i="10"/>
  <c r="Q114" i="10"/>
  <c r="T127" i="10"/>
  <c r="T131" i="10"/>
  <c r="T139" i="10"/>
  <c r="P143" i="10"/>
  <c r="Q146" i="10"/>
  <c r="Q150" i="10"/>
  <c r="O10" i="10"/>
  <c r="N11" i="10"/>
  <c r="P13" i="10"/>
  <c r="Q16" i="10"/>
  <c r="R19" i="10"/>
  <c r="T21" i="10"/>
  <c r="O26" i="10"/>
  <c r="N27" i="10"/>
  <c r="P29" i="10"/>
  <c r="Q32" i="10"/>
  <c r="R35" i="10"/>
  <c r="T37" i="10"/>
  <c r="O42" i="10"/>
  <c r="N43" i="10"/>
  <c r="P45" i="10"/>
  <c r="Q48" i="10"/>
  <c r="T12" i="10"/>
  <c r="T28" i="10"/>
  <c r="T44" i="10"/>
  <c r="T60" i="10"/>
  <c r="T76" i="10"/>
  <c r="O81" i="10"/>
  <c r="R90" i="10"/>
  <c r="T92" i="10"/>
  <c r="O97" i="10"/>
  <c r="T108" i="10"/>
  <c r="R110" i="10"/>
  <c r="T112" i="10"/>
  <c r="R114" i="10"/>
  <c r="T116" i="10"/>
  <c r="R118" i="10"/>
  <c r="T120" i="10"/>
  <c r="R122" i="10"/>
  <c r="T124" i="10"/>
  <c r="R126" i="10"/>
  <c r="T128" i="10"/>
  <c r="R130" i="10"/>
  <c r="T132" i="10"/>
  <c r="R134" i="10"/>
  <c r="T136" i="10"/>
  <c r="R138" i="10"/>
  <c r="T140" i="10"/>
  <c r="R142" i="10"/>
  <c r="T144" i="10"/>
  <c r="R146" i="10"/>
  <c r="T148" i="10"/>
  <c r="R150" i="10"/>
  <c r="P14" i="10"/>
  <c r="Q17" i="10"/>
  <c r="Q29" i="10"/>
  <c r="R36" i="10"/>
  <c r="T38" i="10"/>
  <c r="O43" i="10"/>
  <c r="Q45" i="10"/>
  <c r="O47" i="10"/>
  <c r="Q49" i="10"/>
  <c r="P54" i="10"/>
  <c r="Q57" i="10"/>
  <c r="T70" i="10"/>
  <c r="P74" i="10"/>
  <c r="Q77" i="10"/>
  <c r="N80" i="10"/>
  <c r="P82" i="10"/>
  <c r="R84" i="10"/>
  <c r="R96" i="10"/>
  <c r="O99" i="10"/>
  <c r="R112" i="10"/>
  <c r="N124" i="10"/>
  <c r="Q129" i="10"/>
  <c r="T134" i="10"/>
  <c r="O147" i="10"/>
  <c r="N83" i="10"/>
  <c r="N5" i="10"/>
  <c r="N6" i="10"/>
  <c r="R14" i="10"/>
  <c r="T16" i="10"/>
  <c r="O21" i="10"/>
  <c r="N22" i="10"/>
  <c r="R30" i="10"/>
  <c r="T32" i="10"/>
  <c r="O37" i="10"/>
  <c r="N38" i="10"/>
  <c r="R46" i="10"/>
  <c r="T48" i="10"/>
  <c r="O53" i="10"/>
  <c r="N54" i="10"/>
  <c r="Q59" i="10"/>
  <c r="R62" i="10"/>
  <c r="T64" i="10"/>
  <c r="O69" i="10"/>
  <c r="N70" i="10"/>
  <c r="Q75" i="10"/>
  <c r="R78" i="10"/>
  <c r="T80" i="10"/>
  <c r="O85" i="10"/>
  <c r="N86" i="10"/>
  <c r="Q91" i="10"/>
  <c r="R94" i="10"/>
  <c r="T96" i="10"/>
  <c r="O101" i="10"/>
  <c r="N102" i="10"/>
  <c r="N110" i="10"/>
  <c r="N114" i="10"/>
  <c r="N118" i="10"/>
  <c r="N122" i="10"/>
  <c r="N126" i="10"/>
  <c r="N130" i="10"/>
  <c r="N134" i="10"/>
  <c r="N138" i="10"/>
  <c r="P140" i="10"/>
  <c r="N142" i="10"/>
  <c r="P144" i="10"/>
  <c r="N146" i="10"/>
  <c r="P148" i="10"/>
  <c r="N150" i="10"/>
  <c r="O7" i="10"/>
  <c r="Q9" i="10"/>
  <c r="O11" i="10"/>
  <c r="O23" i="10"/>
  <c r="O51" i="10"/>
  <c r="T62" i="10"/>
  <c r="O67" i="10"/>
  <c r="O87" i="10"/>
  <c r="Q89" i="10"/>
  <c r="N92" i="10"/>
  <c r="T98" i="10"/>
  <c r="N104" i="10"/>
  <c r="P106" i="10"/>
  <c r="R116" i="10"/>
  <c r="T122" i="10"/>
  <c r="N128" i="10"/>
  <c r="Q133" i="10"/>
  <c r="P138" i="10"/>
  <c r="T150" i="10"/>
  <c r="Q10" i="10"/>
  <c r="P23" i="10"/>
  <c r="N25" i="10"/>
  <c r="P39" i="10"/>
  <c r="R41" i="10"/>
  <c r="N45" i="10"/>
  <c r="R52" i="10"/>
  <c r="N60" i="10"/>
  <c r="P62" i="10"/>
  <c r="Q65" i="10"/>
  <c r="N72" i="10"/>
  <c r="T74" i="10"/>
  <c r="T78" i="10"/>
  <c r="R92" i="10"/>
  <c r="P94" i="10"/>
  <c r="Q97" i="10"/>
  <c r="Q109" i="10"/>
  <c r="P114" i="10"/>
  <c r="Q121" i="10"/>
  <c r="P134" i="10"/>
  <c r="Q141" i="10"/>
  <c r="T146" i="10"/>
  <c r="O8" i="10"/>
  <c r="N9" i="10"/>
  <c r="O12" i="10"/>
  <c r="P19" i="10"/>
  <c r="R21" i="10"/>
  <c r="R25" i="10"/>
  <c r="R29" i="10"/>
  <c r="N33" i="10"/>
  <c r="N37" i="10"/>
  <c r="N41" i="10"/>
  <c r="O48" i="10"/>
  <c r="Q50" i="10"/>
  <c r="Q54" i="10"/>
  <c r="Q58" i="10"/>
  <c r="P67" i="10"/>
  <c r="N69" i="10"/>
  <c r="Q78" i="10"/>
  <c r="O80" i="10"/>
  <c r="P91" i="10"/>
  <c r="N93" i="10"/>
  <c r="T99" i="10"/>
  <c r="T103" i="10"/>
  <c r="O108" i="10"/>
  <c r="P111" i="10"/>
  <c r="T115" i="10"/>
  <c r="P119" i="10"/>
  <c r="T123" i="10"/>
  <c r="P127" i="10"/>
  <c r="P131" i="10"/>
  <c r="T135" i="10"/>
  <c r="P139" i="10"/>
  <c r="T143" i="10"/>
  <c r="S148" i="10"/>
  <c r="R51" i="10"/>
  <c r="T53" i="10"/>
  <c r="O58" i="10"/>
  <c r="N59" i="10"/>
  <c r="P61" i="10"/>
  <c r="Q64" i="10"/>
  <c r="R67" i="10"/>
  <c r="T69" i="10"/>
  <c r="O74" i="10"/>
  <c r="N75" i="10"/>
  <c r="P77" i="10"/>
  <c r="Q80" i="10"/>
  <c r="R83" i="10"/>
  <c r="T85" i="10"/>
  <c r="O90" i="10"/>
  <c r="N91" i="10"/>
  <c r="P93" i="10"/>
  <c r="Q96" i="10"/>
  <c r="R99" i="10"/>
  <c r="T101" i="10"/>
  <c r="O106" i="10"/>
  <c r="N107" i="10"/>
  <c r="P109" i="10"/>
  <c r="N111" i="10"/>
  <c r="P113" i="10"/>
  <c r="N115" i="10"/>
  <c r="P117" i="10"/>
  <c r="N119" i="10"/>
  <c r="P121" i="10"/>
  <c r="N123" i="10"/>
  <c r="P125" i="10"/>
  <c r="N127" i="10"/>
  <c r="P129" i="10"/>
  <c r="N131" i="10"/>
  <c r="P133" i="10"/>
  <c r="N135" i="10"/>
  <c r="P137" i="10"/>
  <c r="N139" i="10"/>
  <c r="P141" i="10"/>
  <c r="N143" i="10"/>
  <c r="P145" i="10"/>
  <c r="N147" i="10"/>
  <c r="P149" i="10"/>
  <c r="T6" i="10"/>
  <c r="T10" i="10"/>
  <c r="N20" i="10"/>
  <c r="N24" i="10"/>
  <c r="T26" i="10"/>
  <c r="O31" i="10"/>
  <c r="Q53" i="10"/>
  <c r="R56" i="10"/>
  <c r="O63" i="10"/>
  <c r="O75" i="10"/>
  <c r="O83" i="10"/>
  <c r="P86" i="10"/>
  <c r="Q117" i="10"/>
  <c r="S123" i="10"/>
  <c r="O135" i="10"/>
  <c r="R140" i="10"/>
  <c r="P146" i="10"/>
  <c r="S11" i="10"/>
  <c r="S15" i="10"/>
  <c r="R20" i="10"/>
  <c r="P22" i="10"/>
  <c r="R24" i="10"/>
  <c r="N32" i="10"/>
  <c r="P34" i="10"/>
  <c r="T42" i="10"/>
  <c r="S47" i="10"/>
  <c r="T54" i="10"/>
  <c r="T58" i="10"/>
  <c r="S67" i="10"/>
  <c r="R80" i="10"/>
  <c r="N84" i="10"/>
  <c r="S87" i="10"/>
  <c r="T102" i="10"/>
  <c r="N108" i="10"/>
  <c r="Q113" i="10"/>
  <c r="S119" i="10"/>
  <c r="R124" i="10"/>
  <c r="S131" i="10"/>
  <c r="N140" i="10"/>
  <c r="Q145" i="10"/>
  <c r="T7" i="10"/>
  <c r="S16" i="10"/>
  <c r="P27" i="10"/>
  <c r="P43" i="10"/>
  <c r="R45" i="10"/>
  <c r="T51" i="10"/>
  <c r="T55" i="10"/>
  <c r="T59" i="10"/>
  <c r="O64" i="10"/>
  <c r="N73" i="10"/>
  <c r="T79" i="10"/>
  <c r="O84" i="10"/>
  <c r="Q86" i="10"/>
  <c r="S88" i="10"/>
  <c r="P95" i="10"/>
  <c r="N97" i="10"/>
  <c r="R101" i="10"/>
  <c r="R105" i="10"/>
  <c r="Q110" i="10"/>
  <c r="U114" i="10"/>
  <c r="Q118" i="10"/>
  <c r="Q122" i="10"/>
  <c r="Q126" i="10"/>
  <c r="Q130" i="10"/>
  <c r="U134" i="10"/>
  <c r="Q138" i="10"/>
  <c r="U142" i="10"/>
  <c r="T147" i="10"/>
  <c r="N13" i="10"/>
  <c r="N17" i="10"/>
  <c r="N21" i="10"/>
  <c r="O28" i="10"/>
  <c r="P35" i="10"/>
  <c r="R37" i="10"/>
  <c r="T43" i="10"/>
  <c r="T47" i="10"/>
  <c r="O52" i="10"/>
  <c r="P59" i="10"/>
  <c r="N61" i="10"/>
  <c r="R65" i="10"/>
  <c r="R69" i="10"/>
  <c r="R73" i="10"/>
  <c r="N77" i="10"/>
  <c r="T83" i="10"/>
  <c r="O88" i="10"/>
  <c r="Q90" i="10"/>
  <c r="Q94" i="10"/>
  <c r="P103" i="10"/>
  <c r="N105" i="10"/>
  <c r="R113" i="10"/>
  <c r="N117" i="10"/>
  <c r="R121" i="10"/>
  <c r="Q134" i="10"/>
  <c r="Q142" i="10"/>
  <c r="R145" i="10"/>
  <c r="N149" i="10"/>
  <c r="S6" i="10"/>
  <c r="R7" i="10"/>
  <c r="T9" i="10"/>
  <c r="O14" i="10"/>
  <c r="N15" i="10"/>
  <c r="P17" i="10"/>
  <c r="Q20" i="10"/>
  <c r="S22" i="10"/>
  <c r="R23" i="10"/>
  <c r="T25" i="10"/>
  <c r="O30" i="10"/>
  <c r="N31" i="10"/>
  <c r="P33" i="10"/>
  <c r="S38" i="10"/>
  <c r="R39" i="10"/>
  <c r="T41" i="10"/>
  <c r="O46" i="10"/>
  <c r="N47" i="10"/>
  <c r="P49" i="10"/>
  <c r="Q52" i="10"/>
  <c r="S54" i="10"/>
  <c r="R55" i="10"/>
  <c r="T57" i="10"/>
  <c r="O62" i="10"/>
  <c r="N63" i="10"/>
  <c r="P65" i="10"/>
  <c r="Q68" i="10"/>
  <c r="S70" i="10"/>
  <c r="R71" i="10"/>
  <c r="T73" i="10"/>
  <c r="O78" i="10"/>
  <c r="N79" i="10"/>
  <c r="P81" i="10"/>
  <c r="Q84" i="10"/>
  <c r="S86" i="10"/>
  <c r="R87" i="10"/>
  <c r="T89" i="10"/>
  <c r="O94" i="10"/>
  <c r="N95" i="10"/>
  <c r="P97" i="10"/>
  <c r="Q100" i="10"/>
  <c r="S102" i="10"/>
  <c r="R103" i="10"/>
  <c r="T105" i="10"/>
  <c r="S110" i="10"/>
  <c r="S114" i="10"/>
  <c r="S118" i="10"/>
  <c r="S122" i="10"/>
  <c r="S126" i="10"/>
  <c r="S130" i="10"/>
  <c r="S134" i="10"/>
  <c r="S138" i="10"/>
  <c r="S142" i="10"/>
  <c r="S146" i="10"/>
  <c r="S150" i="10"/>
  <c r="Q13" i="10"/>
  <c r="T22" i="10"/>
  <c r="Q41" i="10"/>
  <c r="R44" i="10"/>
  <c r="R48" i="10"/>
  <c r="O59" i="10"/>
  <c r="N68" i="10"/>
  <c r="O71" i="10"/>
  <c r="Q101" i="10"/>
  <c r="R104" i="10"/>
  <c r="R108" i="10"/>
  <c r="N116" i="10"/>
  <c r="R128" i="10"/>
  <c r="O139" i="10"/>
  <c r="R144" i="10"/>
  <c r="P6" i="10"/>
  <c r="T14" i="10"/>
  <c r="O27" i="10"/>
  <c r="S39" i="10"/>
  <c r="P50" i="10"/>
  <c r="Q61" i="10"/>
  <c r="N64" i="10"/>
  <c r="T66" i="10"/>
  <c r="P70" i="10"/>
  <c r="Q73" i="10"/>
  <c r="T82" i="10"/>
  <c r="T86" i="10"/>
  <c r="O91" i="10"/>
  <c r="Q93" i="10"/>
  <c r="N96" i="10"/>
  <c r="P98" i="10"/>
  <c r="T106" i="10"/>
  <c r="N112" i="10"/>
  <c r="P118" i="10"/>
  <c r="O123" i="10"/>
  <c r="P130" i="10"/>
  <c r="T138" i="10"/>
  <c r="N144" i="10"/>
  <c r="P150" i="10"/>
  <c r="Q6" i="10"/>
  <c r="S8" i="10"/>
  <c r="R9" i="10"/>
  <c r="P11" i="10"/>
  <c r="R13" i="10"/>
  <c r="O20" i="10"/>
  <c r="Q22" i="10"/>
  <c r="S24" i="10"/>
  <c r="S28" i="10"/>
  <c r="Q30" i="10"/>
  <c r="O32" i="10"/>
  <c r="Q34" i="10"/>
  <c r="O36" i="10"/>
  <c r="Q38" i="10"/>
  <c r="S40" i="10"/>
  <c r="P47" i="10"/>
  <c r="N49" i="10"/>
  <c r="U50" i="10"/>
  <c r="R53" i="10"/>
  <c r="U54" i="10"/>
  <c r="R57" i="10"/>
  <c r="U58" i="10"/>
  <c r="R61" i="10"/>
  <c r="O68" i="10"/>
  <c r="Q70" i="10"/>
  <c r="P75" i="10"/>
  <c r="R77" i="10"/>
  <c r="U78" i="10"/>
  <c r="R81" i="10"/>
  <c r="T87" i="10"/>
  <c r="O92" i="10"/>
  <c r="R109" i="10"/>
  <c r="N113" i="10"/>
  <c r="R117" i="10"/>
  <c r="N121" i="10"/>
  <c r="R125" i="10"/>
  <c r="N129" i="10"/>
  <c r="N133" i="10"/>
  <c r="R137" i="10"/>
  <c r="N141" i="10"/>
  <c r="U146" i="10"/>
  <c r="U150" i="10"/>
  <c r="R49" i="10"/>
  <c r="O56" i="10"/>
  <c r="P71" i="10"/>
  <c r="P79" i="10"/>
  <c r="N81" i="10"/>
  <c r="R85" i="10"/>
  <c r="T91" i="10"/>
  <c r="T95" i="10"/>
  <c r="T107" i="10"/>
  <c r="O116" i="10"/>
  <c r="N125" i="10"/>
  <c r="R129" i="10"/>
  <c r="R133" i="10"/>
  <c r="N137" i="10"/>
  <c r="R141" i="10"/>
  <c r="O148" i="10"/>
  <c r="AE5" i="10"/>
  <c r="AF5" i="10"/>
  <c r="AB5" i="10"/>
  <c r="W6" i="10"/>
  <c r="X18" i="10"/>
  <c r="AD5" i="10"/>
  <c r="AC5" i="10"/>
  <c r="AA5" i="10"/>
  <c r="Z5" i="10"/>
  <c r="Y5" i="10"/>
  <c r="Q8" i="10"/>
  <c r="R11" i="10"/>
  <c r="T13" i="10"/>
  <c r="O18" i="10"/>
  <c r="N19" i="10"/>
  <c r="P21" i="10"/>
  <c r="Q24" i="10"/>
  <c r="S26" i="10"/>
  <c r="R27" i="10"/>
  <c r="O34" i="10"/>
  <c r="N35" i="10"/>
  <c r="P37" i="10"/>
  <c r="Q40" i="10"/>
  <c r="S42" i="10"/>
  <c r="R43" i="10"/>
  <c r="T45" i="10"/>
  <c r="O50" i="10"/>
  <c r="N51" i="10"/>
  <c r="P53" i="10"/>
  <c r="Q56" i="10"/>
  <c r="S58" i="10"/>
  <c r="R59" i="10"/>
  <c r="T61" i="10"/>
  <c r="O66" i="10"/>
  <c r="N67" i="10"/>
  <c r="P69" i="10"/>
  <c r="Q72" i="10"/>
  <c r="S74" i="10"/>
  <c r="R75" i="10"/>
  <c r="T77" i="10"/>
  <c r="O82" i="10"/>
  <c r="P85" i="10"/>
  <c r="Q88" i="10"/>
  <c r="S90" i="10"/>
  <c r="R91" i="10"/>
  <c r="T93" i="10"/>
  <c r="O98" i="10"/>
  <c r="N99" i="10"/>
  <c r="P101" i="10"/>
  <c r="Q104" i="10"/>
  <c r="S106" i="10"/>
  <c r="Q108" i="10"/>
  <c r="O110" i="10"/>
  <c r="Q112" i="10"/>
  <c r="O114" i="10"/>
  <c r="Q116" i="10"/>
  <c r="O118" i="10"/>
  <c r="Q120" i="10"/>
  <c r="O122" i="10"/>
  <c r="Q124" i="10"/>
  <c r="O126" i="10"/>
  <c r="Q128" i="10"/>
  <c r="O130" i="10"/>
  <c r="Q132" i="10"/>
  <c r="O134" i="10"/>
  <c r="Q136" i="10"/>
  <c r="O138" i="10"/>
  <c r="Q140" i="10"/>
  <c r="O142" i="10"/>
  <c r="Q144" i="10"/>
  <c r="O146" i="10"/>
  <c r="Q148" i="10"/>
  <c r="O150" i="10"/>
  <c r="Q25" i="10"/>
  <c r="R32" i="10"/>
  <c r="S35" i="10"/>
  <c r="T46" i="10"/>
  <c r="S51" i="10"/>
  <c r="O55" i="10"/>
  <c r="R76" i="10"/>
  <c r="Q85" i="10"/>
  <c r="R88" i="10"/>
  <c r="S91" i="10"/>
  <c r="S95" i="10"/>
  <c r="O107" i="10"/>
  <c r="T114" i="10"/>
  <c r="R120" i="10"/>
  <c r="T126" i="10"/>
  <c r="R132" i="10"/>
  <c r="O143" i="10"/>
  <c r="R16" i="10"/>
  <c r="O19" i="10"/>
  <c r="Q21" i="10"/>
  <c r="S23" i="10"/>
  <c r="P30" i="10"/>
  <c r="Q33" i="10"/>
  <c r="N36" i="10"/>
  <c r="N76" i="10"/>
  <c r="S79" i="10"/>
  <c r="T110" i="10"/>
  <c r="S115" i="10"/>
  <c r="P122" i="10"/>
  <c r="S127" i="10"/>
  <c r="S135" i="10"/>
  <c r="P142" i="10"/>
  <c r="S147" i="10"/>
  <c r="U19" i="10"/>
  <c r="U5" i="10"/>
  <c r="P7" i="10"/>
  <c r="U10" i="10"/>
  <c r="P15" i="10"/>
  <c r="R17" i="10"/>
  <c r="T23" i="10"/>
  <c r="T27" i="10"/>
  <c r="T35" i="10"/>
  <c r="T39" i="10"/>
  <c r="O44" i="10"/>
  <c r="P63" i="10"/>
  <c r="N65" i="10"/>
  <c r="O72" i="10"/>
  <c r="P83" i="10"/>
  <c r="N85" i="10"/>
  <c r="U86" i="10"/>
  <c r="R89" i="10"/>
  <c r="O96" i="10"/>
  <c r="Q98" i="10"/>
  <c r="O100" i="10"/>
  <c r="Q102" i="10"/>
  <c r="S104" i="10"/>
  <c r="Q106" i="10"/>
  <c r="N109" i="10"/>
  <c r="O112" i="10"/>
  <c r="S116" i="10"/>
  <c r="T119" i="10"/>
  <c r="O124" i="10"/>
  <c r="O128" i="10"/>
  <c r="O132" i="10"/>
  <c r="O136" i="10"/>
  <c r="O140" i="10"/>
  <c r="N145" i="10"/>
  <c r="R149" i="10"/>
  <c r="X5" i="10" l="1"/>
  <c r="AE18" i="10" s="1"/>
  <c r="AF6" i="10"/>
  <c r="X19" i="10"/>
  <c r="AC6" i="10"/>
  <c r="AB6" i="10"/>
  <c r="AE6" i="10"/>
  <c r="Y6" i="10"/>
  <c r="AD6" i="10"/>
  <c r="AA6" i="10"/>
  <c r="Z6" i="10"/>
  <c r="W7" i="10"/>
  <c r="AB18" i="10" l="1"/>
  <c r="Z18" i="10"/>
  <c r="AC18" i="10"/>
  <c r="AD18" i="10"/>
  <c r="AF7" i="10"/>
  <c r="X20" i="10"/>
  <c r="AC7" i="10"/>
  <c r="AE7" i="10"/>
  <c r="W8" i="10"/>
  <c r="Y7" i="10"/>
  <c r="AD7" i="10"/>
  <c r="AB7" i="10"/>
  <c r="Z7" i="10"/>
  <c r="AA7" i="10"/>
  <c r="X6" i="10"/>
  <c r="AC19" i="10" s="1"/>
  <c r="AF18" i="10"/>
  <c r="AA18" i="10"/>
  <c r="Y18" i="10"/>
  <c r="AE19" i="10" l="1"/>
  <c r="AF19" i="10"/>
  <c r="Y19" i="10"/>
  <c r="AB19" i="10"/>
  <c r="Z19" i="10"/>
  <c r="X7" i="10"/>
  <c r="Z20" i="10" s="1"/>
  <c r="AD19" i="10"/>
  <c r="AA19" i="10"/>
  <c r="X21" i="10"/>
  <c r="AC8" i="10"/>
  <c r="AE8" i="10"/>
  <c r="AD8" i="10"/>
  <c r="AA8" i="10"/>
  <c r="Z8" i="10"/>
  <c r="AF8" i="10"/>
  <c r="Y8" i="10"/>
  <c r="W9" i="10"/>
  <c r="AB8" i="10"/>
  <c r="AF20" i="10" l="1"/>
  <c r="AE20" i="10"/>
  <c r="Y20" i="10"/>
  <c r="AB20" i="10"/>
  <c r="Y9" i="10"/>
  <c r="AE9" i="10"/>
  <c r="AD9" i="10"/>
  <c r="AF9" i="10"/>
  <c r="AA9" i="10"/>
  <c r="Z9" i="10"/>
  <c r="AB9" i="10"/>
  <c r="W10" i="10"/>
  <c r="X22" i="10"/>
  <c r="AC9" i="10"/>
  <c r="AC20" i="10"/>
  <c r="X8" i="10"/>
  <c r="Y21" i="10" s="1"/>
  <c r="AA20" i="10"/>
  <c r="AD20" i="10"/>
  <c r="AD21" i="10" l="1"/>
  <c r="AD10" i="10"/>
  <c r="AE10" i="10"/>
  <c r="Y10" i="10"/>
  <c r="Z10" i="10"/>
  <c r="AA10" i="10"/>
  <c r="X23" i="10"/>
  <c r="AC10" i="10"/>
  <c r="AF10" i="10"/>
  <c r="AB10" i="10"/>
  <c r="W11" i="10"/>
  <c r="AB21" i="10"/>
  <c r="AA21" i="10"/>
  <c r="AC21" i="10"/>
  <c r="AE21" i="10"/>
  <c r="X9" i="10"/>
  <c r="Z22" i="10" s="1"/>
  <c r="Z21" i="10"/>
  <c r="AF21" i="10"/>
  <c r="AC22" i="10" l="1"/>
  <c r="AA22" i="10"/>
  <c r="AD22" i="10"/>
  <c r="AF22" i="10"/>
  <c r="X10" i="10"/>
  <c r="AE23" i="10" s="1"/>
  <c r="Y22" i="10"/>
  <c r="AB22" i="10"/>
  <c r="AD11" i="10"/>
  <c r="W12" i="10"/>
  <c r="AF11" i="10"/>
  <c r="Z11" i="10"/>
  <c r="AC11" i="10"/>
  <c r="AE11" i="10"/>
  <c r="X24" i="10"/>
  <c r="Y11" i="10"/>
  <c r="AA11" i="10"/>
  <c r="AB11" i="10"/>
  <c r="AE22" i="10"/>
  <c r="AD23" i="10" l="1"/>
  <c r="AB23" i="10"/>
  <c r="AA23" i="10"/>
  <c r="AC23" i="10"/>
  <c r="Y23" i="10"/>
  <c r="W13" i="10"/>
  <c r="AB12" i="10"/>
  <c r="Z12" i="10"/>
  <c r="AC12" i="10"/>
  <c r="AE12" i="10"/>
  <c r="Y12" i="10"/>
  <c r="AA12" i="10"/>
  <c r="X25" i="10"/>
  <c r="AF12" i="10"/>
  <c r="AD12" i="10"/>
  <c r="Z23" i="10"/>
  <c r="X11" i="10"/>
  <c r="AB24" i="10" s="1"/>
  <c r="AF23" i="10"/>
  <c r="AD24" i="10" l="1"/>
  <c r="X12" i="10"/>
  <c r="Z25" i="10" s="1"/>
  <c r="Z24" i="10"/>
  <c r="AC24" i="10"/>
  <c r="AD13" i="10"/>
  <c r="W14" i="10"/>
  <c r="Z13" i="10"/>
  <c r="AC13" i="10"/>
  <c r="AE13" i="10"/>
  <c r="X26" i="10"/>
  <c r="Y13" i="10"/>
  <c r="AA13" i="10"/>
  <c r="AB13" i="10"/>
  <c r="AF13" i="10"/>
  <c r="Y24" i="10"/>
  <c r="AA24" i="10"/>
  <c r="AE24" i="10"/>
  <c r="AF24" i="10"/>
  <c r="AC25" i="10" l="1"/>
  <c r="AA25" i="10"/>
  <c r="AF25" i="10"/>
  <c r="AE25" i="10"/>
  <c r="AB25" i="10"/>
  <c r="X13" i="10"/>
  <c r="AF26" i="10" s="1"/>
  <c r="X27" i="10"/>
  <c r="AB14" i="10"/>
  <c r="AD14" i="10"/>
  <c r="AC14" i="10"/>
  <c r="Z14" i="10"/>
  <c r="Y14" i="10"/>
  <c r="AE14" i="10"/>
  <c r="AF14" i="10"/>
  <c r="AA14" i="10"/>
  <c r="Y25" i="10"/>
  <c r="AD25" i="10"/>
  <c r="AE26" i="10" l="1"/>
  <c r="AB26" i="10"/>
  <c r="AD26" i="10"/>
  <c r="Z26" i="10"/>
  <c r="Y26" i="10"/>
  <c r="AC26" i="10"/>
  <c r="X14" i="10"/>
  <c r="Z27" i="10" s="1"/>
  <c r="AA26" i="10"/>
  <c r="AB27" i="10" l="1"/>
  <c r="AC27" i="10"/>
  <c r="Y27" i="10"/>
  <c r="AD27" i="10"/>
  <c r="AF27" i="10"/>
  <c r="AE27" i="10"/>
  <c r="AA27" i="10"/>
</calcChain>
</file>

<file path=xl/sharedStrings.xml><?xml version="1.0" encoding="utf-8"?>
<sst xmlns="http://schemas.openxmlformats.org/spreadsheetml/2006/main" count="471" uniqueCount="439">
  <si>
    <t>.DESC</t>
  </si>
  <si>
    <t>NOTES</t>
  </si>
  <si>
    <t>3mma of SA existing-home sales</t>
  </si>
  <si>
    <t>Index of 3mma of SA existing-home sales, March 2011 = 100</t>
  </si>
  <si>
    <t>Shares of SA existing-home sales for pie chart</t>
  </si>
  <si>
    <t>Total</t>
  </si>
  <si>
    <t>date</t>
  </si>
  <si>
    <t>Growth rate of orders (nondurables)</t>
  </si>
  <si>
    <t>Growth rate of orders (durables)</t>
  </si>
  <si>
    <t>*Oil employment peak to trough; Dec. 2014-Nov. 2016.</t>
  </si>
  <si>
    <t>Raw Data</t>
  </si>
  <si>
    <t>Y/Y percent change</t>
  </si>
  <si>
    <t>Texas Recession Bars</t>
  </si>
  <si>
    <t>U.S. Recession Bars</t>
  </si>
  <si>
    <t>Texas oil bust</t>
  </si>
  <si>
    <t>Goods</t>
  </si>
  <si>
    <t>Services</t>
  </si>
  <si>
    <t>TX Recession</t>
  </si>
  <si>
    <t>U.S. Recession</t>
  </si>
  <si>
    <t>Lower TX</t>
  </si>
  <si>
    <t>Upper TX</t>
  </si>
  <si>
    <t>Lower US</t>
  </si>
  <si>
    <t>Upper US</t>
  </si>
  <si>
    <t>Lower oil bust</t>
  </si>
  <si>
    <t>Upper oil bust</t>
  </si>
  <si>
    <t>jan-1990 dec-2019</t>
  </si>
  <si>
    <t>TXLGOODA@DALEMPN</t>
  </si>
  <si>
    <t>TXLSERPA@DALEMPN</t>
  </si>
  <si>
    <t>difa%(TXLGOODA@DALEMPN, 12)</t>
  </si>
  <si>
    <t>difa%(TXLSERPA@DALEMPN, 12)</t>
  </si>
  <si>
    <t>difa%(COINI@DALFED)</t>
  </si>
  <si>
    <t>RECESSM@USECON</t>
  </si>
  <si>
    <t>=+IF(CELL&lt;0,-100,0)</t>
  </si>
  <si>
    <t>=+IF(Cell&lt;0,100,0)</t>
  </si>
  <si>
    <t>All Employees: Goods-Producing, TX, SA (Thous)</t>
  </si>
  <si>
    <t>All Employees: Service-Providing, TX, SA (Thous)</t>
  </si>
  <si>
    <t>TEXAS INDEX OF COINCIDENT INDICATORS, FRB Dallas, 197110=100 % Change - Annual Rate</t>
  </si>
  <si>
    <t>Monthly NBER Recession/Expansion: Recession Shading (+1/-1)</t>
  </si>
  <si>
    <t>Jan-1990</t>
  </si>
  <si>
    <t>Feb-1990</t>
  </si>
  <si>
    <t>Mar-1990</t>
  </si>
  <si>
    <t>Apr-1990</t>
  </si>
  <si>
    <t>May-1990</t>
  </si>
  <si>
    <t>Jun-1990</t>
  </si>
  <si>
    <t>'90</t>
  </si>
  <si>
    <t>Jul-1990</t>
  </si>
  <si>
    <t>Aug-1990</t>
  </si>
  <si>
    <t>Sep-1990</t>
  </si>
  <si>
    <t>Oct-1990</t>
  </si>
  <si>
    <t>Nov-1990</t>
  </si>
  <si>
    <t>Dec-1990</t>
  </si>
  <si>
    <t>Jan-1991</t>
  </si>
  <si>
    <t>Feb-1991</t>
  </si>
  <si>
    <t>Mar-1991</t>
  </si>
  <si>
    <t>Apr-1991</t>
  </si>
  <si>
    <t>May-1991</t>
  </si>
  <si>
    <t>Jun-1991</t>
  </si>
  <si>
    <t>'91</t>
  </si>
  <si>
    <t>Jul-1991</t>
  </si>
  <si>
    <t>Aug-1991</t>
  </si>
  <si>
    <t>Sep-1991</t>
  </si>
  <si>
    <t>Oct-1991</t>
  </si>
  <si>
    <t>Nov-1991</t>
  </si>
  <si>
    <t>Dec-1991</t>
  </si>
  <si>
    <t>Jan-1992</t>
  </si>
  <si>
    <t>Feb-1992</t>
  </si>
  <si>
    <t>Mar-1992</t>
  </si>
  <si>
    <t>Apr-1992</t>
  </si>
  <si>
    <t>May-1992</t>
  </si>
  <si>
    <t>Jun-1992</t>
  </si>
  <si>
    <t>'92</t>
  </si>
  <si>
    <t>Jul-1992</t>
  </si>
  <si>
    <t>Aug-1992</t>
  </si>
  <si>
    <t>Sep-1992</t>
  </si>
  <si>
    <t>Oct-1992</t>
  </si>
  <si>
    <t>Nov-1992</t>
  </si>
  <si>
    <t>Dec-1992</t>
  </si>
  <si>
    <t>Jan-1993</t>
  </si>
  <si>
    <t>Feb-1993</t>
  </si>
  <si>
    <t>Mar-1993</t>
  </si>
  <si>
    <t>Apr-1993</t>
  </si>
  <si>
    <t>May-1993</t>
  </si>
  <si>
    <t>Jun-1993</t>
  </si>
  <si>
    <t>'93</t>
  </si>
  <si>
    <t>Jul-1993</t>
  </si>
  <si>
    <t>Aug-1993</t>
  </si>
  <si>
    <t>Sep-1993</t>
  </si>
  <si>
    <t>Oct-1993</t>
  </si>
  <si>
    <t>Nov-1993</t>
  </si>
  <si>
    <t>Dec-1993</t>
  </si>
  <si>
    <t>Jan-1994</t>
  </si>
  <si>
    <t>Feb-1994</t>
  </si>
  <si>
    <t>Mar-1994</t>
  </si>
  <si>
    <t>Apr-1994</t>
  </si>
  <si>
    <t>May-1994</t>
  </si>
  <si>
    <t>Jun-1994</t>
  </si>
  <si>
    <t>'94</t>
  </si>
  <si>
    <t>Jul-1994</t>
  </si>
  <si>
    <t>Aug-1994</t>
  </si>
  <si>
    <t>Sep-1994</t>
  </si>
  <si>
    <t>Oct-1994</t>
  </si>
  <si>
    <t>Nov-1994</t>
  </si>
  <si>
    <t>Dec-1994</t>
  </si>
  <si>
    <t>Jan-1995</t>
  </si>
  <si>
    <t>Feb-1995</t>
  </si>
  <si>
    <t>Mar-1995</t>
  </si>
  <si>
    <t>Apr-1995</t>
  </si>
  <si>
    <t>May-1995</t>
  </si>
  <si>
    <t>Jun-1995</t>
  </si>
  <si>
    <t>'95</t>
  </si>
  <si>
    <t>Jul-1995</t>
  </si>
  <si>
    <t>Aug-1995</t>
  </si>
  <si>
    <t>Sep-1995</t>
  </si>
  <si>
    <t>Oct-1995</t>
  </si>
  <si>
    <t>Nov-1995</t>
  </si>
  <si>
    <t>Dec-1995</t>
  </si>
  <si>
    <t>Jan-1996</t>
  </si>
  <si>
    <t>Feb-1996</t>
  </si>
  <si>
    <t>Mar-1996</t>
  </si>
  <si>
    <t>Apr-1996</t>
  </si>
  <si>
    <t>May-1996</t>
  </si>
  <si>
    <t>Jun-1996</t>
  </si>
  <si>
    <t>'96</t>
  </si>
  <si>
    <t>Jul-1996</t>
  </si>
  <si>
    <t>Aug-1996</t>
  </si>
  <si>
    <t>Sep-1996</t>
  </si>
  <si>
    <t>Oct-1996</t>
  </si>
  <si>
    <t>Nov-1996</t>
  </si>
  <si>
    <t>Dec-1996</t>
  </si>
  <si>
    <t>Jan-1997</t>
  </si>
  <si>
    <t>Feb-1997</t>
  </si>
  <si>
    <t>Mar-1997</t>
  </si>
  <si>
    <t>Apr-1997</t>
  </si>
  <si>
    <t>May-1997</t>
  </si>
  <si>
    <t>Jun-1997</t>
  </si>
  <si>
    <t>'97</t>
  </si>
  <si>
    <t>Jul-1997</t>
  </si>
  <si>
    <t>Aug-1997</t>
  </si>
  <si>
    <t>Sep-1997</t>
  </si>
  <si>
    <t>Oct-1997</t>
  </si>
  <si>
    <t>Nov-1997</t>
  </si>
  <si>
    <t>Dec-1997</t>
  </si>
  <si>
    <t>Jan-1998</t>
  </si>
  <si>
    <t>Feb-1998</t>
  </si>
  <si>
    <t>Mar-1998</t>
  </si>
  <si>
    <t>Apr-1998</t>
  </si>
  <si>
    <t>May-1998</t>
  </si>
  <si>
    <t>Jun-1998</t>
  </si>
  <si>
    <t>'98</t>
  </si>
  <si>
    <t>Jul-1998</t>
  </si>
  <si>
    <t>Aug-1998</t>
  </si>
  <si>
    <t>Sep-1998</t>
  </si>
  <si>
    <t>Oct-1998</t>
  </si>
  <si>
    <t>Nov-1998</t>
  </si>
  <si>
    <t>Dec-1998</t>
  </si>
  <si>
    <t>Jan-1999</t>
  </si>
  <si>
    <t>Feb-1999</t>
  </si>
  <si>
    <t>Mar-1999</t>
  </si>
  <si>
    <t>Apr-1999</t>
  </si>
  <si>
    <t>May-1999</t>
  </si>
  <si>
    <t>Jun-1999</t>
  </si>
  <si>
    <t>'99</t>
  </si>
  <si>
    <t>Jul-1999</t>
  </si>
  <si>
    <t>Aug-1999</t>
  </si>
  <si>
    <t>Sep-1999</t>
  </si>
  <si>
    <t>Oct-1999</t>
  </si>
  <si>
    <t>Nov-1999</t>
  </si>
  <si>
    <t>Dec-1999</t>
  </si>
  <si>
    <t>Jan-2000</t>
  </si>
  <si>
    <t>Feb-2000</t>
  </si>
  <si>
    <t>Mar-2000</t>
  </si>
  <si>
    <t>Apr-2000</t>
  </si>
  <si>
    <t>May-2000</t>
  </si>
  <si>
    <t>Jun-2000</t>
  </si>
  <si>
    <t>'00</t>
  </si>
  <si>
    <t>Jul-2000</t>
  </si>
  <si>
    <t>Aug-2000</t>
  </si>
  <si>
    <t>Sep-2000</t>
  </si>
  <si>
    <t>Oct-2000</t>
  </si>
  <si>
    <t>Nov-2000</t>
  </si>
  <si>
    <t>Dec-2000</t>
  </si>
  <si>
    <t>Jan-2001</t>
  </si>
  <si>
    <t>Feb-2001</t>
  </si>
  <si>
    <t>Mar-2001</t>
  </si>
  <si>
    <t>Apr-2001</t>
  </si>
  <si>
    <t>May-2001</t>
  </si>
  <si>
    <t>Jun-2001</t>
  </si>
  <si>
    <t>'01</t>
  </si>
  <si>
    <t>Jul-2001</t>
  </si>
  <si>
    <t>Aug-2001</t>
  </si>
  <si>
    <t>Sep-2001</t>
  </si>
  <si>
    <t>Oct-2001</t>
  </si>
  <si>
    <t>Nov-2001</t>
  </si>
  <si>
    <t>Dec-2001</t>
  </si>
  <si>
    <t>Jan-2002</t>
  </si>
  <si>
    <t>Feb-2002</t>
  </si>
  <si>
    <t>Mar-2002</t>
  </si>
  <si>
    <t>Apr-2002</t>
  </si>
  <si>
    <t>May-2002</t>
  </si>
  <si>
    <t>Jun-2002</t>
  </si>
  <si>
    <t>'02</t>
  </si>
  <si>
    <t>Jul-2002</t>
  </si>
  <si>
    <t>Aug-2002</t>
  </si>
  <si>
    <t>Sep-2002</t>
  </si>
  <si>
    <t>Oct-2002</t>
  </si>
  <si>
    <t>Nov-2002</t>
  </si>
  <si>
    <t>Dec-2002</t>
  </si>
  <si>
    <t>Jan-2003</t>
  </si>
  <si>
    <t>Feb-2003</t>
  </si>
  <si>
    <t>Mar-2003</t>
  </si>
  <si>
    <t>Apr-2003</t>
  </si>
  <si>
    <t>May-2003</t>
  </si>
  <si>
    <t>Jun-2003</t>
  </si>
  <si>
    <t>'03</t>
  </si>
  <si>
    <t>Jul-2003</t>
  </si>
  <si>
    <t>Aug-2003</t>
  </si>
  <si>
    <t>Sep-2003</t>
  </si>
  <si>
    <t>Oct-2003</t>
  </si>
  <si>
    <t>Nov-2003</t>
  </si>
  <si>
    <t>Dec-2003</t>
  </si>
  <si>
    <t>Jan-2004</t>
  </si>
  <si>
    <t>Feb-2004</t>
  </si>
  <si>
    <t>Mar-2004</t>
  </si>
  <si>
    <t>Apr-2004</t>
  </si>
  <si>
    <t>May-2004</t>
  </si>
  <si>
    <t>Jun-2004</t>
  </si>
  <si>
    <t>'04</t>
  </si>
  <si>
    <t>Jul-2004</t>
  </si>
  <si>
    <t>Aug-2004</t>
  </si>
  <si>
    <t>Sep-2004</t>
  </si>
  <si>
    <t>Oct-2004</t>
  </si>
  <si>
    <t>Nov-2004</t>
  </si>
  <si>
    <t>Dec-2004</t>
  </si>
  <si>
    <t>Jan-2005</t>
  </si>
  <si>
    <t>Feb-2005</t>
  </si>
  <si>
    <t>Mar-2005</t>
  </si>
  <si>
    <t>Apr-2005</t>
  </si>
  <si>
    <t>May-2005</t>
  </si>
  <si>
    <t>Jun-2005</t>
  </si>
  <si>
    <t>'05</t>
  </si>
  <si>
    <t>Jul-2005</t>
  </si>
  <si>
    <t>Aug-2005</t>
  </si>
  <si>
    <t>Sep-2005</t>
  </si>
  <si>
    <t>Oct-2005</t>
  </si>
  <si>
    <t>Nov-2005</t>
  </si>
  <si>
    <t>Dec-2005</t>
  </si>
  <si>
    <t>Jan-2006</t>
  </si>
  <si>
    <t>Feb-2006</t>
  </si>
  <si>
    <t>Mar-2006</t>
  </si>
  <si>
    <t>Apr-2006</t>
  </si>
  <si>
    <t>May-2006</t>
  </si>
  <si>
    <t>Jun-2006</t>
  </si>
  <si>
    <t>'06</t>
  </si>
  <si>
    <t>Jul-2006</t>
  </si>
  <si>
    <t>Aug-2006</t>
  </si>
  <si>
    <t>Sep-2006</t>
  </si>
  <si>
    <t>Oct-2006</t>
  </si>
  <si>
    <t>Nov-2006</t>
  </si>
  <si>
    <t>Dec-2006</t>
  </si>
  <si>
    <t>Jan-2007</t>
  </si>
  <si>
    <t>Feb-2007</t>
  </si>
  <si>
    <t>Mar-2007</t>
  </si>
  <si>
    <t>Apr-2007</t>
  </si>
  <si>
    <t>May-2007</t>
  </si>
  <si>
    <t>Jun-2007</t>
  </si>
  <si>
    <t>'07</t>
  </si>
  <si>
    <t>Jul-2007</t>
  </si>
  <si>
    <t>Aug-2007</t>
  </si>
  <si>
    <t>Sep-2007</t>
  </si>
  <si>
    <t>Oct-2007</t>
  </si>
  <si>
    <t>Nov-2007</t>
  </si>
  <si>
    <t>Dec-2007</t>
  </si>
  <si>
    <t>Jan-2008</t>
  </si>
  <si>
    <t>Feb-2008</t>
  </si>
  <si>
    <t>Mar-2008</t>
  </si>
  <si>
    <t>Apr-2008</t>
  </si>
  <si>
    <t>May-2008</t>
  </si>
  <si>
    <t>Jun-2008</t>
  </si>
  <si>
    <t>'08</t>
  </si>
  <si>
    <t>Jul-2008</t>
  </si>
  <si>
    <t>Aug-2008</t>
  </si>
  <si>
    <t>Sep-2008</t>
  </si>
  <si>
    <t>Oct-2008</t>
  </si>
  <si>
    <t>Nov-2008</t>
  </si>
  <si>
    <t>Dec-2008</t>
  </si>
  <si>
    <t>Jan-2009</t>
  </si>
  <si>
    <t>Feb-2009</t>
  </si>
  <si>
    <t>Mar-2009</t>
  </si>
  <si>
    <t>Apr-2009</t>
  </si>
  <si>
    <t>May-2009</t>
  </si>
  <si>
    <t>Jun-2009</t>
  </si>
  <si>
    <t>'09</t>
  </si>
  <si>
    <t>Jul-2009</t>
  </si>
  <si>
    <t>Aug-2009</t>
  </si>
  <si>
    <t>Sep-2009</t>
  </si>
  <si>
    <t>Oct-2009</t>
  </si>
  <si>
    <t>Nov-2009</t>
  </si>
  <si>
    <t>Dec-2009</t>
  </si>
  <si>
    <t>Jan-2010</t>
  </si>
  <si>
    <t>Feb-2010</t>
  </si>
  <si>
    <t>Mar-2010</t>
  </si>
  <si>
    <t>Apr-2010</t>
  </si>
  <si>
    <t>May-2010</t>
  </si>
  <si>
    <t>Jun-2010</t>
  </si>
  <si>
    <t>'10</t>
  </si>
  <si>
    <t>Jul-2010</t>
  </si>
  <si>
    <t>Aug-2010</t>
  </si>
  <si>
    <t>Sep-2010</t>
  </si>
  <si>
    <t>Oct-2010</t>
  </si>
  <si>
    <t>Nov-2010</t>
  </si>
  <si>
    <t>Dec-2010</t>
  </si>
  <si>
    <t>Jan-2011</t>
  </si>
  <si>
    <t>Feb-2011</t>
  </si>
  <si>
    <t>Mar-2011</t>
  </si>
  <si>
    <t>Apr-2011</t>
  </si>
  <si>
    <t>May-2011</t>
  </si>
  <si>
    <t>Jun-2011</t>
  </si>
  <si>
    <t>'11</t>
  </si>
  <si>
    <t>Jul-2011</t>
  </si>
  <si>
    <t>Aug-2011</t>
  </si>
  <si>
    <t>Sep-2011</t>
  </si>
  <si>
    <t>Oct-2011</t>
  </si>
  <si>
    <t>Nov-2011</t>
  </si>
  <si>
    <t>Dec-2011</t>
  </si>
  <si>
    <t>Jan-2012</t>
  </si>
  <si>
    <t>Feb-2012</t>
  </si>
  <si>
    <t>Mar-2012</t>
  </si>
  <si>
    <t>Apr-2012</t>
  </si>
  <si>
    <t>May-2012</t>
  </si>
  <si>
    <t>Jun-2012</t>
  </si>
  <si>
    <t>'12</t>
  </si>
  <si>
    <t>Jul-2012</t>
  </si>
  <si>
    <t>Aug-2012</t>
  </si>
  <si>
    <t>Sep-2012</t>
  </si>
  <si>
    <t>Oct-2012</t>
  </si>
  <si>
    <t>Nov-2012</t>
  </si>
  <si>
    <t>Dec-2012</t>
  </si>
  <si>
    <t>Jan-2013</t>
  </si>
  <si>
    <t>Feb-2013</t>
  </si>
  <si>
    <t>Mar-2013</t>
  </si>
  <si>
    <t>Apr-2013</t>
  </si>
  <si>
    <t>May-2013</t>
  </si>
  <si>
    <t>Jun-2013</t>
  </si>
  <si>
    <t>'13</t>
  </si>
  <si>
    <t>Jul-2013</t>
  </si>
  <si>
    <t>Aug-2013</t>
  </si>
  <si>
    <t>Sep-2013</t>
  </si>
  <si>
    <t>Oct-2013</t>
  </si>
  <si>
    <t>Nov-2013</t>
  </si>
  <si>
    <t>Dec-2013</t>
  </si>
  <si>
    <t>Jan-2014</t>
  </si>
  <si>
    <t>Feb-2014</t>
  </si>
  <si>
    <t>Mar-2014</t>
  </si>
  <si>
    <t>Apr-2014</t>
  </si>
  <si>
    <t>May-2014</t>
  </si>
  <si>
    <t>Jun-2014</t>
  </si>
  <si>
    <t>'14</t>
  </si>
  <si>
    <t>Jul-2014</t>
  </si>
  <si>
    <t>Aug-2014</t>
  </si>
  <si>
    <t>Sep-2014</t>
  </si>
  <si>
    <t>Oct-2014</t>
  </si>
  <si>
    <t>Nov-2014</t>
  </si>
  <si>
    <t>Dec-2014</t>
  </si>
  <si>
    <t>Jan-2015</t>
  </si>
  <si>
    <t>Feb-2015</t>
  </si>
  <si>
    <t>Mar-2015</t>
  </si>
  <si>
    <t>Apr-2015</t>
  </si>
  <si>
    <t>May-2015</t>
  </si>
  <si>
    <t>Jun-2015</t>
  </si>
  <si>
    <t>'15</t>
  </si>
  <si>
    <t>Jul-2015</t>
  </si>
  <si>
    <t>Aug-2015</t>
  </si>
  <si>
    <t>Sep-2015</t>
  </si>
  <si>
    <t>Oct-2015</t>
  </si>
  <si>
    <t>Nov-2015</t>
  </si>
  <si>
    <t>Dec-2015</t>
  </si>
  <si>
    <t>Jan-2016</t>
  </si>
  <si>
    <t>Feb-2016</t>
  </si>
  <si>
    <t>Mar-2016</t>
  </si>
  <si>
    <t>Apr-2016</t>
  </si>
  <si>
    <t>May-2016</t>
  </si>
  <si>
    <t>Jun-2016</t>
  </si>
  <si>
    <t>'16</t>
  </si>
  <si>
    <t>Jul-2016</t>
  </si>
  <si>
    <t>Aug-2016</t>
  </si>
  <si>
    <t>Sep-2016</t>
  </si>
  <si>
    <t>Oct-2016</t>
  </si>
  <si>
    <t>Nov-2016</t>
  </si>
  <si>
    <t>Dec-2016</t>
  </si>
  <si>
    <t>Jan-2017</t>
  </si>
  <si>
    <t>Feb-2017</t>
  </si>
  <si>
    <t>Mar-2017</t>
  </si>
  <si>
    <t>Apr-2017</t>
  </si>
  <si>
    <t>May-2017</t>
  </si>
  <si>
    <t>Jun-2017</t>
  </si>
  <si>
    <t>'17</t>
  </si>
  <si>
    <t>Jul-2017</t>
  </si>
  <si>
    <t>Aug-2017</t>
  </si>
  <si>
    <t>Sep-2017</t>
  </si>
  <si>
    <t>Oct-2017</t>
  </si>
  <si>
    <t>Nov-2017</t>
  </si>
  <si>
    <t>Dec-2017</t>
  </si>
  <si>
    <t>Jan-2018</t>
  </si>
  <si>
    <t>Feb-2018</t>
  </si>
  <si>
    <t>Mar-2018</t>
  </si>
  <si>
    <t>Apr-2018</t>
  </si>
  <si>
    <t>May-2018</t>
  </si>
  <si>
    <t>Jun-2018</t>
  </si>
  <si>
    <t>'18</t>
  </si>
  <si>
    <t>Jul-2018</t>
  </si>
  <si>
    <t>Aug-2018</t>
  </si>
  <si>
    <t>Sep-2018</t>
  </si>
  <si>
    <t>Oct-2018</t>
  </si>
  <si>
    <t>Nov-2018</t>
  </si>
  <si>
    <t>Dec-2018</t>
  </si>
  <si>
    <t>Jan-2019</t>
  </si>
  <si>
    <t>Feb-2019</t>
  </si>
  <si>
    <t>Mar-2019</t>
  </si>
  <si>
    <t>Apr-2019</t>
  </si>
  <si>
    <t>May-2019</t>
  </si>
  <si>
    <t>Jun-2019</t>
  </si>
  <si>
    <t>'19</t>
  </si>
  <si>
    <t>Jul-2019</t>
  </si>
  <si>
    <t>Aug-2019</t>
  </si>
  <si>
    <t>Sep-2019</t>
  </si>
  <si>
    <t>Oct-2019</t>
  </si>
  <si>
    <t>Nov-2019</t>
  </si>
  <si>
    <t>Dec-2019</t>
  </si>
  <si>
    <t>Months of Inventory, SA</t>
  </si>
  <si>
    <t>Natural Rate</t>
  </si>
  <si>
    <t>SUMIFs</t>
  </si>
  <si>
    <t>Count</t>
  </si>
  <si>
    <t>Percent</t>
  </si>
  <si>
    <t>Less than $150,000</t>
  </si>
  <si>
    <r>
      <t>$400,000</t>
    </r>
    <r>
      <rPr>
        <sz val="11"/>
        <color theme="1"/>
        <rFont val="Calibri"/>
        <family val="2"/>
      </rPr>
      <t>–</t>
    </r>
    <r>
      <rPr>
        <sz val="11"/>
        <color theme="1"/>
        <rFont val="Calibri"/>
        <family val="2"/>
        <scheme val="minor"/>
      </rPr>
      <t>$499,999</t>
    </r>
  </si>
  <si>
    <t>More than $499,999</t>
  </si>
  <si>
    <t>$150,000–$199,999</t>
  </si>
  <si>
    <t>$200,000–$299,999</t>
  </si>
  <si>
    <t>$300,000–$399,999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</si>
</sst>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164" formatCode="0.0"/>
    <numFmt numFmtId="165" formatCode="0.000"/>
    <numFmt numFmtId="166" formatCode="_(* #,##0.00_);_(* \(#,##0.00\);_(* &quot;-&quot;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rgb="FF006100"/>
      <name val="Calibri Light"/>
      <family val="2"/>
    </font>
    <font>
      <sz val="11"/>
      <color rgb="FF9C0006"/>
      <name val="Calibri Light"/>
      <family val="2"/>
    </font>
    <font>
      <sz val="11"/>
      <color rgb="FF9C6500"/>
      <name val="Calibri Light"/>
      <family val="2"/>
    </font>
    <font>
      <sz val="11"/>
      <color theme="8" tint="-0.249977111117893"/>
      <name val="Calibri Ligh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3" fillId="8" borderId="0" applyNumberFormat="0" applyBorder="0" applyAlignment="0" applyProtection="0"/>
    <xf numFmtId="0" fontId="4" fillId="9" borderId="0" applyNumberFormat="0" applyBorder="0" applyAlignment="0" applyProtection="0"/>
    <xf numFmtId="0" fontId="5" fillId="10" borderId="0" applyNumberFormat="0" applyBorder="0" applyAlignment="0" applyProtection="0"/>
    <xf numFmtId="41" fontId="7" fillId="0" borderId="0" applyFont="0" applyFill="0" applyBorder="0" applyAlignment="0" applyProtection="0"/>
  </cellStyleXfs>
  <cellXfs count="38">
    <xf numFmtId="0" fontId="0" fillId="0" borderId="0" xfId="0"/>
    <xf numFmtId="2" fontId="0" fillId="0" borderId="0" xfId="0" applyNumberFormat="1"/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/>
    <xf numFmtId="0" fontId="0" fillId="2" borderId="0" xfId="0" applyFill="1"/>
    <xf numFmtId="0" fontId="0" fillId="0" borderId="0" xfId="0" applyNumberFormat="1"/>
    <xf numFmtId="0" fontId="0" fillId="6" borderId="0" xfId="0" applyFill="1"/>
    <xf numFmtId="0" fontId="0" fillId="6" borderId="0" xfId="0" applyNumberFormat="1" applyFill="1"/>
    <xf numFmtId="164" fontId="0" fillId="0" borderId="0" xfId="0" applyNumberFormat="1"/>
    <xf numFmtId="0" fontId="0" fillId="7" borderId="0" xfId="0" applyFill="1"/>
    <xf numFmtId="164" fontId="0" fillId="6" borderId="0" xfId="0" applyNumberFormat="1" applyFill="1"/>
    <xf numFmtId="0" fontId="2" fillId="0" borderId="0" xfId="1"/>
    <xf numFmtId="0" fontId="4" fillId="9" borderId="0" xfId="3" applyAlignment="1"/>
    <xf numFmtId="0" fontId="5" fillId="10" borderId="0" xfId="4"/>
    <xf numFmtId="0" fontId="1" fillId="11" borderId="0" xfId="0" applyFont="1" applyFill="1"/>
    <xf numFmtId="0" fontId="0" fillId="0" borderId="0" xfId="0" applyAlignment="1">
      <alignment wrapText="1"/>
    </xf>
    <xf numFmtId="0" fontId="0" fillId="11" borderId="0" xfId="0" applyFill="1" applyAlignment="1">
      <alignment wrapText="1"/>
    </xf>
    <xf numFmtId="165" fontId="0" fillId="0" borderId="0" xfId="0" applyNumberFormat="1"/>
    <xf numFmtId="2" fontId="0" fillId="11" borderId="0" xfId="0" applyNumberFormat="1" applyFill="1"/>
    <xf numFmtId="1" fontId="0" fillId="0" borderId="0" xfId="0" applyNumberFormat="1"/>
    <xf numFmtId="0" fontId="0" fillId="0" borderId="0" xfId="0" quotePrefix="1"/>
    <xf numFmtId="2" fontId="0" fillId="12" borderId="0" xfId="0" applyNumberFormat="1" applyFill="1"/>
    <xf numFmtId="41" fontId="0" fillId="6" borderId="0" xfId="5" applyFont="1" applyFill="1"/>
    <xf numFmtId="166" fontId="0" fillId="6" borderId="0" xfId="5" applyNumberFormat="1" applyFont="1" applyFill="1"/>
    <xf numFmtId="164" fontId="1" fillId="6" borderId="0" xfId="0" applyNumberFormat="1" applyFont="1" applyFill="1"/>
    <xf numFmtId="41" fontId="0" fillId="0" borderId="0" xfId="5" applyFont="1"/>
    <xf numFmtId="0" fontId="0" fillId="6" borderId="0" xfId="0" applyFont="1" applyFill="1"/>
    <xf numFmtId="0" fontId="3" fillId="8" borderId="0" xfId="2" applyAlignment="1">
      <alignment horizontal="center"/>
    </xf>
    <xf numFmtId="0" fontId="1" fillId="11" borderId="0" xfId="0" applyFont="1" applyFill="1" applyAlignment="1">
      <alignment horizontal="center"/>
    </xf>
    <xf numFmtId="0" fontId="4" fillId="9" borderId="0" xfId="3" applyAlignment="1">
      <alignment horizontal="center"/>
    </xf>
    <xf numFmtId="0" fontId="5" fillId="10" borderId="0" xfId="4" applyAlignment="1">
      <alignment horizontal="center"/>
    </xf>
    <xf numFmtId="0" fontId="6" fillId="3" borderId="0" xfId="4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13" borderId="0" xfId="0" applyFont="1" applyFill="1" applyAlignment="1">
      <alignment horizontal="center"/>
    </xf>
  </cellXfs>
  <cellStyles count="6">
    <cellStyle name="Bad 2" xfId="3"/>
    <cellStyle name="Comma [0]" xfId="5" builtinId="6"/>
    <cellStyle name="Good 2" xfId="2"/>
    <cellStyle name="Neutral 2" xfId="4"/>
    <cellStyle name="Normal" xfId="0" builtinId="0"/>
    <cellStyle name="Normal 6" xfId="1"/>
  </cellStyles>
  <dxfs count="0"/>
  <tableStyles count="0" defaultTableStyle="TableStyleMedium2" defaultPivotStyle="PivotStyleLight16"/>
  <colors>
    <mruColors>
      <color rgb="FF9B9C9D"/>
      <color rgb="FF1E1E20"/>
      <color rgb="FF1F497D"/>
      <color rgb="FF404040"/>
      <color rgb="FF8B8C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5.xml"/><Relationship Id="rId5" Type="http://schemas.openxmlformats.org/officeDocument/2006/relationships/chartsheet" Target="chartsheets/sheet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2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94337485425687E-2"/>
          <c:y val="0.15696413900553632"/>
          <c:w val="0.92928016403510105"/>
          <c:h val="0.64695818795146376"/>
        </c:manualLayout>
      </c:layout>
      <c:barChart>
        <c:barDir val="col"/>
        <c:grouping val="clustered"/>
        <c:varyColors val="0"/>
        <c:ser>
          <c:idx val="0"/>
          <c:order val="2"/>
          <c:tx>
            <c:strRef>
              <c:f>'Data 1'!$L$3</c:f>
              <c:strCache>
                <c:ptCount val="1"/>
                <c:pt idx="0">
                  <c:v>Lower TX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</c:spPr>
          <c:invertIfNegative val="0"/>
          <c:val>
            <c:numRef>
              <c:f>'Data 1'!$L$18:$L$365</c:f>
              <c:numCache>
                <c:formatCode>General</c:formatCode>
                <c:ptCount val="34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-100000</c:v>
                </c:pt>
                <c:pt idx="126">
                  <c:v>-100000</c:v>
                </c:pt>
                <c:pt idx="127">
                  <c:v>-100000</c:v>
                </c:pt>
                <c:pt idx="128">
                  <c:v>-100000</c:v>
                </c:pt>
                <c:pt idx="129">
                  <c:v>-100000</c:v>
                </c:pt>
                <c:pt idx="130">
                  <c:v>-100000</c:v>
                </c:pt>
                <c:pt idx="131">
                  <c:v>-100000</c:v>
                </c:pt>
                <c:pt idx="132">
                  <c:v>-100000</c:v>
                </c:pt>
                <c:pt idx="133">
                  <c:v>-100000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-100000</c:v>
                </c:pt>
                <c:pt idx="213">
                  <c:v>-100000</c:v>
                </c:pt>
                <c:pt idx="214">
                  <c:v>-100000</c:v>
                </c:pt>
                <c:pt idx="215">
                  <c:v>-100000</c:v>
                </c:pt>
                <c:pt idx="216">
                  <c:v>-100000</c:v>
                </c:pt>
                <c:pt idx="217">
                  <c:v>-100000</c:v>
                </c:pt>
                <c:pt idx="218">
                  <c:v>-100000</c:v>
                </c:pt>
                <c:pt idx="219">
                  <c:v>-100000</c:v>
                </c:pt>
                <c:pt idx="220">
                  <c:v>-100000</c:v>
                </c:pt>
                <c:pt idx="221">
                  <c:v>-100000</c:v>
                </c:pt>
                <c:pt idx="222">
                  <c:v>-100000</c:v>
                </c:pt>
                <c:pt idx="223">
                  <c:v>-100000</c:v>
                </c:pt>
                <c:pt idx="224">
                  <c:v>-100000</c:v>
                </c:pt>
                <c:pt idx="225">
                  <c:v>-100000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3-48C6-9492-9D4F0498C813}"/>
            </c:ext>
          </c:extLst>
        </c:ser>
        <c:ser>
          <c:idx val="1"/>
          <c:order val="3"/>
          <c:tx>
            <c:strRef>
              <c:f>'Data 1'!$M$3</c:f>
              <c:strCache>
                <c:ptCount val="1"/>
                <c:pt idx="0">
                  <c:v>Upper TX</c:v>
                </c:pt>
              </c:strCache>
            </c:strRef>
          </c:tx>
          <c:spPr>
            <a:solidFill>
              <a:schemeClr val="bg1">
                <a:lumMod val="85000"/>
                <a:alpha val="99000"/>
              </a:schemeClr>
            </a:solidFill>
            <a:ln>
              <a:noFill/>
            </a:ln>
          </c:spPr>
          <c:invertIfNegative val="0"/>
          <c:val>
            <c:numRef>
              <c:f>'Data 1'!$M$18:$M$365</c:f>
              <c:numCache>
                <c:formatCode>General</c:formatCode>
                <c:ptCount val="34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100000</c:v>
                </c:pt>
                <c:pt idx="126">
                  <c:v>100000</c:v>
                </c:pt>
                <c:pt idx="127">
                  <c:v>100000</c:v>
                </c:pt>
                <c:pt idx="128">
                  <c:v>100000</c:v>
                </c:pt>
                <c:pt idx="129">
                  <c:v>100000</c:v>
                </c:pt>
                <c:pt idx="130">
                  <c:v>100000</c:v>
                </c:pt>
                <c:pt idx="131">
                  <c:v>100000</c:v>
                </c:pt>
                <c:pt idx="132">
                  <c:v>100000</c:v>
                </c:pt>
                <c:pt idx="133">
                  <c:v>100000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100000</c:v>
                </c:pt>
                <c:pt idx="213">
                  <c:v>100000</c:v>
                </c:pt>
                <c:pt idx="214">
                  <c:v>100000</c:v>
                </c:pt>
                <c:pt idx="215">
                  <c:v>100000</c:v>
                </c:pt>
                <c:pt idx="216">
                  <c:v>100000</c:v>
                </c:pt>
                <c:pt idx="217">
                  <c:v>100000</c:v>
                </c:pt>
                <c:pt idx="218">
                  <c:v>100000</c:v>
                </c:pt>
                <c:pt idx="219">
                  <c:v>100000</c:v>
                </c:pt>
                <c:pt idx="220">
                  <c:v>100000</c:v>
                </c:pt>
                <c:pt idx="221">
                  <c:v>100000</c:v>
                </c:pt>
                <c:pt idx="222">
                  <c:v>100000</c:v>
                </c:pt>
                <c:pt idx="223">
                  <c:v>100000</c:v>
                </c:pt>
                <c:pt idx="224">
                  <c:v>100000</c:v>
                </c:pt>
                <c:pt idx="225">
                  <c:v>100000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A3-48C6-9492-9D4F0498C813}"/>
            </c:ext>
          </c:extLst>
        </c:ser>
        <c:ser>
          <c:idx val="6"/>
          <c:order val="6"/>
          <c:tx>
            <c:strRef>
              <c:f>'Data 1'!$P$3</c:f>
              <c:strCache>
                <c:ptCount val="1"/>
                <c:pt idx="0">
                  <c:v>Lower oil bust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invertIfNegative val="0"/>
          <c:val>
            <c:numRef>
              <c:f>'Data 1'!$P$18:$P$365</c:f>
              <c:numCache>
                <c:formatCode>General</c:formatCode>
                <c:ptCount val="34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-100000</c:v>
                </c:pt>
                <c:pt idx="288">
                  <c:v>-100000</c:v>
                </c:pt>
                <c:pt idx="289">
                  <c:v>-100000</c:v>
                </c:pt>
                <c:pt idx="290">
                  <c:v>-100000</c:v>
                </c:pt>
                <c:pt idx="291">
                  <c:v>-100000</c:v>
                </c:pt>
                <c:pt idx="292">
                  <c:v>-100000</c:v>
                </c:pt>
                <c:pt idx="293">
                  <c:v>-100000</c:v>
                </c:pt>
                <c:pt idx="294">
                  <c:v>-100000</c:v>
                </c:pt>
                <c:pt idx="295">
                  <c:v>-100000</c:v>
                </c:pt>
                <c:pt idx="296">
                  <c:v>-100000</c:v>
                </c:pt>
                <c:pt idx="297">
                  <c:v>-100000</c:v>
                </c:pt>
                <c:pt idx="298">
                  <c:v>-100000</c:v>
                </c:pt>
                <c:pt idx="299">
                  <c:v>-100000</c:v>
                </c:pt>
                <c:pt idx="300">
                  <c:v>-100000</c:v>
                </c:pt>
                <c:pt idx="301">
                  <c:v>-100000</c:v>
                </c:pt>
                <c:pt idx="302">
                  <c:v>-100000</c:v>
                </c:pt>
                <c:pt idx="303">
                  <c:v>-100000</c:v>
                </c:pt>
                <c:pt idx="304">
                  <c:v>-100000</c:v>
                </c:pt>
                <c:pt idx="305">
                  <c:v>-100000</c:v>
                </c:pt>
                <c:pt idx="306">
                  <c:v>-100000</c:v>
                </c:pt>
                <c:pt idx="307">
                  <c:v>-100000</c:v>
                </c:pt>
                <c:pt idx="308">
                  <c:v>-100000</c:v>
                </c:pt>
                <c:pt idx="309">
                  <c:v>-100000</c:v>
                </c:pt>
                <c:pt idx="310">
                  <c:v>-100000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A3-48C6-9492-9D4F0498C813}"/>
            </c:ext>
          </c:extLst>
        </c:ser>
        <c:ser>
          <c:idx val="7"/>
          <c:order val="7"/>
          <c:tx>
            <c:strRef>
              <c:f>'Data 1'!$Q$3</c:f>
              <c:strCache>
                <c:ptCount val="1"/>
                <c:pt idx="0">
                  <c:v>Upper oil bust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invertIfNegative val="0"/>
          <c:val>
            <c:numRef>
              <c:f>'Data 1'!$Q$18:$Q$365</c:f>
              <c:numCache>
                <c:formatCode>General</c:formatCode>
                <c:ptCount val="34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100000</c:v>
                </c:pt>
                <c:pt idx="288">
                  <c:v>100000</c:v>
                </c:pt>
                <c:pt idx="289">
                  <c:v>100000</c:v>
                </c:pt>
                <c:pt idx="290">
                  <c:v>100000</c:v>
                </c:pt>
                <c:pt idx="291">
                  <c:v>100000</c:v>
                </c:pt>
                <c:pt idx="292">
                  <c:v>100000</c:v>
                </c:pt>
                <c:pt idx="293">
                  <c:v>100000</c:v>
                </c:pt>
                <c:pt idx="294">
                  <c:v>100000</c:v>
                </c:pt>
                <c:pt idx="295">
                  <c:v>100000</c:v>
                </c:pt>
                <c:pt idx="296">
                  <c:v>100000</c:v>
                </c:pt>
                <c:pt idx="297">
                  <c:v>100000</c:v>
                </c:pt>
                <c:pt idx="298">
                  <c:v>100000</c:v>
                </c:pt>
                <c:pt idx="299">
                  <c:v>100000</c:v>
                </c:pt>
                <c:pt idx="300">
                  <c:v>100000</c:v>
                </c:pt>
                <c:pt idx="301">
                  <c:v>100000</c:v>
                </c:pt>
                <c:pt idx="302">
                  <c:v>100000</c:v>
                </c:pt>
                <c:pt idx="303">
                  <c:v>100000</c:v>
                </c:pt>
                <c:pt idx="304">
                  <c:v>100000</c:v>
                </c:pt>
                <c:pt idx="305">
                  <c:v>100000</c:v>
                </c:pt>
                <c:pt idx="306">
                  <c:v>100000</c:v>
                </c:pt>
                <c:pt idx="307">
                  <c:v>100000</c:v>
                </c:pt>
                <c:pt idx="308">
                  <c:v>100000</c:v>
                </c:pt>
                <c:pt idx="309">
                  <c:v>100000</c:v>
                </c:pt>
                <c:pt idx="310">
                  <c:v>100000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A3-48C6-9492-9D4F0498C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10043824"/>
        <c:axId val="1210062544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'Data 1'!$N$3</c15:sqref>
                        </c15:formulaRef>
                      </c:ext>
                    </c:extLst>
                    <c:strCache>
                      <c:ptCount val="1"/>
                      <c:pt idx="0">
                        <c:v>Lower US</c:v>
                      </c:pt>
                    </c:strCache>
                  </c:strRef>
                </c:tx>
                <c:spPr>
                  <a:solidFill>
                    <a:schemeClr val="bg1">
                      <a:lumMod val="75000"/>
                    </a:schemeClr>
                  </a:solidFill>
                  <a:ln>
                    <a:solidFill>
                      <a:schemeClr val="bg1">
                        <a:lumMod val="75000"/>
                      </a:schemeClr>
                    </a:solidFill>
                  </a:ln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'Data 1'!$N$18:$N$365</c15:sqref>
                        </c15:formulaRef>
                      </c:ext>
                    </c:extLst>
                    <c:numCache>
                      <c:formatCode>General</c:formatCode>
                      <c:ptCount val="348"/>
                      <c:pt idx="0">
                        <c:v>-100000</c:v>
                      </c:pt>
                      <c:pt idx="1">
                        <c:v>-100000</c:v>
                      </c:pt>
                      <c:pt idx="2">
                        <c:v>-100000</c:v>
                      </c:pt>
                      <c:pt idx="3">
                        <c:v>#N/A</c:v>
                      </c:pt>
                      <c:pt idx="4">
                        <c:v>#N/A</c:v>
                      </c:pt>
                      <c:pt idx="5">
                        <c:v>#N/A</c:v>
                      </c:pt>
                      <c:pt idx="6">
                        <c:v>#N/A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>
                        <c:v>#N/A</c:v>
                      </c:pt>
                      <c:pt idx="12">
                        <c:v>#N/A</c:v>
                      </c:pt>
                      <c:pt idx="13">
                        <c:v>#N/A</c:v>
                      </c:pt>
                      <c:pt idx="14">
                        <c:v>#N/A</c:v>
                      </c:pt>
                      <c:pt idx="15">
                        <c:v>#N/A</c:v>
                      </c:pt>
                      <c:pt idx="16">
                        <c:v>#N/A</c:v>
                      </c:pt>
                      <c:pt idx="17">
                        <c:v>#N/A</c:v>
                      </c:pt>
                      <c:pt idx="18">
                        <c:v>#N/A</c:v>
                      </c:pt>
                      <c:pt idx="19">
                        <c:v>#N/A</c:v>
                      </c:pt>
                      <c:pt idx="20">
                        <c:v>#N/A</c:v>
                      </c:pt>
                      <c:pt idx="21">
                        <c:v>#N/A</c:v>
                      </c:pt>
                      <c:pt idx="22">
                        <c:v>#N/A</c:v>
                      </c:pt>
                      <c:pt idx="23">
                        <c:v>#N/A</c:v>
                      </c:pt>
                      <c:pt idx="24">
                        <c:v>#N/A</c:v>
                      </c:pt>
                      <c:pt idx="25">
                        <c:v>#N/A</c:v>
                      </c:pt>
                      <c:pt idx="26">
                        <c:v>#N/A</c:v>
                      </c:pt>
                      <c:pt idx="27">
                        <c:v>#N/A</c:v>
                      </c:pt>
                      <c:pt idx="28">
                        <c:v>#N/A</c:v>
                      </c:pt>
                      <c:pt idx="29">
                        <c:v>#N/A</c:v>
                      </c:pt>
                      <c:pt idx="30">
                        <c:v>#N/A</c:v>
                      </c:pt>
                      <c:pt idx="31">
                        <c:v>#N/A</c:v>
                      </c:pt>
                      <c:pt idx="32">
                        <c:v>#N/A</c:v>
                      </c:pt>
                      <c:pt idx="33">
                        <c:v>#N/A</c:v>
                      </c:pt>
                      <c:pt idx="34">
                        <c:v>#N/A</c:v>
                      </c:pt>
                      <c:pt idx="35">
                        <c:v>#N/A</c:v>
                      </c:pt>
                      <c:pt idx="36">
                        <c:v>#N/A</c:v>
                      </c:pt>
                      <c:pt idx="37">
                        <c:v>#N/A</c:v>
                      </c:pt>
                      <c:pt idx="38">
                        <c:v>#N/A</c:v>
                      </c:pt>
                      <c:pt idx="39">
                        <c:v>#N/A</c:v>
                      </c:pt>
                      <c:pt idx="40">
                        <c:v>#N/A</c:v>
                      </c:pt>
                      <c:pt idx="41">
                        <c:v>#N/A</c:v>
                      </c:pt>
                      <c:pt idx="42">
                        <c:v>#N/A</c:v>
                      </c:pt>
                      <c:pt idx="43">
                        <c:v>#N/A</c:v>
                      </c:pt>
                      <c:pt idx="44">
                        <c:v>#N/A</c:v>
                      </c:pt>
                      <c:pt idx="45">
                        <c:v>#N/A</c:v>
                      </c:pt>
                      <c:pt idx="46">
                        <c:v>#N/A</c:v>
                      </c:pt>
                      <c:pt idx="47">
                        <c:v>#N/A</c:v>
                      </c:pt>
                      <c:pt idx="48">
                        <c:v>#N/A</c:v>
                      </c:pt>
                      <c:pt idx="49">
                        <c:v>#N/A</c:v>
                      </c:pt>
                      <c:pt idx="50">
                        <c:v>#N/A</c:v>
                      </c:pt>
                      <c:pt idx="51">
                        <c:v>#N/A</c:v>
                      </c:pt>
                      <c:pt idx="52">
                        <c:v>#N/A</c:v>
                      </c:pt>
                      <c:pt idx="53">
                        <c:v>#N/A</c:v>
                      </c:pt>
                      <c:pt idx="54">
                        <c:v>#N/A</c:v>
                      </c:pt>
                      <c:pt idx="55">
                        <c:v>#N/A</c:v>
                      </c:pt>
                      <c:pt idx="56">
                        <c:v>#N/A</c:v>
                      </c:pt>
                      <c:pt idx="57">
                        <c:v>#N/A</c:v>
                      </c:pt>
                      <c:pt idx="58">
                        <c:v>#N/A</c:v>
                      </c:pt>
                      <c:pt idx="59">
                        <c:v>#N/A</c:v>
                      </c:pt>
                      <c:pt idx="60">
                        <c:v>#N/A</c:v>
                      </c:pt>
                      <c:pt idx="61">
                        <c:v>#N/A</c:v>
                      </c:pt>
                      <c:pt idx="62">
                        <c:v>#N/A</c:v>
                      </c:pt>
                      <c:pt idx="63">
                        <c:v>#N/A</c:v>
                      </c:pt>
                      <c:pt idx="64">
                        <c:v>#N/A</c:v>
                      </c:pt>
                      <c:pt idx="65">
                        <c:v>#N/A</c:v>
                      </c:pt>
                      <c:pt idx="66">
                        <c:v>#N/A</c:v>
                      </c:pt>
                      <c:pt idx="67">
                        <c:v>#N/A</c:v>
                      </c:pt>
                      <c:pt idx="68">
                        <c:v>#N/A</c:v>
                      </c:pt>
                      <c:pt idx="69">
                        <c:v>#N/A</c:v>
                      </c:pt>
                      <c:pt idx="70">
                        <c:v>#N/A</c:v>
                      </c:pt>
                      <c:pt idx="71">
                        <c:v>#N/A</c:v>
                      </c:pt>
                      <c:pt idx="72">
                        <c:v>#N/A</c:v>
                      </c:pt>
                      <c:pt idx="73">
                        <c:v>#N/A</c:v>
                      </c:pt>
                      <c:pt idx="74">
                        <c:v>#N/A</c:v>
                      </c:pt>
                      <c:pt idx="75">
                        <c:v>#N/A</c:v>
                      </c:pt>
                      <c:pt idx="76">
                        <c:v>#N/A</c:v>
                      </c:pt>
                      <c:pt idx="77">
                        <c:v>#N/A</c:v>
                      </c:pt>
                      <c:pt idx="78">
                        <c:v>#N/A</c:v>
                      </c:pt>
                      <c:pt idx="79">
                        <c:v>#N/A</c:v>
                      </c:pt>
                      <c:pt idx="80">
                        <c:v>#N/A</c:v>
                      </c:pt>
                      <c:pt idx="81">
                        <c:v>#N/A</c:v>
                      </c:pt>
                      <c:pt idx="82">
                        <c:v>#N/A</c:v>
                      </c:pt>
                      <c:pt idx="83">
                        <c:v>#N/A</c:v>
                      </c:pt>
                      <c:pt idx="84">
                        <c:v>#N/A</c:v>
                      </c:pt>
                      <c:pt idx="85">
                        <c:v>#N/A</c:v>
                      </c:pt>
                      <c:pt idx="86">
                        <c:v>#N/A</c:v>
                      </c:pt>
                      <c:pt idx="87">
                        <c:v>#N/A</c:v>
                      </c:pt>
                      <c:pt idx="88">
                        <c:v>#N/A</c:v>
                      </c:pt>
                      <c:pt idx="89">
                        <c:v>#N/A</c:v>
                      </c:pt>
                      <c:pt idx="90">
                        <c:v>#N/A</c:v>
                      </c:pt>
                      <c:pt idx="91">
                        <c:v>#N/A</c:v>
                      </c:pt>
                      <c:pt idx="92">
                        <c:v>#N/A</c:v>
                      </c:pt>
                      <c:pt idx="93">
                        <c:v>#N/A</c:v>
                      </c:pt>
                      <c:pt idx="94">
                        <c:v>#N/A</c:v>
                      </c:pt>
                      <c:pt idx="95">
                        <c:v>#N/A</c:v>
                      </c:pt>
                      <c:pt idx="96">
                        <c:v>#N/A</c:v>
                      </c:pt>
                      <c:pt idx="97">
                        <c:v>#N/A</c:v>
                      </c:pt>
                      <c:pt idx="98">
                        <c:v>#N/A</c:v>
                      </c:pt>
                      <c:pt idx="99">
                        <c:v>#N/A</c:v>
                      </c:pt>
                      <c:pt idx="100">
                        <c:v>#N/A</c:v>
                      </c:pt>
                      <c:pt idx="101">
                        <c:v>#N/A</c:v>
                      </c:pt>
                      <c:pt idx="102">
                        <c:v>#N/A</c:v>
                      </c:pt>
                      <c:pt idx="103">
                        <c:v>#N/A</c:v>
                      </c:pt>
                      <c:pt idx="104">
                        <c:v>#N/A</c:v>
                      </c:pt>
                      <c:pt idx="105">
                        <c:v>#N/A</c:v>
                      </c:pt>
                      <c:pt idx="106">
                        <c:v>#N/A</c:v>
                      </c:pt>
                      <c:pt idx="107">
                        <c:v>#N/A</c:v>
                      </c:pt>
                      <c:pt idx="108">
                        <c:v>#N/A</c:v>
                      </c:pt>
                      <c:pt idx="109">
                        <c:v>#N/A</c:v>
                      </c:pt>
                      <c:pt idx="110">
                        <c:v>#N/A</c:v>
                      </c:pt>
                      <c:pt idx="111">
                        <c:v>#N/A</c:v>
                      </c:pt>
                      <c:pt idx="112">
                        <c:v>#N/A</c:v>
                      </c:pt>
                      <c:pt idx="113">
                        <c:v>#N/A</c:v>
                      </c:pt>
                      <c:pt idx="114">
                        <c:v>#N/A</c:v>
                      </c:pt>
                      <c:pt idx="115">
                        <c:v>#N/A</c:v>
                      </c:pt>
                      <c:pt idx="116">
                        <c:v>#N/A</c:v>
                      </c:pt>
                      <c:pt idx="117">
                        <c:v>#N/A</c:v>
                      </c:pt>
                      <c:pt idx="118">
                        <c:v>#N/A</c:v>
                      </c:pt>
                      <c:pt idx="119">
                        <c:v>#N/A</c:v>
                      </c:pt>
                      <c:pt idx="120">
                        <c:v>#N/A</c:v>
                      </c:pt>
                      <c:pt idx="121">
                        <c:v>#N/A</c:v>
                      </c:pt>
                      <c:pt idx="122">
                        <c:v>-100000</c:v>
                      </c:pt>
                      <c:pt idx="123">
                        <c:v>-100000</c:v>
                      </c:pt>
                      <c:pt idx="124">
                        <c:v>-100000</c:v>
                      </c:pt>
                      <c:pt idx="125">
                        <c:v>-100000</c:v>
                      </c:pt>
                      <c:pt idx="126">
                        <c:v>-100000</c:v>
                      </c:pt>
                      <c:pt idx="127">
                        <c:v>-100000</c:v>
                      </c:pt>
                      <c:pt idx="128">
                        <c:v>-100000</c:v>
                      </c:pt>
                      <c:pt idx="129">
                        <c:v>-100000</c:v>
                      </c:pt>
                      <c:pt idx="130">
                        <c:v>-100000</c:v>
                      </c:pt>
                      <c:pt idx="131">
                        <c:v>#N/A</c:v>
                      </c:pt>
                      <c:pt idx="132">
                        <c:v>#N/A</c:v>
                      </c:pt>
                      <c:pt idx="133">
                        <c:v>#N/A</c:v>
                      </c:pt>
                      <c:pt idx="134">
                        <c:v>#N/A</c:v>
                      </c:pt>
                      <c:pt idx="135">
                        <c:v>#N/A</c:v>
                      </c:pt>
                      <c:pt idx="136">
                        <c:v>#N/A</c:v>
                      </c:pt>
                      <c:pt idx="137">
                        <c:v>#N/A</c:v>
                      </c:pt>
                      <c:pt idx="138">
                        <c:v>#N/A</c:v>
                      </c:pt>
                      <c:pt idx="139">
                        <c:v>#N/A</c:v>
                      </c:pt>
                      <c:pt idx="140">
                        <c:v>#N/A</c:v>
                      </c:pt>
                      <c:pt idx="141">
                        <c:v>#N/A</c:v>
                      </c:pt>
                      <c:pt idx="142">
                        <c:v>#N/A</c:v>
                      </c:pt>
                      <c:pt idx="143">
                        <c:v>#N/A</c:v>
                      </c:pt>
                      <c:pt idx="144">
                        <c:v>#N/A</c:v>
                      </c:pt>
                      <c:pt idx="145">
                        <c:v>#N/A</c:v>
                      </c:pt>
                      <c:pt idx="146">
                        <c:v>#N/A</c:v>
                      </c:pt>
                      <c:pt idx="147">
                        <c:v>#N/A</c:v>
                      </c:pt>
                      <c:pt idx="148">
                        <c:v>#N/A</c:v>
                      </c:pt>
                      <c:pt idx="149">
                        <c:v>#N/A</c:v>
                      </c:pt>
                      <c:pt idx="150">
                        <c:v>#N/A</c:v>
                      </c:pt>
                      <c:pt idx="151">
                        <c:v>#N/A</c:v>
                      </c:pt>
                      <c:pt idx="152">
                        <c:v>#N/A</c:v>
                      </c:pt>
                      <c:pt idx="153">
                        <c:v>#N/A</c:v>
                      </c:pt>
                      <c:pt idx="154">
                        <c:v>#N/A</c:v>
                      </c:pt>
                      <c:pt idx="155">
                        <c:v>#N/A</c:v>
                      </c:pt>
                      <c:pt idx="156">
                        <c:v>#N/A</c:v>
                      </c:pt>
                      <c:pt idx="157">
                        <c:v>#N/A</c:v>
                      </c:pt>
                      <c:pt idx="158">
                        <c:v>#N/A</c:v>
                      </c:pt>
                      <c:pt idx="159">
                        <c:v>#N/A</c:v>
                      </c:pt>
                      <c:pt idx="160">
                        <c:v>#N/A</c:v>
                      </c:pt>
                      <c:pt idx="161">
                        <c:v>#N/A</c:v>
                      </c:pt>
                      <c:pt idx="162">
                        <c:v>#N/A</c:v>
                      </c:pt>
                      <c:pt idx="163">
                        <c:v>#N/A</c:v>
                      </c:pt>
                      <c:pt idx="164">
                        <c:v>#N/A</c:v>
                      </c:pt>
                      <c:pt idx="165">
                        <c:v>#N/A</c:v>
                      </c:pt>
                      <c:pt idx="166">
                        <c:v>#N/A</c:v>
                      </c:pt>
                      <c:pt idx="167">
                        <c:v>#N/A</c:v>
                      </c:pt>
                      <c:pt idx="168">
                        <c:v>#N/A</c:v>
                      </c:pt>
                      <c:pt idx="169">
                        <c:v>#N/A</c:v>
                      </c:pt>
                      <c:pt idx="170">
                        <c:v>#N/A</c:v>
                      </c:pt>
                      <c:pt idx="171">
                        <c:v>#N/A</c:v>
                      </c:pt>
                      <c:pt idx="172">
                        <c:v>#N/A</c:v>
                      </c:pt>
                      <c:pt idx="173">
                        <c:v>#N/A</c:v>
                      </c:pt>
                      <c:pt idx="174">
                        <c:v>#N/A</c:v>
                      </c:pt>
                      <c:pt idx="175">
                        <c:v>#N/A</c:v>
                      </c:pt>
                      <c:pt idx="176">
                        <c:v>#N/A</c:v>
                      </c:pt>
                      <c:pt idx="177">
                        <c:v>#N/A</c:v>
                      </c:pt>
                      <c:pt idx="178">
                        <c:v>#N/A</c:v>
                      </c:pt>
                      <c:pt idx="179">
                        <c:v>#N/A</c:v>
                      </c:pt>
                      <c:pt idx="180">
                        <c:v>#N/A</c:v>
                      </c:pt>
                      <c:pt idx="181">
                        <c:v>#N/A</c:v>
                      </c:pt>
                      <c:pt idx="182">
                        <c:v>#N/A</c:v>
                      </c:pt>
                      <c:pt idx="183">
                        <c:v>#N/A</c:v>
                      </c:pt>
                      <c:pt idx="184">
                        <c:v>#N/A</c:v>
                      </c:pt>
                      <c:pt idx="185">
                        <c:v>#N/A</c:v>
                      </c:pt>
                      <c:pt idx="186">
                        <c:v>#N/A</c:v>
                      </c:pt>
                      <c:pt idx="187">
                        <c:v>#N/A</c:v>
                      </c:pt>
                      <c:pt idx="188">
                        <c:v>#N/A</c:v>
                      </c:pt>
                      <c:pt idx="189">
                        <c:v>#N/A</c:v>
                      </c:pt>
                      <c:pt idx="190">
                        <c:v>#N/A</c:v>
                      </c:pt>
                      <c:pt idx="191">
                        <c:v>#N/A</c:v>
                      </c:pt>
                      <c:pt idx="192">
                        <c:v>#N/A</c:v>
                      </c:pt>
                      <c:pt idx="193">
                        <c:v>#N/A</c:v>
                      </c:pt>
                      <c:pt idx="194">
                        <c:v>#N/A</c:v>
                      </c:pt>
                      <c:pt idx="195">
                        <c:v>#N/A</c:v>
                      </c:pt>
                      <c:pt idx="196">
                        <c:v>#N/A</c:v>
                      </c:pt>
                      <c:pt idx="197">
                        <c:v>#N/A</c:v>
                      </c:pt>
                      <c:pt idx="198">
                        <c:v>#N/A</c:v>
                      </c:pt>
                      <c:pt idx="199">
                        <c:v>#N/A</c:v>
                      </c:pt>
                      <c:pt idx="200">
                        <c:v>#N/A</c:v>
                      </c:pt>
                      <c:pt idx="201">
                        <c:v>#N/A</c:v>
                      </c:pt>
                      <c:pt idx="202">
                        <c:v>#N/A</c:v>
                      </c:pt>
                      <c:pt idx="203">
                        <c:v>-100000</c:v>
                      </c:pt>
                      <c:pt idx="204">
                        <c:v>-100000</c:v>
                      </c:pt>
                      <c:pt idx="205">
                        <c:v>-100000</c:v>
                      </c:pt>
                      <c:pt idx="206">
                        <c:v>-100000</c:v>
                      </c:pt>
                      <c:pt idx="207">
                        <c:v>-100000</c:v>
                      </c:pt>
                      <c:pt idx="208">
                        <c:v>-100000</c:v>
                      </c:pt>
                      <c:pt idx="209">
                        <c:v>-100000</c:v>
                      </c:pt>
                      <c:pt idx="210">
                        <c:v>-100000</c:v>
                      </c:pt>
                      <c:pt idx="211">
                        <c:v>-100000</c:v>
                      </c:pt>
                      <c:pt idx="212">
                        <c:v>-100000</c:v>
                      </c:pt>
                      <c:pt idx="213">
                        <c:v>-100000</c:v>
                      </c:pt>
                      <c:pt idx="214">
                        <c:v>-100000</c:v>
                      </c:pt>
                      <c:pt idx="215">
                        <c:v>-100000</c:v>
                      </c:pt>
                      <c:pt idx="216">
                        <c:v>-100000</c:v>
                      </c:pt>
                      <c:pt idx="217">
                        <c:v>-100000</c:v>
                      </c:pt>
                      <c:pt idx="218">
                        <c:v>-100000</c:v>
                      </c:pt>
                      <c:pt idx="219">
                        <c:v>-100000</c:v>
                      </c:pt>
                      <c:pt idx="220">
                        <c:v>-100000</c:v>
                      </c:pt>
                      <c:pt idx="221">
                        <c:v>-100000</c:v>
                      </c:pt>
                      <c:pt idx="222">
                        <c:v>#N/A</c:v>
                      </c:pt>
                      <c:pt idx="223">
                        <c:v>#N/A</c:v>
                      </c:pt>
                      <c:pt idx="224">
                        <c:v>#N/A</c:v>
                      </c:pt>
                      <c:pt idx="225">
                        <c:v>#N/A</c:v>
                      </c:pt>
                      <c:pt idx="226">
                        <c:v>#N/A</c:v>
                      </c:pt>
                      <c:pt idx="227">
                        <c:v>#N/A</c:v>
                      </c:pt>
                      <c:pt idx="228">
                        <c:v>#N/A</c:v>
                      </c:pt>
                      <c:pt idx="229">
                        <c:v>#N/A</c:v>
                      </c:pt>
                      <c:pt idx="230">
                        <c:v>#N/A</c:v>
                      </c:pt>
                      <c:pt idx="231">
                        <c:v>#N/A</c:v>
                      </c:pt>
                      <c:pt idx="232">
                        <c:v>#N/A</c:v>
                      </c:pt>
                      <c:pt idx="233">
                        <c:v>#N/A</c:v>
                      </c:pt>
                      <c:pt idx="234">
                        <c:v>#N/A</c:v>
                      </c:pt>
                      <c:pt idx="235">
                        <c:v>#N/A</c:v>
                      </c:pt>
                      <c:pt idx="236">
                        <c:v>#N/A</c:v>
                      </c:pt>
                      <c:pt idx="237">
                        <c:v>#N/A</c:v>
                      </c:pt>
                      <c:pt idx="238">
                        <c:v>#N/A</c:v>
                      </c:pt>
                      <c:pt idx="239">
                        <c:v>#N/A</c:v>
                      </c:pt>
                      <c:pt idx="240">
                        <c:v>#N/A</c:v>
                      </c:pt>
                      <c:pt idx="241">
                        <c:v>#N/A</c:v>
                      </c:pt>
                      <c:pt idx="242">
                        <c:v>#N/A</c:v>
                      </c:pt>
                      <c:pt idx="243">
                        <c:v>#N/A</c:v>
                      </c:pt>
                      <c:pt idx="244">
                        <c:v>#N/A</c:v>
                      </c:pt>
                      <c:pt idx="245">
                        <c:v>#N/A</c:v>
                      </c:pt>
                      <c:pt idx="246">
                        <c:v>#N/A</c:v>
                      </c:pt>
                      <c:pt idx="247">
                        <c:v>#N/A</c:v>
                      </c:pt>
                      <c:pt idx="248">
                        <c:v>#N/A</c:v>
                      </c:pt>
                      <c:pt idx="249">
                        <c:v>#N/A</c:v>
                      </c:pt>
                      <c:pt idx="250">
                        <c:v>#N/A</c:v>
                      </c:pt>
                      <c:pt idx="251">
                        <c:v>#N/A</c:v>
                      </c:pt>
                      <c:pt idx="252">
                        <c:v>#N/A</c:v>
                      </c:pt>
                      <c:pt idx="253">
                        <c:v>#N/A</c:v>
                      </c:pt>
                      <c:pt idx="254">
                        <c:v>#N/A</c:v>
                      </c:pt>
                      <c:pt idx="255">
                        <c:v>#N/A</c:v>
                      </c:pt>
                      <c:pt idx="256">
                        <c:v>#N/A</c:v>
                      </c:pt>
                      <c:pt idx="257">
                        <c:v>#N/A</c:v>
                      </c:pt>
                      <c:pt idx="258">
                        <c:v>#N/A</c:v>
                      </c:pt>
                      <c:pt idx="259">
                        <c:v>#N/A</c:v>
                      </c:pt>
                      <c:pt idx="260">
                        <c:v>#N/A</c:v>
                      </c:pt>
                      <c:pt idx="261">
                        <c:v>#N/A</c:v>
                      </c:pt>
                      <c:pt idx="262">
                        <c:v>#N/A</c:v>
                      </c:pt>
                      <c:pt idx="263">
                        <c:v>#N/A</c:v>
                      </c:pt>
                      <c:pt idx="264">
                        <c:v>#N/A</c:v>
                      </c:pt>
                      <c:pt idx="265">
                        <c:v>#N/A</c:v>
                      </c:pt>
                      <c:pt idx="266">
                        <c:v>#N/A</c:v>
                      </c:pt>
                      <c:pt idx="267">
                        <c:v>#N/A</c:v>
                      </c:pt>
                      <c:pt idx="268">
                        <c:v>#N/A</c:v>
                      </c:pt>
                      <c:pt idx="269">
                        <c:v>#N/A</c:v>
                      </c:pt>
                      <c:pt idx="270">
                        <c:v>#N/A</c:v>
                      </c:pt>
                      <c:pt idx="271">
                        <c:v>#N/A</c:v>
                      </c:pt>
                      <c:pt idx="272">
                        <c:v>#N/A</c:v>
                      </c:pt>
                      <c:pt idx="273">
                        <c:v>#N/A</c:v>
                      </c:pt>
                      <c:pt idx="274">
                        <c:v>#N/A</c:v>
                      </c:pt>
                      <c:pt idx="275">
                        <c:v>#N/A</c:v>
                      </c:pt>
                      <c:pt idx="276">
                        <c:v>#N/A</c:v>
                      </c:pt>
                      <c:pt idx="277">
                        <c:v>#N/A</c:v>
                      </c:pt>
                      <c:pt idx="278">
                        <c:v>#N/A</c:v>
                      </c:pt>
                      <c:pt idx="279">
                        <c:v>#N/A</c:v>
                      </c:pt>
                      <c:pt idx="280">
                        <c:v>#N/A</c:v>
                      </c:pt>
                      <c:pt idx="281">
                        <c:v>#N/A</c:v>
                      </c:pt>
                      <c:pt idx="282">
                        <c:v>#N/A</c:v>
                      </c:pt>
                      <c:pt idx="283">
                        <c:v>#N/A</c:v>
                      </c:pt>
                      <c:pt idx="284">
                        <c:v>#N/A</c:v>
                      </c:pt>
                      <c:pt idx="285">
                        <c:v>#N/A</c:v>
                      </c:pt>
                      <c:pt idx="286">
                        <c:v>#N/A</c:v>
                      </c:pt>
                      <c:pt idx="287">
                        <c:v>#N/A</c:v>
                      </c:pt>
                      <c:pt idx="288">
                        <c:v>#N/A</c:v>
                      </c:pt>
                      <c:pt idx="289">
                        <c:v>#N/A</c:v>
                      </c:pt>
                      <c:pt idx="290">
                        <c:v>#N/A</c:v>
                      </c:pt>
                      <c:pt idx="291">
                        <c:v>#N/A</c:v>
                      </c:pt>
                      <c:pt idx="292">
                        <c:v>#N/A</c:v>
                      </c:pt>
                      <c:pt idx="293">
                        <c:v>#N/A</c:v>
                      </c:pt>
                      <c:pt idx="294">
                        <c:v>#N/A</c:v>
                      </c:pt>
                      <c:pt idx="295">
                        <c:v>#N/A</c:v>
                      </c:pt>
                      <c:pt idx="296">
                        <c:v>#N/A</c:v>
                      </c:pt>
                      <c:pt idx="297">
                        <c:v>#N/A</c:v>
                      </c:pt>
                      <c:pt idx="298">
                        <c:v>#N/A</c:v>
                      </c:pt>
                      <c:pt idx="299">
                        <c:v>#N/A</c:v>
                      </c:pt>
                      <c:pt idx="300">
                        <c:v>#N/A</c:v>
                      </c:pt>
                      <c:pt idx="301">
                        <c:v>#N/A</c:v>
                      </c:pt>
                      <c:pt idx="302">
                        <c:v>#N/A</c:v>
                      </c:pt>
                      <c:pt idx="303">
                        <c:v>#N/A</c:v>
                      </c:pt>
                      <c:pt idx="304">
                        <c:v>#N/A</c:v>
                      </c:pt>
                      <c:pt idx="305">
                        <c:v>#N/A</c:v>
                      </c:pt>
                      <c:pt idx="306">
                        <c:v>#N/A</c:v>
                      </c:pt>
                      <c:pt idx="307">
                        <c:v>#N/A</c:v>
                      </c:pt>
                      <c:pt idx="308">
                        <c:v>#N/A</c:v>
                      </c:pt>
                      <c:pt idx="309">
                        <c:v>#N/A</c:v>
                      </c:pt>
                      <c:pt idx="310">
                        <c:v>#N/A</c:v>
                      </c:pt>
                      <c:pt idx="311">
                        <c:v>#N/A</c:v>
                      </c:pt>
                      <c:pt idx="312">
                        <c:v>#N/A</c:v>
                      </c:pt>
                      <c:pt idx="313">
                        <c:v>#N/A</c:v>
                      </c:pt>
                      <c:pt idx="314">
                        <c:v>#N/A</c:v>
                      </c:pt>
                      <c:pt idx="315">
                        <c:v>#N/A</c:v>
                      </c:pt>
                      <c:pt idx="316">
                        <c:v>#N/A</c:v>
                      </c:pt>
                      <c:pt idx="317">
                        <c:v>#N/A</c:v>
                      </c:pt>
                      <c:pt idx="318">
                        <c:v>#N/A</c:v>
                      </c:pt>
                      <c:pt idx="319">
                        <c:v>#N/A</c:v>
                      </c:pt>
                      <c:pt idx="320">
                        <c:v>#N/A</c:v>
                      </c:pt>
                      <c:pt idx="321">
                        <c:v>#N/A</c:v>
                      </c:pt>
                      <c:pt idx="322">
                        <c:v>#N/A</c:v>
                      </c:pt>
                      <c:pt idx="323">
                        <c:v>#N/A</c:v>
                      </c:pt>
                      <c:pt idx="324">
                        <c:v>#N/A</c:v>
                      </c:pt>
                      <c:pt idx="325">
                        <c:v>#N/A</c:v>
                      </c:pt>
                      <c:pt idx="326">
                        <c:v>#N/A</c:v>
                      </c:pt>
                      <c:pt idx="327">
                        <c:v>#N/A</c:v>
                      </c:pt>
                      <c:pt idx="328">
                        <c:v>#N/A</c:v>
                      </c:pt>
                      <c:pt idx="329">
                        <c:v>#N/A</c:v>
                      </c:pt>
                      <c:pt idx="330">
                        <c:v>#N/A</c:v>
                      </c:pt>
                      <c:pt idx="331">
                        <c:v>#N/A</c:v>
                      </c:pt>
                      <c:pt idx="332">
                        <c:v>#N/A</c:v>
                      </c:pt>
                      <c:pt idx="333">
                        <c:v>#N/A</c:v>
                      </c:pt>
                      <c:pt idx="334">
                        <c:v>#N/A</c:v>
                      </c:pt>
                      <c:pt idx="335">
                        <c:v>#N/A</c:v>
                      </c:pt>
                      <c:pt idx="336">
                        <c:v>#N/A</c:v>
                      </c:pt>
                      <c:pt idx="337">
                        <c:v>#N/A</c:v>
                      </c:pt>
                      <c:pt idx="338">
                        <c:v>#N/A</c:v>
                      </c:pt>
                      <c:pt idx="339">
                        <c:v>#N/A</c:v>
                      </c:pt>
                      <c:pt idx="340">
                        <c:v>#N/A</c:v>
                      </c:pt>
                      <c:pt idx="341">
                        <c:v>#N/A</c:v>
                      </c:pt>
                      <c:pt idx="342">
                        <c:v>#N/A</c:v>
                      </c:pt>
                      <c:pt idx="343">
                        <c:v>#N/A</c:v>
                      </c:pt>
                      <c:pt idx="344">
                        <c:v>#N/A</c:v>
                      </c:pt>
                      <c:pt idx="345">
                        <c:v>#N/A</c:v>
                      </c:pt>
                      <c:pt idx="346">
                        <c:v>#N/A</c:v>
                      </c:pt>
                      <c:pt idx="347">
                        <c:v>#N/A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FA3-48C6-9492-9D4F0498C81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1'!$O$3</c15:sqref>
                        </c15:formulaRef>
                      </c:ext>
                    </c:extLst>
                    <c:strCache>
                      <c:ptCount val="1"/>
                      <c:pt idx="0">
                        <c:v>Upper US</c:v>
                      </c:pt>
                    </c:strCache>
                  </c:strRef>
                </c:tx>
                <c:spPr>
                  <a:solidFill>
                    <a:schemeClr val="bg1">
                      <a:lumMod val="75000"/>
                    </a:schemeClr>
                  </a:solidFill>
                  <a:ln>
                    <a:solidFill>
                      <a:schemeClr val="bg1">
                        <a:lumMod val="75000"/>
                      </a:schemeClr>
                    </a:solidFill>
                  </a:ln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1'!$O$18:$O$365</c15:sqref>
                        </c15:formulaRef>
                      </c:ext>
                    </c:extLst>
                    <c:numCache>
                      <c:formatCode>General</c:formatCode>
                      <c:ptCount val="348"/>
                      <c:pt idx="0">
                        <c:v>100000</c:v>
                      </c:pt>
                      <c:pt idx="1">
                        <c:v>100000</c:v>
                      </c:pt>
                      <c:pt idx="2">
                        <c:v>100000</c:v>
                      </c:pt>
                      <c:pt idx="3">
                        <c:v>#N/A</c:v>
                      </c:pt>
                      <c:pt idx="4">
                        <c:v>#N/A</c:v>
                      </c:pt>
                      <c:pt idx="5">
                        <c:v>#N/A</c:v>
                      </c:pt>
                      <c:pt idx="6">
                        <c:v>#N/A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>
                        <c:v>#N/A</c:v>
                      </c:pt>
                      <c:pt idx="12">
                        <c:v>#N/A</c:v>
                      </c:pt>
                      <c:pt idx="13">
                        <c:v>#N/A</c:v>
                      </c:pt>
                      <c:pt idx="14">
                        <c:v>#N/A</c:v>
                      </c:pt>
                      <c:pt idx="15">
                        <c:v>#N/A</c:v>
                      </c:pt>
                      <c:pt idx="16">
                        <c:v>#N/A</c:v>
                      </c:pt>
                      <c:pt idx="17">
                        <c:v>#N/A</c:v>
                      </c:pt>
                      <c:pt idx="18">
                        <c:v>#N/A</c:v>
                      </c:pt>
                      <c:pt idx="19">
                        <c:v>#N/A</c:v>
                      </c:pt>
                      <c:pt idx="20">
                        <c:v>#N/A</c:v>
                      </c:pt>
                      <c:pt idx="21">
                        <c:v>#N/A</c:v>
                      </c:pt>
                      <c:pt idx="22">
                        <c:v>#N/A</c:v>
                      </c:pt>
                      <c:pt idx="23">
                        <c:v>#N/A</c:v>
                      </c:pt>
                      <c:pt idx="24">
                        <c:v>#N/A</c:v>
                      </c:pt>
                      <c:pt idx="25">
                        <c:v>#N/A</c:v>
                      </c:pt>
                      <c:pt idx="26">
                        <c:v>#N/A</c:v>
                      </c:pt>
                      <c:pt idx="27">
                        <c:v>#N/A</c:v>
                      </c:pt>
                      <c:pt idx="28">
                        <c:v>#N/A</c:v>
                      </c:pt>
                      <c:pt idx="29">
                        <c:v>#N/A</c:v>
                      </c:pt>
                      <c:pt idx="30">
                        <c:v>#N/A</c:v>
                      </c:pt>
                      <c:pt idx="31">
                        <c:v>#N/A</c:v>
                      </c:pt>
                      <c:pt idx="32">
                        <c:v>#N/A</c:v>
                      </c:pt>
                      <c:pt idx="33">
                        <c:v>#N/A</c:v>
                      </c:pt>
                      <c:pt idx="34">
                        <c:v>#N/A</c:v>
                      </c:pt>
                      <c:pt idx="35">
                        <c:v>#N/A</c:v>
                      </c:pt>
                      <c:pt idx="36">
                        <c:v>#N/A</c:v>
                      </c:pt>
                      <c:pt idx="37">
                        <c:v>#N/A</c:v>
                      </c:pt>
                      <c:pt idx="38">
                        <c:v>#N/A</c:v>
                      </c:pt>
                      <c:pt idx="39">
                        <c:v>#N/A</c:v>
                      </c:pt>
                      <c:pt idx="40">
                        <c:v>#N/A</c:v>
                      </c:pt>
                      <c:pt idx="41">
                        <c:v>#N/A</c:v>
                      </c:pt>
                      <c:pt idx="42">
                        <c:v>#N/A</c:v>
                      </c:pt>
                      <c:pt idx="43">
                        <c:v>#N/A</c:v>
                      </c:pt>
                      <c:pt idx="44">
                        <c:v>#N/A</c:v>
                      </c:pt>
                      <c:pt idx="45">
                        <c:v>#N/A</c:v>
                      </c:pt>
                      <c:pt idx="46">
                        <c:v>#N/A</c:v>
                      </c:pt>
                      <c:pt idx="47">
                        <c:v>#N/A</c:v>
                      </c:pt>
                      <c:pt idx="48">
                        <c:v>#N/A</c:v>
                      </c:pt>
                      <c:pt idx="49">
                        <c:v>#N/A</c:v>
                      </c:pt>
                      <c:pt idx="50">
                        <c:v>#N/A</c:v>
                      </c:pt>
                      <c:pt idx="51">
                        <c:v>#N/A</c:v>
                      </c:pt>
                      <c:pt idx="52">
                        <c:v>#N/A</c:v>
                      </c:pt>
                      <c:pt idx="53">
                        <c:v>#N/A</c:v>
                      </c:pt>
                      <c:pt idx="54">
                        <c:v>#N/A</c:v>
                      </c:pt>
                      <c:pt idx="55">
                        <c:v>#N/A</c:v>
                      </c:pt>
                      <c:pt idx="56">
                        <c:v>#N/A</c:v>
                      </c:pt>
                      <c:pt idx="57">
                        <c:v>#N/A</c:v>
                      </c:pt>
                      <c:pt idx="58">
                        <c:v>#N/A</c:v>
                      </c:pt>
                      <c:pt idx="59">
                        <c:v>#N/A</c:v>
                      </c:pt>
                      <c:pt idx="60">
                        <c:v>#N/A</c:v>
                      </c:pt>
                      <c:pt idx="61">
                        <c:v>#N/A</c:v>
                      </c:pt>
                      <c:pt idx="62">
                        <c:v>#N/A</c:v>
                      </c:pt>
                      <c:pt idx="63">
                        <c:v>#N/A</c:v>
                      </c:pt>
                      <c:pt idx="64">
                        <c:v>#N/A</c:v>
                      </c:pt>
                      <c:pt idx="65">
                        <c:v>#N/A</c:v>
                      </c:pt>
                      <c:pt idx="66">
                        <c:v>#N/A</c:v>
                      </c:pt>
                      <c:pt idx="67">
                        <c:v>#N/A</c:v>
                      </c:pt>
                      <c:pt idx="68">
                        <c:v>#N/A</c:v>
                      </c:pt>
                      <c:pt idx="69">
                        <c:v>#N/A</c:v>
                      </c:pt>
                      <c:pt idx="70">
                        <c:v>#N/A</c:v>
                      </c:pt>
                      <c:pt idx="71">
                        <c:v>#N/A</c:v>
                      </c:pt>
                      <c:pt idx="72">
                        <c:v>#N/A</c:v>
                      </c:pt>
                      <c:pt idx="73">
                        <c:v>#N/A</c:v>
                      </c:pt>
                      <c:pt idx="74">
                        <c:v>#N/A</c:v>
                      </c:pt>
                      <c:pt idx="75">
                        <c:v>#N/A</c:v>
                      </c:pt>
                      <c:pt idx="76">
                        <c:v>#N/A</c:v>
                      </c:pt>
                      <c:pt idx="77">
                        <c:v>#N/A</c:v>
                      </c:pt>
                      <c:pt idx="78">
                        <c:v>#N/A</c:v>
                      </c:pt>
                      <c:pt idx="79">
                        <c:v>#N/A</c:v>
                      </c:pt>
                      <c:pt idx="80">
                        <c:v>#N/A</c:v>
                      </c:pt>
                      <c:pt idx="81">
                        <c:v>#N/A</c:v>
                      </c:pt>
                      <c:pt idx="82">
                        <c:v>#N/A</c:v>
                      </c:pt>
                      <c:pt idx="83">
                        <c:v>#N/A</c:v>
                      </c:pt>
                      <c:pt idx="84">
                        <c:v>#N/A</c:v>
                      </c:pt>
                      <c:pt idx="85">
                        <c:v>#N/A</c:v>
                      </c:pt>
                      <c:pt idx="86">
                        <c:v>#N/A</c:v>
                      </c:pt>
                      <c:pt idx="87">
                        <c:v>#N/A</c:v>
                      </c:pt>
                      <c:pt idx="88">
                        <c:v>#N/A</c:v>
                      </c:pt>
                      <c:pt idx="89">
                        <c:v>#N/A</c:v>
                      </c:pt>
                      <c:pt idx="90">
                        <c:v>#N/A</c:v>
                      </c:pt>
                      <c:pt idx="91">
                        <c:v>#N/A</c:v>
                      </c:pt>
                      <c:pt idx="92">
                        <c:v>#N/A</c:v>
                      </c:pt>
                      <c:pt idx="93">
                        <c:v>#N/A</c:v>
                      </c:pt>
                      <c:pt idx="94">
                        <c:v>#N/A</c:v>
                      </c:pt>
                      <c:pt idx="95">
                        <c:v>#N/A</c:v>
                      </c:pt>
                      <c:pt idx="96">
                        <c:v>#N/A</c:v>
                      </c:pt>
                      <c:pt idx="97">
                        <c:v>#N/A</c:v>
                      </c:pt>
                      <c:pt idx="98">
                        <c:v>#N/A</c:v>
                      </c:pt>
                      <c:pt idx="99">
                        <c:v>#N/A</c:v>
                      </c:pt>
                      <c:pt idx="100">
                        <c:v>#N/A</c:v>
                      </c:pt>
                      <c:pt idx="101">
                        <c:v>#N/A</c:v>
                      </c:pt>
                      <c:pt idx="102">
                        <c:v>#N/A</c:v>
                      </c:pt>
                      <c:pt idx="103">
                        <c:v>#N/A</c:v>
                      </c:pt>
                      <c:pt idx="104">
                        <c:v>#N/A</c:v>
                      </c:pt>
                      <c:pt idx="105">
                        <c:v>#N/A</c:v>
                      </c:pt>
                      <c:pt idx="106">
                        <c:v>#N/A</c:v>
                      </c:pt>
                      <c:pt idx="107">
                        <c:v>#N/A</c:v>
                      </c:pt>
                      <c:pt idx="108">
                        <c:v>#N/A</c:v>
                      </c:pt>
                      <c:pt idx="109">
                        <c:v>#N/A</c:v>
                      </c:pt>
                      <c:pt idx="110">
                        <c:v>#N/A</c:v>
                      </c:pt>
                      <c:pt idx="111">
                        <c:v>#N/A</c:v>
                      </c:pt>
                      <c:pt idx="112">
                        <c:v>#N/A</c:v>
                      </c:pt>
                      <c:pt idx="113">
                        <c:v>#N/A</c:v>
                      </c:pt>
                      <c:pt idx="114">
                        <c:v>#N/A</c:v>
                      </c:pt>
                      <c:pt idx="115">
                        <c:v>#N/A</c:v>
                      </c:pt>
                      <c:pt idx="116">
                        <c:v>#N/A</c:v>
                      </c:pt>
                      <c:pt idx="117">
                        <c:v>#N/A</c:v>
                      </c:pt>
                      <c:pt idx="118">
                        <c:v>#N/A</c:v>
                      </c:pt>
                      <c:pt idx="119">
                        <c:v>#N/A</c:v>
                      </c:pt>
                      <c:pt idx="120">
                        <c:v>#N/A</c:v>
                      </c:pt>
                      <c:pt idx="121">
                        <c:v>#N/A</c:v>
                      </c:pt>
                      <c:pt idx="122">
                        <c:v>100000</c:v>
                      </c:pt>
                      <c:pt idx="123">
                        <c:v>100000</c:v>
                      </c:pt>
                      <c:pt idx="124">
                        <c:v>100000</c:v>
                      </c:pt>
                      <c:pt idx="125">
                        <c:v>100000</c:v>
                      </c:pt>
                      <c:pt idx="126">
                        <c:v>100000</c:v>
                      </c:pt>
                      <c:pt idx="127">
                        <c:v>100000</c:v>
                      </c:pt>
                      <c:pt idx="128">
                        <c:v>100000</c:v>
                      </c:pt>
                      <c:pt idx="129">
                        <c:v>100000</c:v>
                      </c:pt>
                      <c:pt idx="130">
                        <c:v>100000</c:v>
                      </c:pt>
                      <c:pt idx="131">
                        <c:v>#N/A</c:v>
                      </c:pt>
                      <c:pt idx="132">
                        <c:v>#N/A</c:v>
                      </c:pt>
                      <c:pt idx="133">
                        <c:v>#N/A</c:v>
                      </c:pt>
                      <c:pt idx="134">
                        <c:v>#N/A</c:v>
                      </c:pt>
                      <c:pt idx="135">
                        <c:v>#N/A</c:v>
                      </c:pt>
                      <c:pt idx="136">
                        <c:v>#N/A</c:v>
                      </c:pt>
                      <c:pt idx="137">
                        <c:v>#N/A</c:v>
                      </c:pt>
                      <c:pt idx="138">
                        <c:v>#N/A</c:v>
                      </c:pt>
                      <c:pt idx="139">
                        <c:v>#N/A</c:v>
                      </c:pt>
                      <c:pt idx="140">
                        <c:v>#N/A</c:v>
                      </c:pt>
                      <c:pt idx="141">
                        <c:v>#N/A</c:v>
                      </c:pt>
                      <c:pt idx="142">
                        <c:v>#N/A</c:v>
                      </c:pt>
                      <c:pt idx="143">
                        <c:v>#N/A</c:v>
                      </c:pt>
                      <c:pt idx="144">
                        <c:v>#N/A</c:v>
                      </c:pt>
                      <c:pt idx="145">
                        <c:v>#N/A</c:v>
                      </c:pt>
                      <c:pt idx="146">
                        <c:v>#N/A</c:v>
                      </c:pt>
                      <c:pt idx="147">
                        <c:v>#N/A</c:v>
                      </c:pt>
                      <c:pt idx="148">
                        <c:v>#N/A</c:v>
                      </c:pt>
                      <c:pt idx="149">
                        <c:v>#N/A</c:v>
                      </c:pt>
                      <c:pt idx="150">
                        <c:v>#N/A</c:v>
                      </c:pt>
                      <c:pt idx="151">
                        <c:v>#N/A</c:v>
                      </c:pt>
                      <c:pt idx="152">
                        <c:v>#N/A</c:v>
                      </c:pt>
                      <c:pt idx="153">
                        <c:v>#N/A</c:v>
                      </c:pt>
                      <c:pt idx="154">
                        <c:v>#N/A</c:v>
                      </c:pt>
                      <c:pt idx="155">
                        <c:v>#N/A</c:v>
                      </c:pt>
                      <c:pt idx="156">
                        <c:v>#N/A</c:v>
                      </c:pt>
                      <c:pt idx="157">
                        <c:v>#N/A</c:v>
                      </c:pt>
                      <c:pt idx="158">
                        <c:v>#N/A</c:v>
                      </c:pt>
                      <c:pt idx="159">
                        <c:v>#N/A</c:v>
                      </c:pt>
                      <c:pt idx="160">
                        <c:v>#N/A</c:v>
                      </c:pt>
                      <c:pt idx="161">
                        <c:v>#N/A</c:v>
                      </c:pt>
                      <c:pt idx="162">
                        <c:v>#N/A</c:v>
                      </c:pt>
                      <c:pt idx="163">
                        <c:v>#N/A</c:v>
                      </c:pt>
                      <c:pt idx="164">
                        <c:v>#N/A</c:v>
                      </c:pt>
                      <c:pt idx="165">
                        <c:v>#N/A</c:v>
                      </c:pt>
                      <c:pt idx="166">
                        <c:v>#N/A</c:v>
                      </c:pt>
                      <c:pt idx="167">
                        <c:v>#N/A</c:v>
                      </c:pt>
                      <c:pt idx="168">
                        <c:v>#N/A</c:v>
                      </c:pt>
                      <c:pt idx="169">
                        <c:v>#N/A</c:v>
                      </c:pt>
                      <c:pt idx="170">
                        <c:v>#N/A</c:v>
                      </c:pt>
                      <c:pt idx="171">
                        <c:v>#N/A</c:v>
                      </c:pt>
                      <c:pt idx="172">
                        <c:v>#N/A</c:v>
                      </c:pt>
                      <c:pt idx="173">
                        <c:v>#N/A</c:v>
                      </c:pt>
                      <c:pt idx="174">
                        <c:v>#N/A</c:v>
                      </c:pt>
                      <c:pt idx="175">
                        <c:v>#N/A</c:v>
                      </c:pt>
                      <c:pt idx="176">
                        <c:v>#N/A</c:v>
                      </c:pt>
                      <c:pt idx="177">
                        <c:v>#N/A</c:v>
                      </c:pt>
                      <c:pt idx="178">
                        <c:v>#N/A</c:v>
                      </c:pt>
                      <c:pt idx="179">
                        <c:v>#N/A</c:v>
                      </c:pt>
                      <c:pt idx="180">
                        <c:v>#N/A</c:v>
                      </c:pt>
                      <c:pt idx="181">
                        <c:v>#N/A</c:v>
                      </c:pt>
                      <c:pt idx="182">
                        <c:v>#N/A</c:v>
                      </c:pt>
                      <c:pt idx="183">
                        <c:v>#N/A</c:v>
                      </c:pt>
                      <c:pt idx="184">
                        <c:v>#N/A</c:v>
                      </c:pt>
                      <c:pt idx="185">
                        <c:v>#N/A</c:v>
                      </c:pt>
                      <c:pt idx="186">
                        <c:v>#N/A</c:v>
                      </c:pt>
                      <c:pt idx="187">
                        <c:v>#N/A</c:v>
                      </c:pt>
                      <c:pt idx="188">
                        <c:v>#N/A</c:v>
                      </c:pt>
                      <c:pt idx="189">
                        <c:v>#N/A</c:v>
                      </c:pt>
                      <c:pt idx="190">
                        <c:v>#N/A</c:v>
                      </c:pt>
                      <c:pt idx="191">
                        <c:v>#N/A</c:v>
                      </c:pt>
                      <c:pt idx="192">
                        <c:v>#N/A</c:v>
                      </c:pt>
                      <c:pt idx="193">
                        <c:v>#N/A</c:v>
                      </c:pt>
                      <c:pt idx="194">
                        <c:v>#N/A</c:v>
                      </c:pt>
                      <c:pt idx="195">
                        <c:v>#N/A</c:v>
                      </c:pt>
                      <c:pt idx="196">
                        <c:v>#N/A</c:v>
                      </c:pt>
                      <c:pt idx="197">
                        <c:v>#N/A</c:v>
                      </c:pt>
                      <c:pt idx="198">
                        <c:v>#N/A</c:v>
                      </c:pt>
                      <c:pt idx="199">
                        <c:v>#N/A</c:v>
                      </c:pt>
                      <c:pt idx="200">
                        <c:v>#N/A</c:v>
                      </c:pt>
                      <c:pt idx="201">
                        <c:v>#N/A</c:v>
                      </c:pt>
                      <c:pt idx="202">
                        <c:v>#N/A</c:v>
                      </c:pt>
                      <c:pt idx="203">
                        <c:v>100000</c:v>
                      </c:pt>
                      <c:pt idx="204">
                        <c:v>100000</c:v>
                      </c:pt>
                      <c:pt idx="205">
                        <c:v>100000</c:v>
                      </c:pt>
                      <c:pt idx="206">
                        <c:v>100000</c:v>
                      </c:pt>
                      <c:pt idx="207">
                        <c:v>100000</c:v>
                      </c:pt>
                      <c:pt idx="208">
                        <c:v>100000</c:v>
                      </c:pt>
                      <c:pt idx="209">
                        <c:v>100000</c:v>
                      </c:pt>
                      <c:pt idx="210">
                        <c:v>100000</c:v>
                      </c:pt>
                      <c:pt idx="211">
                        <c:v>100000</c:v>
                      </c:pt>
                      <c:pt idx="212">
                        <c:v>100000</c:v>
                      </c:pt>
                      <c:pt idx="213">
                        <c:v>100000</c:v>
                      </c:pt>
                      <c:pt idx="214">
                        <c:v>100000</c:v>
                      </c:pt>
                      <c:pt idx="215">
                        <c:v>100000</c:v>
                      </c:pt>
                      <c:pt idx="216">
                        <c:v>100000</c:v>
                      </c:pt>
                      <c:pt idx="217">
                        <c:v>100000</c:v>
                      </c:pt>
                      <c:pt idx="218">
                        <c:v>100000</c:v>
                      </c:pt>
                      <c:pt idx="219">
                        <c:v>100000</c:v>
                      </c:pt>
                      <c:pt idx="220">
                        <c:v>100000</c:v>
                      </c:pt>
                      <c:pt idx="221">
                        <c:v>100000</c:v>
                      </c:pt>
                      <c:pt idx="222">
                        <c:v>#N/A</c:v>
                      </c:pt>
                      <c:pt idx="223">
                        <c:v>#N/A</c:v>
                      </c:pt>
                      <c:pt idx="224">
                        <c:v>#N/A</c:v>
                      </c:pt>
                      <c:pt idx="225">
                        <c:v>#N/A</c:v>
                      </c:pt>
                      <c:pt idx="226">
                        <c:v>#N/A</c:v>
                      </c:pt>
                      <c:pt idx="227">
                        <c:v>#N/A</c:v>
                      </c:pt>
                      <c:pt idx="228">
                        <c:v>#N/A</c:v>
                      </c:pt>
                      <c:pt idx="229">
                        <c:v>#N/A</c:v>
                      </c:pt>
                      <c:pt idx="230">
                        <c:v>#N/A</c:v>
                      </c:pt>
                      <c:pt idx="231">
                        <c:v>#N/A</c:v>
                      </c:pt>
                      <c:pt idx="232">
                        <c:v>#N/A</c:v>
                      </c:pt>
                      <c:pt idx="233">
                        <c:v>#N/A</c:v>
                      </c:pt>
                      <c:pt idx="234">
                        <c:v>#N/A</c:v>
                      </c:pt>
                      <c:pt idx="235">
                        <c:v>#N/A</c:v>
                      </c:pt>
                      <c:pt idx="236">
                        <c:v>#N/A</c:v>
                      </c:pt>
                      <c:pt idx="237">
                        <c:v>#N/A</c:v>
                      </c:pt>
                      <c:pt idx="238">
                        <c:v>#N/A</c:v>
                      </c:pt>
                      <c:pt idx="239">
                        <c:v>#N/A</c:v>
                      </c:pt>
                      <c:pt idx="240">
                        <c:v>#N/A</c:v>
                      </c:pt>
                      <c:pt idx="241">
                        <c:v>#N/A</c:v>
                      </c:pt>
                      <c:pt idx="242">
                        <c:v>#N/A</c:v>
                      </c:pt>
                      <c:pt idx="243">
                        <c:v>#N/A</c:v>
                      </c:pt>
                      <c:pt idx="244">
                        <c:v>#N/A</c:v>
                      </c:pt>
                      <c:pt idx="245">
                        <c:v>#N/A</c:v>
                      </c:pt>
                      <c:pt idx="246">
                        <c:v>#N/A</c:v>
                      </c:pt>
                      <c:pt idx="247">
                        <c:v>#N/A</c:v>
                      </c:pt>
                      <c:pt idx="248">
                        <c:v>#N/A</c:v>
                      </c:pt>
                      <c:pt idx="249">
                        <c:v>#N/A</c:v>
                      </c:pt>
                      <c:pt idx="250">
                        <c:v>#N/A</c:v>
                      </c:pt>
                      <c:pt idx="251">
                        <c:v>#N/A</c:v>
                      </c:pt>
                      <c:pt idx="252">
                        <c:v>#N/A</c:v>
                      </c:pt>
                      <c:pt idx="253">
                        <c:v>#N/A</c:v>
                      </c:pt>
                      <c:pt idx="254">
                        <c:v>#N/A</c:v>
                      </c:pt>
                      <c:pt idx="255">
                        <c:v>#N/A</c:v>
                      </c:pt>
                      <c:pt idx="256">
                        <c:v>#N/A</c:v>
                      </c:pt>
                      <c:pt idx="257">
                        <c:v>#N/A</c:v>
                      </c:pt>
                      <c:pt idx="258">
                        <c:v>#N/A</c:v>
                      </c:pt>
                      <c:pt idx="259">
                        <c:v>#N/A</c:v>
                      </c:pt>
                      <c:pt idx="260">
                        <c:v>#N/A</c:v>
                      </c:pt>
                      <c:pt idx="261">
                        <c:v>#N/A</c:v>
                      </c:pt>
                      <c:pt idx="262">
                        <c:v>#N/A</c:v>
                      </c:pt>
                      <c:pt idx="263">
                        <c:v>#N/A</c:v>
                      </c:pt>
                      <c:pt idx="264">
                        <c:v>#N/A</c:v>
                      </c:pt>
                      <c:pt idx="265">
                        <c:v>#N/A</c:v>
                      </c:pt>
                      <c:pt idx="266">
                        <c:v>#N/A</c:v>
                      </c:pt>
                      <c:pt idx="267">
                        <c:v>#N/A</c:v>
                      </c:pt>
                      <c:pt idx="268">
                        <c:v>#N/A</c:v>
                      </c:pt>
                      <c:pt idx="269">
                        <c:v>#N/A</c:v>
                      </c:pt>
                      <c:pt idx="270">
                        <c:v>#N/A</c:v>
                      </c:pt>
                      <c:pt idx="271">
                        <c:v>#N/A</c:v>
                      </c:pt>
                      <c:pt idx="272">
                        <c:v>#N/A</c:v>
                      </c:pt>
                      <c:pt idx="273">
                        <c:v>#N/A</c:v>
                      </c:pt>
                      <c:pt idx="274">
                        <c:v>#N/A</c:v>
                      </c:pt>
                      <c:pt idx="275">
                        <c:v>#N/A</c:v>
                      </c:pt>
                      <c:pt idx="276">
                        <c:v>#N/A</c:v>
                      </c:pt>
                      <c:pt idx="277">
                        <c:v>#N/A</c:v>
                      </c:pt>
                      <c:pt idx="278">
                        <c:v>#N/A</c:v>
                      </c:pt>
                      <c:pt idx="279">
                        <c:v>#N/A</c:v>
                      </c:pt>
                      <c:pt idx="280">
                        <c:v>#N/A</c:v>
                      </c:pt>
                      <c:pt idx="281">
                        <c:v>#N/A</c:v>
                      </c:pt>
                      <c:pt idx="282">
                        <c:v>#N/A</c:v>
                      </c:pt>
                      <c:pt idx="283">
                        <c:v>#N/A</c:v>
                      </c:pt>
                      <c:pt idx="284">
                        <c:v>#N/A</c:v>
                      </c:pt>
                      <c:pt idx="285">
                        <c:v>#N/A</c:v>
                      </c:pt>
                      <c:pt idx="286">
                        <c:v>#N/A</c:v>
                      </c:pt>
                      <c:pt idx="287">
                        <c:v>#N/A</c:v>
                      </c:pt>
                      <c:pt idx="288">
                        <c:v>#N/A</c:v>
                      </c:pt>
                      <c:pt idx="289">
                        <c:v>#N/A</c:v>
                      </c:pt>
                      <c:pt idx="290">
                        <c:v>#N/A</c:v>
                      </c:pt>
                      <c:pt idx="291">
                        <c:v>#N/A</c:v>
                      </c:pt>
                      <c:pt idx="292">
                        <c:v>#N/A</c:v>
                      </c:pt>
                      <c:pt idx="293">
                        <c:v>#N/A</c:v>
                      </c:pt>
                      <c:pt idx="294">
                        <c:v>#N/A</c:v>
                      </c:pt>
                      <c:pt idx="295">
                        <c:v>#N/A</c:v>
                      </c:pt>
                      <c:pt idx="296">
                        <c:v>#N/A</c:v>
                      </c:pt>
                      <c:pt idx="297">
                        <c:v>#N/A</c:v>
                      </c:pt>
                      <c:pt idx="298">
                        <c:v>#N/A</c:v>
                      </c:pt>
                      <c:pt idx="299">
                        <c:v>#N/A</c:v>
                      </c:pt>
                      <c:pt idx="300">
                        <c:v>#N/A</c:v>
                      </c:pt>
                      <c:pt idx="301">
                        <c:v>#N/A</c:v>
                      </c:pt>
                      <c:pt idx="302">
                        <c:v>#N/A</c:v>
                      </c:pt>
                      <c:pt idx="303">
                        <c:v>#N/A</c:v>
                      </c:pt>
                      <c:pt idx="304">
                        <c:v>#N/A</c:v>
                      </c:pt>
                      <c:pt idx="305">
                        <c:v>#N/A</c:v>
                      </c:pt>
                      <c:pt idx="306">
                        <c:v>#N/A</c:v>
                      </c:pt>
                      <c:pt idx="307">
                        <c:v>#N/A</c:v>
                      </c:pt>
                      <c:pt idx="308">
                        <c:v>#N/A</c:v>
                      </c:pt>
                      <c:pt idx="309">
                        <c:v>#N/A</c:v>
                      </c:pt>
                      <c:pt idx="310">
                        <c:v>#N/A</c:v>
                      </c:pt>
                      <c:pt idx="311">
                        <c:v>#N/A</c:v>
                      </c:pt>
                      <c:pt idx="312">
                        <c:v>#N/A</c:v>
                      </c:pt>
                      <c:pt idx="313">
                        <c:v>#N/A</c:v>
                      </c:pt>
                      <c:pt idx="314">
                        <c:v>#N/A</c:v>
                      </c:pt>
                      <c:pt idx="315">
                        <c:v>#N/A</c:v>
                      </c:pt>
                      <c:pt idx="316">
                        <c:v>#N/A</c:v>
                      </c:pt>
                      <c:pt idx="317">
                        <c:v>#N/A</c:v>
                      </c:pt>
                      <c:pt idx="318">
                        <c:v>#N/A</c:v>
                      </c:pt>
                      <c:pt idx="319">
                        <c:v>#N/A</c:v>
                      </c:pt>
                      <c:pt idx="320">
                        <c:v>#N/A</c:v>
                      </c:pt>
                      <c:pt idx="321">
                        <c:v>#N/A</c:v>
                      </c:pt>
                      <c:pt idx="322">
                        <c:v>#N/A</c:v>
                      </c:pt>
                      <c:pt idx="323">
                        <c:v>#N/A</c:v>
                      </c:pt>
                      <c:pt idx="324">
                        <c:v>#N/A</c:v>
                      </c:pt>
                      <c:pt idx="325">
                        <c:v>#N/A</c:v>
                      </c:pt>
                      <c:pt idx="326">
                        <c:v>#N/A</c:v>
                      </c:pt>
                      <c:pt idx="327">
                        <c:v>#N/A</c:v>
                      </c:pt>
                      <c:pt idx="328">
                        <c:v>#N/A</c:v>
                      </c:pt>
                      <c:pt idx="329">
                        <c:v>#N/A</c:v>
                      </c:pt>
                      <c:pt idx="330">
                        <c:v>#N/A</c:v>
                      </c:pt>
                      <c:pt idx="331">
                        <c:v>#N/A</c:v>
                      </c:pt>
                      <c:pt idx="332">
                        <c:v>#N/A</c:v>
                      </c:pt>
                      <c:pt idx="333">
                        <c:v>#N/A</c:v>
                      </c:pt>
                      <c:pt idx="334">
                        <c:v>#N/A</c:v>
                      </c:pt>
                      <c:pt idx="335">
                        <c:v>#N/A</c:v>
                      </c:pt>
                      <c:pt idx="336">
                        <c:v>#N/A</c:v>
                      </c:pt>
                      <c:pt idx="337">
                        <c:v>#N/A</c:v>
                      </c:pt>
                      <c:pt idx="338">
                        <c:v>#N/A</c:v>
                      </c:pt>
                      <c:pt idx="339">
                        <c:v>#N/A</c:v>
                      </c:pt>
                      <c:pt idx="340">
                        <c:v>#N/A</c:v>
                      </c:pt>
                      <c:pt idx="341">
                        <c:v>#N/A</c:v>
                      </c:pt>
                      <c:pt idx="342">
                        <c:v>#N/A</c:v>
                      </c:pt>
                      <c:pt idx="343">
                        <c:v>#N/A</c:v>
                      </c:pt>
                      <c:pt idx="344">
                        <c:v>#N/A</c:v>
                      </c:pt>
                      <c:pt idx="345">
                        <c:v>#N/A</c:v>
                      </c:pt>
                      <c:pt idx="346">
                        <c:v>#N/A</c:v>
                      </c:pt>
                      <c:pt idx="347">
                        <c:v>#N/A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FA3-48C6-9492-9D4F0498C813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0"/>
          <c:tx>
            <c:strRef>
              <c:f>'Data 1'!$H$3</c:f>
              <c:strCache>
                <c:ptCount val="1"/>
                <c:pt idx="0">
                  <c:v>Goods</c:v>
                </c:pt>
              </c:strCache>
            </c:strRef>
          </c:tx>
          <c:spPr>
            <a:ln w="28575">
              <a:solidFill>
                <a:srgbClr val="354B5F"/>
              </a:solidFill>
              <a:prstDash val="solid"/>
            </a:ln>
          </c:spPr>
          <c:marker>
            <c:symbol val="none"/>
          </c:marker>
          <c:dLbls>
            <c:dLbl>
              <c:idx val="347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>
                      <a:solidFill>
                        <a:srgbClr val="354B5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A3-48C6-9492-9D4F0498C81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'Data 1'!$D$18:$D$365</c:f>
              <c:strCache>
                <c:ptCount val="343"/>
                <c:pt idx="6">
                  <c:v>'91</c:v>
                </c:pt>
                <c:pt idx="18">
                  <c:v>'92</c:v>
                </c:pt>
                <c:pt idx="30">
                  <c:v>'93</c:v>
                </c:pt>
                <c:pt idx="42">
                  <c:v>'94</c:v>
                </c:pt>
                <c:pt idx="54">
                  <c:v>'95</c:v>
                </c:pt>
                <c:pt idx="66">
                  <c:v>'96</c:v>
                </c:pt>
                <c:pt idx="78">
                  <c:v>'97</c:v>
                </c:pt>
                <c:pt idx="90">
                  <c:v>'98</c:v>
                </c:pt>
                <c:pt idx="102">
                  <c:v>'99</c:v>
                </c:pt>
                <c:pt idx="114">
                  <c:v>'00</c:v>
                </c:pt>
                <c:pt idx="126">
                  <c:v>'01</c:v>
                </c:pt>
                <c:pt idx="138">
                  <c:v>'02</c:v>
                </c:pt>
                <c:pt idx="150">
                  <c:v>'03</c:v>
                </c:pt>
                <c:pt idx="162">
                  <c:v>'04</c:v>
                </c:pt>
                <c:pt idx="174">
                  <c:v>'05</c:v>
                </c:pt>
                <c:pt idx="186">
                  <c:v>'06</c:v>
                </c:pt>
                <c:pt idx="198">
                  <c:v>'07</c:v>
                </c:pt>
                <c:pt idx="210">
                  <c:v>'08</c:v>
                </c:pt>
                <c:pt idx="222">
                  <c:v>'09</c:v>
                </c:pt>
                <c:pt idx="234">
                  <c:v>'10</c:v>
                </c:pt>
                <c:pt idx="246">
                  <c:v>'11</c:v>
                </c:pt>
                <c:pt idx="258">
                  <c:v>'12</c:v>
                </c:pt>
                <c:pt idx="270">
                  <c:v>'13</c:v>
                </c:pt>
                <c:pt idx="282">
                  <c:v>'14</c:v>
                </c:pt>
                <c:pt idx="294">
                  <c:v>'15</c:v>
                </c:pt>
                <c:pt idx="306">
                  <c:v>'16</c:v>
                </c:pt>
                <c:pt idx="318">
                  <c:v>'17</c:v>
                </c:pt>
                <c:pt idx="330">
                  <c:v>'18</c:v>
                </c:pt>
                <c:pt idx="342">
                  <c:v>'19</c:v>
                </c:pt>
              </c:strCache>
            </c:strRef>
          </c:cat>
          <c:val>
            <c:numRef>
              <c:f>'Data 1'!$H$18:$H$365</c:f>
              <c:numCache>
                <c:formatCode>0.00</c:formatCode>
                <c:ptCount val="348"/>
                <c:pt idx="0">
                  <c:v>1.9567807058258557</c:v>
                </c:pt>
                <c:pt idx="1">
                  <c:v>2.1512392699807759</c:v>
                </c:pt>
                <c:pt idx="2">
                  <c:v>2.2415453978654742</c:v>
                </c:pt>
                <c:pt idx="3">
                  <c:v>1.0872579098289537</c:v>
                </c:pt>
                <c:pt idx="4">
                  <c:v>0.65742520185105846</c:v>
                </c:pt>
                <c:pt idx="5">
                  <c:v>0.11979560561692359</c:v>
                </c:pt>
                <c:pt idx="6">
                  <c:v>-0.60659533821010303</c:v>
                </c:pt>
                <c:pt idx="7">
                  <c:v>-1.2506229594031582</c:v>
                </c:pt>
                <c:pt idx="8">
                  <c:v>-1.4429172380639788</c:v>
                </c:pt>
                <c:pt idx="9">
                  <c:v>-2.0770959231616981</c:v>
                </c:pt>
                <c:pt idx="10">
                  <c:v>-2.0640941952285607</c:v>
                </c:pt>
                <c:pt idx="11">
                  <c:v>-1.9898564917905426</c:v>
                </c:pt>
                <c:pt idx="12">
                  <c:v>-2.8375333690358384</c:v>
                </c:pt>
                <c:pt idx="13">
                  <c:v>-3.2453523876501689</c:v>
                </c:pt>
                <c:pt idx="14">
                  <c:v>-3.4571314613479176</c:v>
                </c:pt>
                <c:pt idx="15">
                  <c:v>-2.0802623379626017</c:v>
                </c:pt>
                <c:pt idx="16">
                  <c:v>-1.6244707094497324</c:v>
                </c:pt>
                <c:pt idx="17">
                  <c:v>-1.6195593036841816</c:v>
                </c:pt>
                <c:pt idx="18">
                  <c:v>-0.9718479504214228</c:v>
                </c:pt>
                <c:pt idx="19">
                  <c:v>-0.89502880675482732</c:v>
                </c:pt>
                <c:pt idx="20">
                  <c:v>-0.9793903819940275</c:v>
                </c:pt>
                <c:pt idx="21">
                  <c:v>0.23907094317141553</c:v>
                </c:pt>
                <c:pt idx="22">
                  <c:v>7.214370358530342E-2</c:v>
                </c:pt>
                <c:pt idx="23">
                  <c:v>0.3814056045551073</c:v>
                </c:pt>
                <c:pt idx="24">
                  <c:v>0.64306384695331786</c:v>
                </c:pt>
                <c:pt idx="25">
                  <c:v>1.117929101938242</c:v>
                </c:pt>
                <c:pt idx="26">
                  <c:v>1.4981781288336382</c:v>
                </c:pt>
                <c:pt idx="27">
                  <c:v>0.71294897238527444</c:v>
                </c:pt>
                <c:pt idx="28">
                  <c:v>0.7164922034729404</c:v>
                </c:pt>
                <c:pt idx="29">
                  <c:v>1.2434873994996876</c:v>
                </c:pt>
                <c:pt idx="30">
                  <c:v>1.3074708946728242</c:v>
                </c:pt>
                <c:pt idx="31">
                  <c:v>1.5915222841681675</c:v>
                </c:pt>
                <c:pt idx="32">
                  <c:v>2.0406696645049127</c:v>
                </c:pt>
                <c:pt idx="33">
                  <c:v>1.8810662337779505</c:v>
                </c:pt>
                <c:pt idx="34">
                  <c:v>2.0323190258870305</c:v>
                </c:pt>
                <c:pt idx="35">
                  <c:v>2.5592491515974647</c:v>
                </c:pt>
                <c:pt idx="36">
                  <c:v>2.6773896790194263</c:v>
                </c:pt>
                <c:pt idx="37">
                  <c:v>2.1676352716534453</c:v>
                </c:pt>
                <c:pt idx="38">
                  <c:v>2.3177590795972591</c:v>
                </c:pt>
                <c:pt idx="39">
                  <c:v>3.2426433612512851</c:v>
                </c:pt>
                <c:pt idx="40">
                  <c:v>2.9613230331193785</c:v>
                </c:pt>
                <c:pt idx="41">
                  <c:v>2.9766177015557505</c:v>
                </c:pt>
                <c:pt idx="42">
                  <c:v>3.1265788375362424</c:v>
                </c:pt>
                <c:pt idx="43">
                  <c:v>3.4229634368697859</c:v>
                </c:pt>
                <c:pt idx="44">
                  <c:v>3.7192402340371356</c:v>
                </c:pt>
                <c:pt idx="45">
                  <c:v>3.5904450164549573</c:v>
                </c:pt>
                <c:pt idx="46">
                  <c:v>3.9608738713289515</c:v>
                </c:pt>
                <c:pt idx="47">
                  <c:v>3.9218437267648287</c:v>
                </c:pt>
                <c:pt idx="48">
                  <c:v>4.3682552935969898</c:v>
                </c:pt>
                <c:pt idx="49">
                  <c:v>4.8748072141795218</c:v>
                </c:pt>
                <c:pt idx="50">
                  <c:v>4.6055422386130029</c:v>
                </c:pt>
                <c:pt idx="51">
                  <c:v>3.933556156468887</c:v>
                </c:pt>
                <c:pt idx="52">
                  <c:v>4.0557555587341199</c:v>
                </c:pt>
                <c:pt idx="53">
                  <c:v>3.9036224846086487</c:v>
                </c:pt>
                <c:pt idx="54">
                  <c:v>3.2057191734090384</c:v>
                </c:pt>
                <c:pt idx="55">
                  <c:v>3.2018007684428085</c:v>
                </c:pt>
                <c:pt idx="56">
                  <c:v>3.1764187021267709</c:v>
                </c:pt>
                <c:pt idx="57">
                  <c:v>3.1854781144759148</c:v>
                </c:pt>
                <c:pt idx="58">
                  <c:v>2.9369128465956518</c:v>
                </c:pt>
                <c:pt idx="59">
                  <c:v>3.0652215597293475</c:v>
                </c:pt>
                <c:pt idx="60">
                  <c:v>2.7193510493433992</c:v>
                </c:pt>
                <c:pt idx="61">
                  <c:v>2.6469464536641896</c:v>
                </c:pt>
                <c:pt idx="62">
                  <c:v>2.8575678787173153</c:v>
                </c:pt>
                <c:pt idx="63">
                  <c:v>3.1319468011182794</c:v>
                </c:pt>
                <c:pt idx="64">
                  <c:v>3.327893005597149</c:v>
                </c:pt>
                <c:pt idx="65">
                  <c:v>3.2046119528375661</c:v>
                </c:pt>
                <c:pt idx="66">
                  <c:v>3.7053806091681629</c:v>
                </c:pt>
                <c:pt idx="67">
                  <c:v>3.6642262048548702</c:v>
                </c:pt>
                <c:pt idx="68">
                  <c:v>3.1262938635724824</c:v>
                </c:pt>
                <c:pt idx="69">
                  <c:v>3.4167642687684463</c:v>
                </c:pt>
                <c:pt idx="70">
                  <c:v>3.6238525982753567</c:v>
                </c:pt>
                <c:pt idx="71">
                  <c:v>3.0055104716680381</c:v>
                </c:pt>
                <c:pt idx="72">
                  <c:v>3.4942219187781509</c:v>
                </c:pt>
                <c:pt idx="73">
                  <c:v>3.9641143465649176</c:v>
                </c:pt>
                <c:pt idx="74">
                  <c:v>4.0123949740995979</c:v>
                </c:pt>
                <c:pt idx="75">
                  <c:v>3.8075760415223758</c:v>
                </c:pt>
                <c:pt idx="76">
                  <c:v>4.0641906282282481</c:v>
                </c:pt>
                <c:pt idx="77">
                  <c:v>4.172140320147899</c:v>
                </c:pt>
                <c:pt idx="78">
                  <c:v>4.168972950247718</c:v>
                </c:pt>
                <c:pt idx="79">
                  <c:v>4.4536001204781295</c:v>
                </c:pt>
                <c:pt idx="80">
                  <c:v>4.8647808035766849</c:v>
                </c:pt>
                <c:pt idx="81">
                  <c:v>4.8565596384290588</c:v>
                </c:pt>
                <c:pt idx="82">
                  <c:v>4.6686812623571994</c:v>
                </c:pt>
                <c:pt idx="83">
                  <c:v>5.0842907334562426</c:v>
                </c:pt>
                <c:pt idx="84">
                  <c:v>5.2766669130353216</c:v>
                </c:pt>
                <c:pt idx="85">
                  <c:v>4.8360935762080226</c:v>
                </c:pt>
                <c:pt idx="86">
                  <c:v>4.6047715659935262</c:v>
                </c:pt>
                <c:pt idx="87">
                  <c:v>5.0368729871406392</c:v>
                </c:pt>
                <c:pt idx="88">
                  <c:v>4.6883346197104991</c:v>
                </c:pt>
                <c:pt idx="89">
                  <c:v>4.5674330651327866</c:v>
                </c:pt>
                <c:pt idx="90">
                  <c:v>4.7482327936189561</c:v>
                </c:pt>
                <c:pt idx="91">
                  <c:v>4.2144659562260767</c:v>
                </c:pt>
                <c:pt idx="92">
                  <c:v>3.8808834364237654</c:v>
                </c:pt>
                <c:pt idx="93">
                  <c:v>3.479522673929103</c:v>
                </c:pt>
                <c:pt idx="94">
                  <c:v>3.085735196921835</c:v>
                </c:pt>
                <c:pt idx="95">
                  <c:v>2.9322094639112395</c:v>
                </c:pt>
                <c:pt idx="96">
                  <c:v>1.5431407521215634</c:v>
                </c:pt>
                <c:pt idx="97">
                  <c:v>1.2501150385979765</c:v>
                </c:pt>
                <c:pt idx="98">
                  <c:v>1.0518401133675637</c:v>
                </c:pt>
                <c:pt idx="99">
                  <c:v>0.22458566330660901</c:v>
                </c:pt>
                <c:pt idx="100">
                  <c:v>-0.42383910051860818</c:v>
                </c:pt>
                <c:pt idx="101">
                  <c:v>-0.46068936766734403</c:v>
                </c:pt>
                <c:pt idx="102">
                  <c:v>-0.70373686727375206</c:v>
                </c:pt>
                <c:pt idx="103">
                  <c:v>-0.8711816062375255</c:v>
                </c:pt>
                <c:pt idx="104">
                  <c:v>-0.66880444451522525</c:v>
                </c:pt>
                <c:pt idx="105">
                  <c:v>-0.42966202042287183</c:v>
                </c:pt>
                <c:pt idx="106">
                  <c:v>-6.946238051731557E-2</c:v>
                </c:pt>
                <c:pt idx="107">
                  <c:v>0.12375935365698254</c:v>
                </c:pt>
                <c:pt idx="108">
                  <c:v>1.1863362767942753</c:v>
                </c:pt>
                <c:pt idx="109">
                  <c:v>1.4650035814755658</c:v>
                </c:pt>
                <c:pt idx="110">
                  <c:v>1.9078056003399402</c:v>
                </c:pt>
                <c:pt idx="111">
                  <c:v>2.0388229794873203</c:v>
                </c:pt>
                <c:pt idx="112">
                  <c:v>2.5703249638292514</c:v>
                </c:pt>
                <c:pt idx="113">
                  <c:v>2.9267925058003685</c:v>
                </c:pt>
                <c:pt idx="114">
                  <c:v>2.61086339590757</c:v>
                </c:pt>
                <c:pt idx="115">
                  <c:v>2.6898113502296983</c:v>
                </c:pt>
                <c:pt idx="116">
                  <c:v>2.5889044823994567</c:v>
                </c:pt>
                <c:pt idx="117">
                  <c:v>2.1490779068559895</c:v>
                </c:pt>
                <c:pt idx="118">
                  <c:v>2.0521870810360054</c:v>
                </c:pt>
                <c:pt idx="119">
                  <c:v>1.8566483667961098</c:v>
                </c:pt>
                <c:pt idx="120">
                  <c:v>1.569015210722946</c:v>
                </c:pt>
                <c:pt idx="121">
                  <c:v>1.4277939226077452</c:v>
                </c:pt>
                <c:pt idx="122">
                  <c:v>0.79781845813839958</c:v>
                </c:pt>
                <c:pt idx="123">
                  <c:v>0.62846277028367759</c:v>
                </c:pt>
                <c:pt idx="124">
                  <c:v>9.8959049588986936E-2</c:v>
                </c:pt>
                <c:pt idx="125">
                  <c:v>-0.74667742797320802</c:v>
                </c:pt>
                <c:pt idx="126">
                  <c:v>-1.3050806403341997</c:v>
                </c:pt>
                <c:pt idx="127">
                  <c:v>-1.4614118480064664</c:v>
                </c:pt>
                <c:pt idx="128">
                  <c:v>-2.4225483865026209</c:v>
                </c:pt>
                <c:pt idx="129">
                  <c:v>-3.0145462203792328</c:v>
                </c:pt>
                <c:pt idx="130">
                  <c:v>-3.5999404221658593</c:v>
                </c:pt>
                <c:pt idx="131">
                  <c:v>-4.4830539813230708</c:v>
                </c:pt>
                <c:pt idx="132">
                  <c:v>-5.3480377685152352</c:v>
                </c:pt>
                <c:pt idx="133">
                  <c:v>-5.8818562775795442</c:v>
                </c:pt>
                <c:pt idx="134">
                  <c:v>-5.9579917319711022</c:v>
                </c:pt>
                <c:pt idx="135">
                  <c:v>-6.0724443719543997</c:v>
                </c:pt>
                <c:pt idx="136">
                  <c:v>-5.8573168516038665</c:v>
                </c:pt>
                <c:pt idx="137">
                  <c:v>-5.7860631490505243</c:v>
                </c:pt>
                <c:pt idx="138">
                  <c:v>-5.5517800554214514</c:v>
                </c:pt>
                <c:pt idx="139">
                  <c:v>-5.5147749517982962</c:v>
                </c:pt>
                <c:pt idx="140">
                  <c:v>-5.3368400520974246</c:v>
                </c:pt>
                <c:pt idx="141">
                  <c:v>-5.2459962537238169</c:v>
                </c:pt>
                <c:pt idx="142">
                  <c:v>-5.0832716077959255</c:v>
                </c:pt>
                <c:pt idx="143">
                  <c:v>-4.8996931351004243</c:v>
                </c:pt>
                <c:pt idx="144">
                  <c:v>-4.3394545152307114</c:v>
                </c:pt>
                <c:pt idx="145">
                  <c:v>-4.2921811185344216</c:v>
                </c:pt>
                <c:pt idx="146">
                  <c:v>-4.6602114187434989</c:v>
                </c:pt>
                <c:pt idx="147">
                  <c:v>-4.1704478552781037</c:v>
                </c:pt>
                <c:pt idx="148">
                  <c:v>-4.0867162957588965</c:v>
                </c:pt>
                <c:pt idx="149">
                  <c:v>-4.2105294616920252</c:v>
                </c:pt>
                <c:pt idx="150">
                  <c:v>-4.0635545134902635</c:v>
                </c:pt>
                <c:pt idx="151">
                  <c:v>-3.9881564530390934</c:v>
                </c:pt>
                <c:pt idx="152">
                  <c:v>-3.4810487981287719</c:v>
                </c:pt>
                <c:pt idx="153">
                  <c:v>-3.0549887024504563</c:v>
                </c:pt>
                <c:pt idx="154">
                  <c:v>-3.0852858458869092</c:v>
                </c:pt>
                <c:pt idx="155">
                  <c:v>-2.4790733348333927</c:v>
                </c:pt>
                <c:pt idx="156">
                  <c:v>-2.2870342852511216</c:v>
                </c:pt>
                <c:pt idx="157">
                  <c:v>-2.0552713773444697</c:v>
                </c:pt>
                <c:pt idx="158">
                  <c:v>-1.4150331201085997</c:v>
                </c:pt>
                <c:pt idx="159">
                  <c:v>-1.2976584311805484</c:v>
                </c:pt>
                <c:pt idx="160">
                  <c:v>-1.4216478993245629</c:v>
                </c:pt>
                <c:pt idx="161">
                  <c:v>-0.93836364804935624</c:v>
                </c:pt>
                <c:pt idx="162">
                  <c:v>-0.25609331955492864</c:v>
                </c:pt>
                <c:pt idx="163">
                  <c:v>-0.2594610692649213</c:v>
                </c:pt>
                <c:pt idx="164">
                  <c:v>-0.26418739525627677</c:v>
                </c:pt>
                <c:pt idx="165">
                  <c:v>0.4626938576904438</c:v>
                </c:pt>
                <c:pt idx="166">
                  <c:v>0.88951461062345416</c:v>
                </c:pt>
                <c:pt idx="167">
                  <c:v>0.99080986132433768</c:v>
                </c:pt>
                <c:pt idx="168">
                  <c:v>1.1137252831914912</c:v>
                </c:pt>
                <c:pt idx="169">
                  <c:v>1.4305177969484495</c:v>
                </c:pt>
                <c:pt idx="170">
                  <c:v>1.8187613223781929</c:v>
                </c:pt>
                <c:pt idx="171">
                  <c:v>2.2541542756188138</c:v>
                </c:pt>
                <c:pt idx="172">
                  <c:v>2.4602608621150157</c:v>
                </c:pt>
                <c:pt idx="173">
                  <c:v>2.676847623900902</c:v>
                </c:pt>
                <c:pt idx="174">
                  <c:v>2.9136893227020622</c:v>
                </c:pt>
                <c:pt idx="175">
                  <c:v>2.9859500202613853</c:v>
                </c:pt>
                <c:pt idx="176">
                  <c:v>3.4829527515314096</c:v>
                </c:pt>
                <c:pt idx="177">
                  <c:v>3.0778881142450532</c:v>
                </c:pt>
                <c:pt idx="178">
                  <c:v>3.5462668922183971</c:v>
                </c:pt>
                <c:pt idx="179">
                  <c:v>3.9351883554182177</c:v>
                </c:pt>
                <c:pt idx="180">
                  <c:v>4.3934647111430358</c:v>
                </c:pt>
                <c:pt idx="181">
                  <c:v>4.8211482489120216</c:v>
                </c:pt>
                <c:pt idx="182">
                  <c:v>5.2803757397438034</c:v>
                </c:pt>
                <c:pt idx="183">
                  <c:v>4.6339638326273747</c:v>
                </c:pt>
                <c:pt idx="184">
                  <c:v>5.3493441055579627</c:v>
                </c:pt>
                <c:pt idx="185">
                  <c:v>5.9165600738634527</c:v>
                </c:pt>
                <c:pt idx="186">
                  <c:v>5.1130345971546642</c:v>
                </c:pt>
                <c:pt idx="187">
                  <c:v>5.4666100609891632</c:v>
                </c:pt>
                <c:pt idx="188">
                  <c:v>5.5451259508716211</c:v>
                </c:pt>
                <c:pt idx="189">
                  <c:v>5.440806838459733</c:v>
                </c:pt>
                <c:pt idx="190">
                  <c:v>5.2903540491796797</c:v>
                </c:pt>
                <c:pt idx="191">
                  <c:v>5.1362248980589165</c:v>
                </c:pt>
                <c:pt idx="192">
                  <c:v>4.7166171947834901</c:v>
                </c:pt>
                <c:pt idx="193">
                  <c:v>4.7230497833536722</c:v>
                </c:pt>
                <c:pt idx="194">
                  <c:v>4.5407429345066808</c:v>
                </c:pt>
                <c:pt idx="195">
                  <c:v>4.8844453559249823</c:v>
                </c:pt>
                <c:pt idx="196">
                  <c:v>4.5636559206306604</c:v>
                </c:pt>
                <c:pt idx="197">
                  <c:v>4.4828283261230784</c:v>
                </c:pt>
                <c:pt idx="198">
                  <c:v>4.3387266675826597</c:v>
                </c:pt>
                <c:pt idx="199">
                  <c:v>4.2133598534463301</c:v>
                </c:pt>
                <c:pt idx="200">
                  <c:v>3.7093464104498874</c:v>
                </c:pt>
                <c:pt idx="201">
                  <c:v>4.115573263532557</c:v>
                </c:pt>
                <c:pt idx="202">
                  <c:v>4.0384924440906245</c:v>
                </c:pt>
                <c:pt idx="203">
                  <c:v>3.763702426758031</c:v>
                </c:pt>
                <c:pt idx="204">
                  <c:v>3.7751660205495474</c:v>
                </c:pt>
                <c:pt idx="205">
                  <c:v>3.7593266438784134</c:v>
                </c:pt>
                <c:pt idx="206">
                  <c:v>3.1228183777330276</c:v>
                </c:pt>
                <c:pt idx="207">
                  <c:v>2.9930471126748737</c:v>
                </c:pt>
                <c:pt idx="208">
                  <c:v>2.8828963591781775</c:v>
                </c:pt>
                <c:pt idx="209">
                  <c:v>2.0281926877295131</c:v>
                </c:pt>
                <c:pt idx="210">
                  <c:v>2.1452471626551617</c:v>
                </c:pt>
                <c:pt idx="211">
                  <c:v>1.8989498861439191</c:v>
                </c:pt>
                <c:pt idx="212">
                  <c:v>1.5223478469517326</c:v>
                </c:pt>
                <c:pt idx="213">
                  <c:v>1.2278523532503804</c:v>
                </c:pt>
                <c:pt idx="214">
                  <c:v>0.27474943818741604</c:v>
                </c:pt>
                <c:pt idx="215">
                  <c:v>-0.78614832887891062</c:v>
                </c:pt>
                <c:pt idx="216">
                  <c:v>-2.7005987269451248</c:v>
                </c:pt>
                <c:pt idx="217">
                  <c:v>-4.9253462107963326</c:v>
                </c:pt>
                <c:pt idx="218">
                  <c:v>-6.6410374229473828</c:v>
                </c:pt>
                <c:pt idx="219">
                  <c:v>-8.9695761065162642</c:v>
                </c:pt>
                <c:pt idx="220">
                  <c:v>-10.24195836595233</c:v>
                </c:pt>
                <c:pt idx="221">
                  <c:v>-11.334841653544936</c:v>
                </c:pt>
                <c:pt idx="222">
                  <c:v>-12.260798376809701</c:v>
                </c:pt>
                <c:pt idx="223">
                  <c:v>-12.859424702934675</c:v>
                </c:pt>
                <c:pt idx="224">
                  <c:v>-13.120253617116973</c:v>
                </c:pt>
                <c:pt idx="225">
                  <c:v>-13.916254010322216</c:v>
                </c:pt>
                <c:pt idx="226">
                  <c:v>-13.814298479806586</c:v>
                </c:pt>
                <c:pt idx="227">
                  <c:v>-13.054723802261424</c:v>
                </c:pt>
                <c:pt idx="228">
                  <c:v>-11.212408020598208</c:v>
                </c:pt>
                <c:pt idx="229">
                  <c:v>-10.035424405007554</c:v>
                </c:pt>
                <c:pt idx="230">
                  <c:v>-7.9115592441549865</c:v>
                </c:pt>
                <c:pt idx="231">
                  <c:v>-5.5353605373475006</c:v>
                </c:pt>
                <c:pt idx="232">
                  <c:v>-4.1730080884104019</c:v>
                </c:pt>
                <c:pt idx="233">
                  <c:v>-2.7936476809991118</c:v>
                </c:pt>
                <c:pt idx="234">
                  <c:v>-1.2864563119436512</c:v>
                </c:pt>
                <c:pt idx="235">
                  <c:v>-0.5551443375277576</c:v>
                </c:pt>
                <c:pt idx="236">
                  <c:v>0.23409183863873917</c:v>
                </c:pt>
                <c:pt idx="237">
                  <c:v>1.2434614625056239</c:v>
                </c:pt>
                <c:pt idx="238">
                  <c:v>1.6928711639427441</c:v>
                </c:pt>
                <c:pt idx="239">
                  <c:v>2.0375742593792268</c:v>
                </c:pt>
                <c:pt idx="240">
                  <c:v>1.6071039027582668</c:v>
                </c:pt>
                <c:pt idx="241">
                  <c:v>2.4181802195113455</c:v>
                </c:pt>
                <c:pt idx="242">
                  <c:v>2.5788748583793319</c:v>
                </c:pt>
                <c:pt idx="243">
                  <c:v>2.7874917129308452</c:v>
                </c:pt>
                <c:pt idx="244">
                  <c:v>2.757115599918003</c:v>
                </c:pt>
                <c:pt idx="245">
                  <c:v>3.3420183488551913</c:v>
                </c:pt>
                <c:pt idx="246">
                  <c:v>3.7208078341523176</c:v>
                </c:pt>
                <c:pt idx="247">
                  <c:v>3.9589152944882855</c:v>
                </c:pt>
                <c:pt idx="248">
                  <c:v>4.4752787529718008</c:v>
                </c:pt>
                <c:pt idx="249">
                  <c:v>4.28712811243952</c:v>
                </c:pt>
                <c:pt idx="250">
                  <c:v>4.6557405350226677</c:v>
                </c:pt>
                <c:pt idx="251">
                  <c:v>4.7766461493167434</c:v>
                </c:pt>
                <c:pt idx="252">
                  <c:v>5.3689775625842984</c:v>
                </c:pt>
                <c:pt idx="253">
                  <c:v>5.4982490781920745</c:v>
                </c:pt>
                <c:pt idx="254">
                  <c:v>5.4772295610564736</c:v>
                </c:pt>
                <c:pt idx="255">
                  <c:v>5.4608453755446762</c:v>
                </c:pt>
                <c:pt idx="256">
                  <c:v>5.6601746814417764</c:v>
                </c:pt>
                <c:pt idx="257">
                  <c:v>5.3895331458515106</c:v>
                </c:pt>
                <c:pt idx="258">
                  <c:v>4.6864847942809096</c:v>
                </c:pt>
                <c:pt idx="259">
                  <c:v>4.7574000647158554</c:v>
                </c:pt>
                <c:pt idx="260">
                  <c:v>4.389347783307973</c:v>
                </c:pt>
                <c:pt idx="261">
                  <c:v>4.7801606875441216</c:v>
                </c:pt>
                <c:pt idx="262">
                  <c:v>4.6254144082277238</c:v>
                </c:pt>
                <c:pt idx="263">
                  <c:v>4.3237933651828264</c:v>
                </c:pt>
                <c:pt idx="264">
                  <c:v>3.8144766496574833</c:v>
                </c:pt>
                <c:pt idx="265">
                  <c:v>4.0899387906735418</c:v>
                </c:pt>
                <c:pt idx="266">
                  <c:v>3.7957378885860038</c:v>
                </c:pt>
                <c:pt idx="267">
                  <c:v>3.4051716591677161</c:v>
                </c:pt>
                <c:pt idx="268">
                  <c:v>3.0678845486882711</c:v>
                </c:pt>
                <c:pt idx="269">
                  <c:v>2.9849752752198366</c:v>
                </c:pt>
                <c:pt idx="270">
                  <c:v>2.934153764996994</c:v>
                </c:pt>
                <c:pt idx="271">
                  <c:v>2.8024920517012442</c:v>
                </c:pt>
                <c:pt idx="272">
                  <c:v>2.6533790812485192</c:v>
                </c:pt>
                <c:pt idx="273">
                  <c:v>2.277009232649374</c:v>
                </c:pt>
                <c:pt idx="274">
                  <c:v>2.4682387350333679</c:v>
                </c:pt>
                <c:pt idx="275">
                  <c:v>2.4413876929134659</c:v>
                </c:pt>
                <c:pt idx="276">
                  <c:v>2.7875198621559294</c:v>
                </c:pt>
                <c:pt idx="277">
                  <c:v>2.5372512007287629</c:v>
                </c:pt>
                <c:pt idx="278">
                  <c:v>2.567534686840367</c:v>
                </c:pt>
                <c:pt idx="279">
                  <c:v>3.4801796920854278</c:v>
                </c:pt>
                <c:pt idx="280">
                  <c:v>3.9953600524868627</c:v>
                </c:pt>
                <c:pt idx="281">
                  <c:v>3.8935177170709379</c:v>
                </c:pt>
                <c:pt idx="282">
                  <c:v>4.2858595854174064</c:v>
                </c:pt>
                <c:pt idx="283">
                  <c:v>4.4774730535431129</c:v>
                </c:pt>
                <c:pt idx="284">
                  <c:v>4.6897272215248753</c:v>
                </c:pt>
                <c:pt idx="285">
                  <c:v>5.2024007379656734</c:v>
                </c:pt>
                <c:pt idx="286">
                  <c:v>5.2205190414813973</c:v>
                </c:pt>
                <c:pt idx="287">
                  <c:v>5.6240349200195272</c:v>
                </c:pt>
                <c:pt idx="288">
                  <c:v>5.0216423303777624</c:v>
                </c:pt>
                <c:pt idx="289">
                  <c:v>3.7211216791485091</c:v>
                </c:pt>
                <c:pt idx="290">
                  <c:v>2.4845486284069684</c:v>
                </c:pt>
                <c:pt idx="291">
                  <c:v>0.6687441985268272</c:v>
                </c:pt>
                <c:pt idx="292">
                  <c:v>-0.3240576637279724</c:v>
                </c:pt>
                <c:pt idx="293">
                  <c:v>-0.68229732734420567</c:v>
                </c:pt>
                <c:pt idx="294">
                  <c:v>-1.3416005556504573</c:v>
                </c:pt>
                <c:pt idx="295">
                  <c:v>-2.1228877626246034</c:v>
                </c:pt>
                <c:pt idx="296">
                  <c:v>-2.87918678134641</c:v>
                </c:pt>
                <c:pt idx="297">
                  <c:v>-3.7471764570757626</c:v>
                </c:pt>
                <c:pt idx="298">
                  <c:v>-4.5986779780991194</c:v>
                </c:pt>
                <c:pt idx="299">
                  <c:v>-5.2133006354982525</c:v>
                </c:pt>
                <c:pt idx="300">
                  <c:v>-5.1542523110098664</c:v>
                </c:pt>
                <c:pt idx="301">
                  <c:v>-4.9860012912051115</c:v>
                </c:pt>
                <c:pt idx="302">
                  <c:v>-4.8877827718936224</c:v>
                </c:pt>
                <c:pt idx="303">
                  <c:v>-4.1333305884341476</c:v>
                </c:pt>
                <c:pt idx="304">
                  <c:v>-4.3101296692935502</c:v>
                </c:pt>
                <c:pt idx="305">
                  <c:v>-4.5274965424716314</c:v>
                </c:pt>
                <c:pt idx="306">
                  <c:v>-4.1577436788106663</c:v>
                </c:pt>
                <c:pt idx="307">
                  <c:v>-4.0791222092120609</c:v>
                </c:pt>
                <c:pt idx="308">
                  <c:v>-3.4559886347680369</c:v>
                </c:pt>
                <c:pt idx="309">
                  <c:v>-3.3040428783092657</c:v>
                </c:pt>
                <c:pt idx="310">
                  <c:v>-2.9938643219875827</c:v>
                </c:pt>
                <c:pt idx="311">
                  <c:v>-2.7938605617988777</c:v>
                </c:pt>
                <c:pt idx="312">
                  <c:v>-2.2221664967038368</c:v>
                </c:pt>
                <c:pt idx="313">
                  <c:v>-1.2764385301895609</c:v>
                </c:pt>
                <c:pt idx="314">
                  <c:v>-5.0650494646964361E-2</c:v>
                </c:pt>
                <c:pt idx="315">
                  <c:v>0.16241389774704906</c:v>
                </c:pt>
                <c:pt idx="316">
                  <c:v>1.2680439846186831</c:v>
                </c:pt>
                <c:pt idx="317">
                  <c:v>2.1440825774177608</c:v>
                </c:pt>
                <c:pt idx="318">
                  <c:v>1.941339819092458</c:v>
                </c:pt>
                <c:pt idx="319">
                  <c:v>2.352777796827521</c:v>
                </c:pt>
                <c:pt idx="320">
                  <c:v>2.4242258321726773</c:v>
                </c:pt>
                <c:pt idx="321">
                  <c:v>3.0753488754743374</c:v>
                </c:pt>
                <c:pt idx="322">
                  <c:v>3.855653034164841</c:v>
                </c:pt>
                <c:pt idx="323">
                  <c:v>4.1641386447360373</c:v>
                </c:pt>
                <c:pt idx="324">
                  <c:v>3.753149519016219</c:v>
                </c:pt>
                <c:pt idx="325">
                  <c:v>4.0506659776426979</c:v>
                </c:pt>
                <c:pt idx="326">
                  <c:v>3.9987842240643445</c:v>
                </c:pt>
                <c:pt idx="327">
                  <c:v>4.2374100597655007</c:v>
                </c:pt>
                <c:pt idx="328">
                  <c:v>4.142163904401075</c:v>
                </c:pt>
                <c:pt idx="329">
                  <c:v>4.1649188325380448</c:v>
                </c:pt>
                <c:pt idx="330">
                  <c:v>4.4738457341608084</c:v>
                </c:pt>
                <c:pt idx="331">
                  <c:v>5.0051005794057302</c:v>
                </c:pt>
                <c:pt idx="332">
                  <c:v>4.8737447140726697</c:v>
                </c:pt>
                <c:pt idx="333">
                  <c:v>4.7518328403080234</c:v>
                </c:pt>
                <c:pt idx="334">
                  <c:v>4.6591200377055886</c:v>
                </c:pt>
                <c:pt idx="335">
                  <c:v>4.5155192641091135</c:v>
                </c:pt>
                <c:pt idx="336">
                  <c:v>4.4512814428227188</c:v>
                </c:pt>
                <c:pt idx="337">
                  <c:v>3.9756040987297014</c:v>
                </c:pt>
                <c:pt idx="338">
                  <c:v>3.7838621849543008</c:v>
                </c:pt>
                <c:pt idx="339">
                  <c:v>4.0970873576208877</c:v>
                </c:pt>
                <c:pt idx="340">
                  <c:v>3.6803112186343245</c:v>
                </c:pt>
                <c:pt idx="341">
                  <c:v>3.53149485542201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FA3-48C6-9492-9D4F0498C813}"/>
            </c:ext>
          </c:extLst>
        </c:ser>
        <c:ser>
          <c:idx val="3"/>
          <c:order val="1"/>
          <c:tx>
            <c:strRef>
              <c:f>'Data 1'!$I$3</c:f>
              <c:strCache>
                <c:ptCount val="1"/>
                <c:pt idx="0">
                  <c:v>Services</c:v>
                </c:pt>
              </c:strCache>
            </c:strRef>
          </c:tx>
          <c:spPr>
            <a:ln w="28575">
              <a:solidFill>
                <a:srgbClr val="BC151E"/>
              </a:solidFill>
              <a:prstDash val="solid"/>
            </a:ln>
          </c:spPr>
          <c:marker>
            <c:symbol val="none"/>
          </c:marker>
          <c:dLbls>
            <c:dLbl>
              <c:idx val="347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>
                      <a:solidFill>
                        <a:srgbClr val="BC151E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A3-48C6-9492-9D4F0498C81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'Data 1'!$D$18:$D$365</c:f>
              <c:strCache>
                <c:ptCount val="343"/>
                <c:pt idx="6">
                  <c:v>'91</c:v>
                </c:pt>
                <c:pt idx="18">
                  <c:v>'92</c:v>
                </c:pt>
                <c:pt idx="30">
                  <c:v>'93</c:v>
                </c:pt>
                <c:pt idx="42">
                  <c:v>'94</c:v>
                </c:pt>
                <c:pt idx="54">
                  <c:v>'95</c:v>
                </c:pt>
                <c:pt idx="66">
                  <c:v>'96</c:v>
                </c:pt>
                <c:pt idx="78">
                  <c:v>'97</c:v>
                </c:pt>
                <c:pt idx="90">
                  <c:v>'98</c:v>
                </c:pt>
                <c:pt idx="102">
                  <c:v>'99</c:v>
                </c:pt>
                <c:pt idx="114">
                  <c:v>'00</c:v>
                </c:pt>
                <c:pt idx="126">
                  <c:v>'01</c:v>
                </c:pt>
                <c:pt idx="138">
                  <c:v>'02</c:v>
                </c:pt>
                <c:pt idx="150">
                  <c:v>'03</c:v>
                </c:pt>
                <c:pt idx="162">
                  <c:v>'04</c:v>
                </c:pt>
                <c:pt idx="174">
                  <c:v>'05</c:v>
                </c:pt>
                <c:pt idx="186">
                  <c:v>'06</c:v>
                </c:pt>
                <c:pt idx="198">
                  <c:v>'07</c:v>
                </c:pt>
                <c:pt idx="210">
                  <c:v>'08</c:v>
                </c:pt>
                <c:pt idx="222">
                  <c:v>'09</c:v>
                </c:pt>
                <c:pt idx="234">
                  <c:v>'10</c:v>
                </c:pt>
                <c:pt idx="246">
                  <c:v>'11</c:v>
                </c:pt>
                <c:pt idx="258">
                  <c:v>'12</c:v>
                </c:pt>
                <c:pt idx="270">
                  <c:v>'13</c:v>
                </c:pt>
                <c:pt idx="282">
                  <c:v>'14</c:v>
                </c:pt>
                <c:pt idx="294">
                  <c:v>'15</c:v>
                </c:pt>
                <c:pt idx="306">
                  <c:v>'16</c:v>
                </c:pt>
                <c:pt idx="318">
                  <c:v>'17</c:v>
                </c:pt>
                <c:pt idx="330">
                  <c:v>'18</c:v>
                </c:pt>
                <c:pt idx="342">
                  <c:v>'19</c:v>
                </c:pt>
              </c:strCache>
            </c:strRef>
          </c:cat>
          <c:val>
            <c:numRef>
              <c:f>'Data 1'!$I$18:$I$365</c:f>
              <c:numCache>
                <c:formatCode>0.00</c:formatCode>
                <c:ptCount val="348"/>
                <c:pt idx="0">
                  <c:v>2.1418541527207902</c:v>
                </c:pt>
                <c:pt idx="1">
                  <c:v>2.0955693436723433</c:v>
                </c:pt>
                <c:pt idx="2">
                  <c:v>1.9217207365678668</c:v>
                </c:pt>
                <c:pt idx="3">
                  <c:v>1.4961683709339146</c:v>
                </c:pt>
                <c:pt idx="4">
                  <c:v>1.2111552689457739</c:v>
                </c:pt>
                <c:pt idx="5">
                  <c:v>1.1815881370069947</c:v>
                </c:pt>
                <c:pt idx="6">
                  <c:v>0.98157286820996781</c:v>
                </c:pt>
                <c:pt idx="7">
                  <c:v>1.012683807479875</c:v>
                </c:pt>
                <c:pt idx="8">
                  <c:v>1.2372331502073397</c:v>
                </c:pt>
                <c:pt idx="9">
                  <c:v>1.2691423723598216</c:v>
                </c:pt>
                <c:pt idx="10">
                  <c:v>1.2548941343088149</c:v>
                </c:pt>
                <c:pt idx="11">
                  <c:v>1.3885073332088993</c:v>
                </c:pt>
                <c:pt idx="12">
                  <c:v>1.8133115778500963</c:v>
                </c:pt>
                <c:pt idx="13">
                  <c:v>1.9040684900954785</c:v>
                </c:pt>
                <c:pt idx="14">
                  <c:v>1.9026495003808153</c:v>
                </c:pt>
                <c:pt idx="15">
                  <c:v>2.1220753672607451</c:v>
                </c:pt>
                <c:pt idx="16">
                  <c:v>1.8470688498052779</c:v>
                </c:pt>
                <c:pt idx="17">
                  <c:v>1.6920927664485053</c:v>
                </c:pt>
                <c:pt idx="18">
                  <c:v>2.4305236595105306</c:v>
                </c:pt>
                <c:pt idx="19">
                  <c:v>2.2802229303469757</c:v>
                </c:pt>
                <c:pt idx="20">
                  <c:v>1.6016405886724705</c:v>
                </c:pt>
                <c:pt idx="21">
                  <c:v>2.3481385602067917</c:v>
                </c:pt>
                <c:pt idx="22">
                  <c:v>2.2720027725410041</c:v>
                </c:pt>
                <c:pt idx="23">
                  <c:v>2.3399069332280309</c:v>
                </c:pt>
                <c:pt idx="24">
                  <c:v>2.9006666365805955</c:v>
                </c:pt>
                <c:pt idx="25">
                  <c:v>3.0089467337867992</c:v>
                </c:pt>
                <c:pt idx="26">
                  <c:v>2.9450026180735778</c:v>
                </c:pt>
                <c:pt idx="27">
                  <c:v>3.103426787437269</c:v>
                </c:pt>
                <c:pt idx="28">
                  <c:v>3.0745164634366384</c:v>
                </c:pt>
                <c:pt idx="29">
                  <c:v>3.2708634983278362</c:v>
                </c:pt>
                <c:pt idx="30">
                  <c:v>3.6080478647523728</c:v>
                </c:pt>
                <c:pt idx="31">
                  <c:v>3.8094676661230453</c:v>
                </c:pt>
                <c:pt idx="32">
                  <c:v>3.9174772414611869</c:v>
                </c:pt>
                <c:pt idx="33">
                  <c:v>3.2177714552434011</c:v>
                </c:pt>
                <c:pt idx="34">
                  <c:v>3.2326673306779741</c:v>
                </c:pt>
                <c:pt idx="35">
                  <c:v>3.4130293526082323</c:v>
                </c:pt>
                <c:pt idx="36">
                  <c:v>3.1949818227835936</c:v>
                </c:pt>
                <c:pt idx="37">
                  <c:v>2.9495887199770365</c:v>
                </c:pt>
                <c:pt idx="38">
                  <c:v>3.2257779680741061</c:v>
                </c:pt>
                <c:pt idx="39">
                  <c:v>3.6463342383940667</c:v>
                </c:pt>
                <c:pt idx="40">
                  <c:v>3.6020737689526516</c:v>
                </c:pt>
                <c:pt idx="41">
                  <c:v>3.6786587072656918</c:v>
                </c:pt>
                <c:pt idx="42">
                  <c:v>3.7522415525619746</c:v>
                </c:pt>
                <c:pt idx="43">
                  <c:v>3.8133970051111854</c:v>
                </c:pt>
                <c:pt idx="44">
                  <c:v>3.6996843323583661</c:v>
                </c:pt>
                <c:pt idx="45">
                  <c:v>4.0908690816531257</c:v>
                </c:pt>
                <c:pt idx="46">
                  <c:v>4.4254054620471495</c:v>
                </c:pt>
                <c:pt idx="47">
                  <c:v>4.3967798901602961</c:v>
                </c:pt>
                <c:pt idx="48">
                  <c:v>4.1092461769823618</c:v>
                </c:pt>
                <c:pt idx="49">
                  <c:v>4.3175139558919273</c:v>
                </c:pt>
                <c:pt idx="50">
                  <c:v>4.1664588698727245</c:v>
                </c:pt>
                <c:pt idx="51">
                  <c:v>3.4434951450089235</c:v>
                </c:pt>
                <c:pt idx="52">
                  <c:v>3.6429206962413252</c:v>
                </c:pt>
                <c:pt idx="53">
                  <c:v>3.6267526019863494</c:v>
                </c:pt>
                <c:pt idx="54">
                  <c:v>3.0785677581256277</c:v>
                </c:pt>
                <c:pt idx="55">
                  <c:v>3.140961297881617</c:v>
                </c:pt>
                <c:pt idx="56">
                  <c:v>3.3291757959674539</c:v>
                </c:pt>
                <c:pt idx="57">
                  <c:v>2.9807309189415987</c:v>
                </c:pt>
                <c:pt idx="58">
                  <c:v>2.8876779819739573</c:v>
                </c:pt>
                <c:pt idx="59">
                  <c:v>2.8396710578762585</c:v>
                </c:pt>
                <c:pt idx="60">
                  <c:v>2.6720910691340194</c:v>
                </c:pt>
                <c:pt idx="61">
                  <c:v>2.4462457805610738</c:v>
                </c:pt>
                <c:pt idx="62">
                  <c:v>2.4084191946556865</c:v>
                </c:pt>
                <c:pt idx="63">
                  <c:v>2.7760526835015842</c:v>
                </c:pt>
                <c:pt idx="64">
                  <c:v>2.8771773713274218</c:v>
                </c:pt>
                <c:pt idx="65">
                  <c:v>2.574938842796537</c:v>
                </c:pt>
                <c:pt idx="66">
                  <c:v>2.814046581845342</c:v>
                </c:pt>
                <c:pt idx="67">
                  <c:v>2.798970253382338</c:v>
                </c:pt>
                <c:pt idx="68">
                  <c:v>2.549078396371951</c:v>
                </c:pt>
                <c:pt idx="69">
                  <c:v>3.2784500756802393</c:v>
                </c:pt>
                <c:pt idx="70">
                  <c:v>3.3843112188422841</c:v>
                </c:pt>
                <c:pt idx="71">
                  <c:v>3.1648388522739435</c:v>
                </c:pt>
                <c:pt idx="72">
                  <c:v>3.6415406206333101</c:v>
                </c:pt>
                <c:pt idx="73">
                  <c:v>3.911146588150971</c:v>
                </c:pt>
                <c:pt idx="74">
                  <c:v>4.1338814088884401</c:v>
                </c:pt>
                <c:pt idx="75">
                  <c:v>4.126549092759535</c:v>
                </c:pt>
                <c:pt idx="76">
                  <c:v>4.1803278934696042</c:v>
                </c:pt>
                <c:pt idx="77">
                  <c:v>4.4717193615783968</c:v>
                </c:pt>
                <c:pt idx="78">
                  <c:v>4.349168512317525</c:v>
                </c:pt>
                <c:pt idx="79">
                  <c:v>4.4526102737358908</c:v>
                </c:pt>
                <c:pt idx="80">
                  <c:v>4.7971864679869691</c:v>
                </c:pt>
                <c:pt idx="81">
                  <c:v>4.2151811486471846</c:v>
                </c:pt>
                <c:pt idx="82">
                  <c:v>4.1172934123452576</c:v>
                </c:pt>
                <c:pt idx="83">
                  <c:v>4.2333434745163379</c:v>
                </c:pt>
                <c:pt idx="84">
                  <c:v>4.2987451280239286</c:v>
                </c:pt>
                <c:pt idx="85">
                  <c:v>4.1781222679968089</c:v>
                </c:pt>
                <c:pt idx="86">
                  <c:v>3.9615376456787255</c:v>
                </c:pt>
                <c:pt idx="87">
                  <c:v>3.8592807308753807</c:v>
                </c:pt>
                <c:pt idx="88">
                  <c:v>3.7335639943895327</c:v>
                </c:pt>
                <c:pt idx="89">
                  <c:v>3.532985412619416</c:v>
                </c:pt>
                <c:pt idx="90">
                  <c:v>3.4014365008642633</c:v>
                </c:pt>
                <c:pt idx="91">
                  <c:v>3.4637782409922657</c:v>
                </c:pt>
                <c:pt idx="92">
                  <c:v>3.4894485839823908</c:v>
                </c:pt>
                <c:pt idx="93">
                  <c:v>3.5784210777833003</c:v>
                </c:pt>
                <c:pt idx="94">
                  <c:v>3.5347440778625838</c:v>
                </c:pt>
                <c:pt idx="95">
                  <c:v>3.695044457623764</c:v>
                </c:pt>
                <c:pt idx="96">
                  <c:v>3.2769781147794497</c:v>
                </c:pt>
                <c:pt idx="97">
                  <c:v>3.2693398014395747</c:v>
                </c:pt>
                <c:pt idx="98">
                  <c:v>3.3257605465822904</c:v>
                </c:pt>
                <c:pt idx="99">
                  <c:v>3.0809911284343405</c:v>
                </c:pt>
                <c:pt idx="100">
                  <c:v>2.9033457528006457</c:v>
                </c:pt>
                <c:pt idx="101">
                  <c:v>3.0837509416658637</c:v>
                </c:pt>
                <c:pt idx="102">
                  <c:v>2.9930613815769336</c:v>
                </c:pt>
                <c:pt idx="103">
                  <c:v>2.9131886558081188</c:v>
                </c:pt>
                <c:pt idx="104">
                  <c:v>2.8123784201489199</c:v>
                </c:pt>
                <c:pt idx="105">
                  <c:v>2.7614475612602662</c:v>
                </c:pt>
                <c:pt idx="106">
                  <c:v>2.6780507990832536</c:v>
                </c:pt>
                <c:pt idx="107">
                  <c:v>2.6707532971007364</c:v>
                </c:pt>
                <c:pt idx="108">
                  <c:v>2.9487394712392367</c:v>
                </c:pt>
                <c:pt idx="109">
                  <c:v>2.912562645907113</c:v>
                </c:pt>
                <c:pt idx="110">
                  <c:v>2.972048520447701</c:v>
                </c:pt>
                <c:pt idx="111">
                  <c:v>3.0522999611779955</c:v>
                </c:pt>
                <c:pt idx="112">
                  <c:v>3.5066441273108984</c:v>
                </c:pt>
                <c:pt idx="113">
                  <c:v>3.3579086396383184</c:v>
                </c:pt>
                <c:pt idx="114">
                  <c:v>3.1933430283785036</c:v>
                </c:pt>
                <c:pt idx="115">
                  <c:v>3.3689107794017348</c:v>
                </c:pt>
                <c:pt idx="116">
                  <c:v>3.2375492668362815</c:v>
                </c:pt>
                <c:pt idx="117">
                  <c:v>3.0681899480534902</c:v>
                </c:pt>
                <c:pt idx="118">
                  <c:v>3.0864262372158446</c:v>
                </c:pt>
                <c:pt idx="119">
                  <c:v>2.9478376622843028</c:v>
                </c:pt>
                <c:pt idx="120">
                  <c:v>2.665390120871769</c:v>
                </c:pt>
                <c:pt idx="121">
                  <c:v>2.5557644328218165</c:v>
                </c:pt>
                <c:pt idx="122">
                  <c:v>2.3245684607761108</c:v>
                </c:pt>
                <c:pt idx="123">
                  <c:v>2.1595900871352214</c:v>
                </c:pt>
                <c:pt idx="124">
                  <c:v>1.6380478265662468</c:v>
                </c:pt>
                <c:pt idx="125">
                  <c:v>1.6395379448447933</c:v>
                </c:pt>
                <c:pt idx="126">
                  <c:v>1.3335358401189712</c:v>
                </c:pt>
                <c:pt idx="127">
                  <c:v>1.0988137309629442</c:v>
                </c:pt>
                <c:pt idx="128">
                  <c:v>0.70399346246501349</c:v>
                </c:pt>
                <c:pt idx="129">
                  <c:v>0.28168551657918872</c:v>
                </c:pt>
                <c:pt idx="130">
                  <c:v>-1.1750503910878951E-2</c:v>
                </c:pt>
                <c:pt idx="131">
                  <c:v>-0.34047031291166707</c:v>
                </c:pt>
                <c:pt idx="132">
                  <c:v>-0.31708865415510656</c:v>
                </c:pt>
                <c:pt idx="133">
                  <c:v>-0.38286119011106123</c:v>
                </c:pt>
                <c:pt idx="134">
                  <c:v>-0.34094433364894039</c:v>
                </c:pt>
                <c:pt idx="135">
                  <c:v>-0.26945515387230001</c:v>
                </c:pt>
                <c:pt idx="136">
                  <c:v>-6.5421909061880168E-2</c:v>
                </c:pt>
                <c:pt idx="137">
                  <c:v>-0.31209369475129201</c:v>
                </c:pt>
                <c:pt idx="138">
                  <c:v>-0.11667865974692715</c:v>
                </c:pt>
                <c:pt idx="139">
                  <c:v>-0.10587630829980155</c:v>
                </c:pt>
                <c:pt idx="140">
                  <c:v>0.15907097718479424</c:v>
                </c:pt>
                <c:pt idx="141">
                  <c:v>0.40967615823452874</c:v>
                </c:pt>
                <c:pt idx="142">
                  <c:v>0.64665036452773439</c:v>
                </c:pt>
                <c:pt idx="143">
                  <c:v>0.74624157330143159</c:v>
                </c:pt>
                <c:pt idx="144">
                  <c:v>0.60346239013837621</c:v>
                </c:pt>
                <c:pt idx="145">
                  <c:v>0.49508896099541566</c:v>
                </c:pt>
                <c:pt idx="146">
                  <c:v>0.29498034924149152</c:v>
                </c:pt>
                <c:pt idx="147">
                  <c:v>0.21790004097936855</c:v>
                </c:pt>
                <c:pt idx="148">
                  <c:v>-1.5052908017620936E-2</c:v>
                </c:pt>
                <c:pt idx="149">
                  <c:v>1.7857067098225876E-2</c:v>
                </c:pt>
                <c:pt idx="150">
                  <c:v>5.4231379583757899E-2</c:v>
                </c:pt>
                <c:pt idx="151">
                  <c:v>7.9379022568248914E-2</c:v>
                </c:pt>
                <c:pt idx="152">
                  <c:v>5.2336551218834515E-2</c:v>
                </c:pt>
                <c:pt idx="153">
                  <c:v>0.34100732464836803</c:v>
                </c:pt>
                <c:pt idx="154">
                  <c:v>0.25274042447163136</c:v>
                </c:pt>
                <c:pt idx="155">
                  <c:v>0.42608364684630917</c:v>
                </c:pt>
                <c:pt idx="156">
                  <c:v>0.78068151185000101</c:v>
                </c:pt>
                <c:pt idx="157">
                  <c:v>1.0014695183698796</c:v>
                </c:pt>
                <c:pt idx="158">
                  <c:v>1.2361957647298194</c:v>
                </c:pt>
                <c:pt idx="159">
                  <c:v>1.602068690514491</c:v>
                </c:pt>
                <c:pt idx="160">
                  <c:v>1.6379824062561887</c:v>
                </c:pt>
                <c:pt idx="161">
                  <c:v>1.8483713380588851</c:v>
                </c:pt>
                <c:pt idx="162">
                  <c:v>2.241870763379783</c:v>
                </c:pt>
                <c:pt idx="163">
                  <c:v>2.1280469988411266</c:v>
                </c:pt>
                <c:pt idx="164">
                  <c:v>2.0294549371206561</c:v>
                </c:pt>
                <c:pt idx="165">
                  <c:v>2.2191216292458904</c:v>
                </c:pt>
                <c:pt idx="166">
                  <c:v>2.1859816065238347</c:v>
                </c:pt>
                <c:pt idx="167">
                  <c:v>2.2434143861907341</c:v>
                </c:pt>
                <c:pt idx="168">
                  <c:v>2.1545297909757899</c:v>
                </c:pt>
                <c:pt idx="169">
                  <c:v>2.1635403697429334</c:v>
                </c:pt>
                <c:pt idx="170">
                  <c:v>2.1855259443910535</c:v>
                </c:pt>
                <c:pt idx="171">
                  <c:v>2.3404097405005375</c:v>
                </c:pt>
                <c:pt idx="172">
                  <c:v>2.3661022184570113</c:v>
                </c:pt>
                <c:pt idx="173">
                  <c:v>2.3576339204469887</c:v>
                </c:pt>
                <c:pt idx="174">
                  <c:v>2.5425466604268143</c:v>
                </c:pt>
                <c:pt idx="175">
                  <c:v>2.6651935634284474</c:v>
                </c:pt>
                <c:pt idx="176">
                  <c:v>2.998829364700395</c:v>
                </c:pt>
                <c:pt idx="177">
                  <c:v>2.6398637677002013</c:v>
                </c:pt>
                <c:pt idx="178">
                  <c:v>3.0443983305929567</c:v>
                </c:pt>
                <c:pt idx="179">
                  <c:v>3.0228865170297103</c:v>
                </c:pt>
                <c:pt idx="180">
                  <c:v>3.1132952619743692</c:v>
                </c:pt>
                <c:pt idx="181">
                  <c:v>3.1492167439861385</c:v>
                </c:pt>
                <c:pt idx="182">
                  <c:v>3.2566340128446836</c:v>
                </c:pt>
                <c:pt idx="183">
                  <c:v>2.8730208168731952</c:v>
                </c:pt>
                <c:pt idx="184">
                  <c:v>3.0323521851312263</c:v>
                </c:pt>
                <c:pt idx="185">
                  <c:v>3.1563916693956751</c:v>
                </c:pt>
                <c:pt idx="186">
                  <c:v>2.5933916286602132</c:v>
                </c:pt>
                <c:pt idx="187">
                  <c:v>2.8697595248655672</c:v>
                </c:pt>
                <c:pt idx="188">
                  <c:v>2.9215829110201597</c:v>
                </c:pt>
                <c:pt idx="189">
                  <c:v>2.9138972227600979</c:v>
                </c:pt>
                <c:pt idx="190">
                  <c:v>2.7880880658466056</c:v>
                </c:pt>
                <c:pt idx="191">
                  <c:v>2.9187621482793302</c:v>
                </c:pt>
                <c:pt idx="192">
                  <c:v>2.7373802182476981</c:v>
                </c:pt>
                <c:pt idx="193">
                  <c:v>2.9357897940217148</c:v>
                </c:pt>
                <c:pt idx="194">
                  <c:v>3.0232072182814651</c:v>
                </c:pt>
                <c:pt idx="195">
                  <c:v>3.0613564739426335</c:v>
                </c:pt>
                <c:pt idx="196">
                  <c:v>3.1158444702082955</c:v>
                </c:pt>
                <c:pt idx="197">
                  <c:v>3.1795166133603781</c:v>
                </c:pt>
                <c:pt idx="198">
                  <c:v>3.4027618583296393</c:v>
                </c:pt>
                <c:pt idx="199">
                  <c:v>3.0981021871062886</c:v>
                </c:pt>
                <c:pt idx="200">
                  <c:v>2.8924532920351131</c:v>
                </c:pt>
                <c:pt idx="201">
                  <c:v>3.1059032790833996</c:v>
                </c:pt>
                <c:pt idx="202">
                  <c:v>3.0758090846163322</c:v>
                </c:pt>
                <c:pt idx="203">
                  <c:v>2.954043141443119</c:v>
                </c:pt>
                <c:pt idx="204">
                  <c:v>3.1570450069083211</c:v>
                </c:pt>
                <c:pt idx="205">
                  <c:v>3.0664460680244199</c:v>
                </c:pt>
                <c:pt idx="206">
                  <c:v>2.5497573982561805</c:v>
                </c:pt>
                <c:pt idx="207">
                  <c:v>2.5545504229442129</c:v>
                </c:pt>
                <c:pt idx="208">
                  <c:v>2.4016265810641535</c:v>
                </c:pt>
                <c:pt idx="209">
                  <c:v>2.12121924725579</c:v>
                </c:pt>
                <c:pt idx="210">
                  <c:v>2.1245602214695847</c:v>
                </c:pt>
                <c:pt idx="211">
                  <c:v>2.0496296207397569</c:v>
                </c:pt>
                <c:pt idx="212">
                  <c:v>1.5121411837135668</c:v>
                </c:pt>
                <c:pt idx="213">
                  <c:v>1.4287227912807232</c:v>
                </c:pt>
                <c:pt idx="214">
                  <c:v>1.0496864016465768</c:v>
                </c:pt>
                <c:pt idx="215">
                  <c:v>0.78398536588100143</c:v>
                </c:pt>
                <c:pt idx="216">
                  <c:v>0.16209315842621308</c:v>
                </c:pt>
                <c:pt idx="217">
                  <c:v>-0.50627508120369979</c:v>
                </c:pt>
                <c:pt idx="218">
                  <c:v>-0.69768058503796304</c:v>
                </c:pt>
                <c:pt idx="219">
                  <c:v>-1.0637073360627247</c:v>
                </c:pt>
                <c:pt idx="220">
                  <c:v>-1.3206185772922097</c:v>
                </c:pt>
                <c:pt idx="221">
                  <c:v>-1.4653645136766258</c:v>
                </c:pt>
                <c:pt idx="222">
                  <c:v>-1.7007757956468916</c:v>
                </c:pt>
                <c:pt idx="223">
                  <c:v>-2.0678982016609671</c:v>
                </c:pt>
                <c:pt idx="224">
                  <c:v>-1.6723779757395696</c:v>
                </c:pt>
                <c:pt idx="225">
                  <c:v>-1.7048513611256699</c:v>
                </c:pt>
                <c:pt idx="226">
                  <c:v>-1.6134430108802444</c:v>
                </c:pt>
                <c:pt idx="227">
                  <c:v>-1.4911568948984266</c:v>
                </c:pt>
                <c:pt idx="228">
                  <c:v>-1.0370944285237327</c:v>
                </c:pt>
                <c:pt idx="229">
                  <c:v>-0.57640416415513096</c:v>
                </c:pt>
                <c:pt idx="230">
                  <c:v>5.414881952134909E-2</c:v>
                </c:pt>
                <c:pt idx="231">
                  <c:v>0.55964576096674268</c:v>
                </c:pt>
                <c:pt idx="232">
                  <c:v>1.2450929147640899</c:v>
                </c:pt>
                <c:pt idx="233">
                  <c:v>1.3349874182253751</c:v>
                </c:pt>
                <c:pt idx="234">
                  <c:v>1.2825549168560268</c:v>
                </c:pt>
                <c:pt idx="235">
                  <c:v>1.5703676573150416</c:v>
                </c:pt>
                <c:pt idx="236">
                  <c:v>1.6718982135948579</c:v>
                </c:pt>
                <c:pt idx="237">
                  <c:v>1.9178860617237614</c:v>
                </c:pt>
                <c:pt idx="238">
                  <c:v>1.9922982740507855</c:v>
                </c:pt>
                <c:pt idx="239">
                  <c:v>2.1399796095869617</c:v>
                </c:pt>
                <c:pt idx="240">
                  <c:v>2.1195231182231877</c:v>
                </c:pt>
                <c:pt idx="241">
                  <c:v>2.0132559618913248</c:v>
                </c:pt>
                <c:pt idx="242">
                  <c:v>2.0753144343789165</c:v>
                </c:pt>
                <c:pt idx="243">
                  <c:v>2.2347360231635083</c:v>
                </c:pt>
                <c:pt idx="244">
                  <c:v>1.626187014403202</c:v>
                </c:pt>
                <c:pt idx="245">
                  <c:v>1.8573705888982328</c:v>
                </c:pt>
                <c:pt idx="246">
                  <c:v>2.1441981624278572</c:v>
                </c:pt>
                <c:pt idx="247">
                  <c:v>2.1989762469139418</c:v>
                </c:pt>
                <c:pt idx="248">
                  <c:v>2.3181853837666688</c:v>
                </c:pt>
                <c:pt idx="249">
                  <c:v>1.7095067812196385</c:v>
                </c:pt>
                <c:pt idx="250">
                  <c:v>1.7926835429046717</c:v>
                </c:pt>
                <c:pt idx="251">
                  <c:v>1.7988990236301294</c:v>
                </c:pt>
                <c:pt idx="252">
                  <c:v>2.0110169508703368</c:v>
                </c:pt>
                <c:pt idx="253">
                  <c:v>2.3049540757051457</c:v>
                </c:pt>
                <c:pt idx="254">
                  <c:v>2.2125444884382173</c:v>
                </c:pt>
                <c:pt idx="255">
                  <c:v>1.9531332911952193</c:v>
                </c:pt>
                <c:pt idx="256">
                  <c:v>2.2840439609275398</c:v>
                </c:pt>
                <c:pt idx="257">
                  <c:v>2.3975588199996789</c:v>
                </c:pt>
                <c:pt idx="258">
                  <c:v>2.3041687100209707</c:v>
                </c:pt>
                <c:pt idx="259">
                  <c:v>2.6368178739470505</c:v>
                </c:pt>
                <c:pt idx="260">
                  <c:v>2.6070414539084874</c:v>
                </c:pt>
                <c:pt idx="261">
                  <c:v>3.0232179563047801</c:v>
                </c:pt>
                <c:pt idx="262">
                  <c:v>3.2817541088680402</c:v>
                </c:pt>
                <c:pt idx="263">
                  <c:v>3.3114154433597554</c:v>
                </c:pt>
                <c:pt idx="264">
                  <c:v>2.8751428872638041</c:v>
                </c:pt>
                <c:pt idx="265">
                  <c:v>3.1564183511737287</c:v>
                </c:pt>
                <c:pt idx="266">
                  <c:v>3.0800813916277869</c:v>
                </c:pt>
                <c:pt idx="267">
                  <c:v>3.0418626331296217</c:v>
                </c:pt>
                <c:pt idx="268">
                  <c:v>2.9737919253738587</c:v>
                </c:pt>
                <c:pt idx="269">
                  <c:v>2.9182350231554022</c:v>
                </c:pt>
                <c:pt idx="270">
                  <c:v>3.123871398352529</c:v>
                </c:pt>
                <c:pt idx="271">
                  <c:v>2.9622292817464091</c:v>
                </c:pt>
                <c:pt idx="272">
                  <c:v>3.0006993835736129</c:v>
                </c:pt>
                <c:pt idx="273">
                  <c:v>2.9489103563501429</c:v>
                </c:pt>
                <c:pt idx="274">
                  <c:v>2.9179664060415611</c:v>
                </c:pt>
                <c:pt idx="275">
                  <c:v>2.7299030852500294</c:v>
                </c:pt>
                <c:pt idx="276">
                  <c:v>3.0386946643079504</c:v>
                </c:pt>
                <c:pt idx="277">
                  <c:v>2.6443333024216864</c:v>
                </c:pt>
                <c:pt idx="278">
                  <c:v>2.744139240699095</c:v>
                </c:pt>
                <c:pt idx="279">
                  <c:v>2.9389002079974968</c:v>
                </c:pt>
                <c:pt idx="280">
                  <c:v>3.0306117446153857</c:v>
                </c:pt>
                <c:pt idx="281">
                  <c:v>2.9980930722153909</c:v>
                </c:pt>
                <c:pt idx="282">
                  <c:v>2.9119871415706378</c:v>
                </c:pt>
                <c:pt idx="283">
                  <c:v>2.8873844386768655</c:v>
                </c:pt>
                <c:pt idx="284">
                  <c:v>2.8390179654875114</c:v>
                </c:pt>
                <c:pt idx="285">
                  <c:v>3.1725528172576567</c:v>
                </c:pt>
                <c:pt idx="286">
                  <c:v>2.9979057755680882</c:v>
                </c:pt>
                <c:pt idx="287">
                  <c:v>3.3022957446019907</c:v>
                </c:pt>
                <c:pt idx="288">
                  <c:v>3.2300228267110098</c:v>
                </c:pt>
                <c:pt idx="289">
                  <c:v>3.2407251459361852</c:v>
                </c:pt>
                <c:pt idx="290">
                  <c:v>2.9803960185648348</c:v>
                </c:pt>
                <c:pt idx="291">
                  <c:v>3.0082023004787128</c:v>
                </c:pt>
                <c:pt idx="292">
                  <c:v>2.955742958882368</c:v>
                </c:pt>
                <c:pt idx="293">
                  <c:v>2.9532201389089519</c:v>
                </c:pt>
                <c:pt idx="294">
                  <c:v>3.1600671210806119</c:v>
                </c:pt>
                <c:pt idx="295">
                  <c:v>3.0202460098492478</c:v>
                </c:pt>
                <c:pt idx="296">
                  <c:v>2.9617843367679031</c:v>
                </c:pt>
                <c:pt idx="297">
                  <c:v>2.8011431337692905</c:v>
                </c:pt>
                <c:pt idx="298">
                  <c:v>2.6244076646430692</c:v>
                </c:pt>
                <c:pt idx="299">
                  <c:v>2.5175583442304639</c:v>
                </c:pt>
                <c:pt idx="300">
                  <c:v>2.5990100383303849</c:v>
                </c:pt>
                <c:pt idx="301">
                  <c:v>2.5286345830438206</c:v>
                </c:pt>
                <c:pt idx="302">
                  <c:v>2.4459168889324756</c:v>
                </c:pt>
                <c:pt idx="303">
                  <c:v>2.451176784481679</c:v>
                </c:pt>
                <c:pt idx="304">
                  <c:v>2.2671431069621661</c:v>
                </c:pt>
                <c:pt idx="305">
                  <c:v>1.9971666949118783</c:v>
                </c:pt>
                <c:pt idx="306">
                  <c:v>2.080361478316517</c:v>
                </c:pt>
                <c:pt idx="307">
                  <c:v>2.1055565839346757</c:v>
                </c:pt>
                <c:pt idx="308">
                  <c:v>2.2141678944961107</c:v>
                </c:pt>
                <c:pt idx="309">
                  <c:v>1.9017999879209269</c:v>
                </c:pt>
                <c:pt idx="310">
                  <c:v>2.081225246448537</c:v>
                </c:pt>
                <c:pt idx="311">
                  <c:v>1.962225227401837</c:v>
                </c:pt>
                <c:pt idx="312">
                  <c:v>2.0164340049863672</c:v>
                </c:pt>
                <c:pt idx="313">
                  <c:v>1.9724495675988107</c:v>
                </c:pt>
                <c:pt idx="314">
                  <c:v>2.2031384192201076</c:v>
                </c:pt>
                <c:pt idx="315">
                  <c:v>1.9040506924608236</c:v>
                </c:pt>
                <c:pt idx="316">
                  <c:v>1.953970759355772</c:v>
                </c:pt>
                <c:pt idx="317">
                  <c:v>2.1578163624084157</c:v>
                </c:pt>
                <c:pt idx="318">
                  <c:v>1.5943413683954244</c:v>
                </c:pt>
                <c:pt idx="319">
                  <c:v>1.5718634726632263</c:v>
                </c:pt>
                <c:pt idx="320">
                  <c:v>1.3615333273906183</c:v>
                </c:pt>
                <c:pt idx="321">
                  <c:v>1.7577517601477188</c:v>
                </c:pt>
                <c:pt idx="322">
                  <c:v>1.7840591459651778</c:v>
                </c:pt>
                <c:pt idx="323">
                  <c:v>1.7452825947679163</c:v>
                </c:pt>
                <c:pt idx="324">
                  <c:v>1.5910527463262047</c:v>
                </c:pt>
                <c:pt idx="325">
                  <c:v>1.7659896376730044</c:v>
                </c:pt>
                <c:pt idx="326">
                  <c:v>1.7269129198819844</c:v>
                </c:pt>
                <c:pt idx="327">
                  <c:v>1.6439885446138058</c:v>
                </c:pt>
                <c:pt idx="328">
                  <c:v>1.7597123359672784</c:v>
                </c:pt>
                <c:pt idx="329">
                  <c:v>1.7963095075716362</c:v>
                </c:pt>
                <c:pt idx="330">
                  <c:v>2.138220160501203</c:v>
                </c:pt>
                <c:pt idx="331">
                  <c:v>2.2440913780680249</c:v>
                </c:pt>
                <c:pt idx="332">
                  <c:v>2.0892023968410722</c:v>
                </c:pt>
                <c:pt idx="333">
                  <c:v>2.0150546896433585</c:v>
                </c:pt>
                <c:pt idx="334">
                  <c:v>1.9897238859023281</c:v>
                </c:pt>
                <c:pt idx="335">
                  <c:v>1.9580405228016629</c:v>
                </c:pt>
                <c:pt idx="336">
                  <c:v>2.0012179940933184</c:v>
                </c:pt>
                <c:pt idx="337">
                  <c:v>1.9231138718174501</c:v>
                </c:pt>
                <c:pt idx="338">
                  <c:v>1.9646342957024387</c:v>
                </c:pt>
                <c:pt idx="339">
                  <c:v>2.1542635102882679</c:v>
                </c:pt>
                <c:pt idx="340">
                  <c:v>2.158170272606097</c:v>
                </c:pt>
                <c:pt idx="341">
                  <c:v>2.2737035089269497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FA3-48C6-9492-9D4F0498C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043824"/>
        <c:axId val="1210062544"/>
      </c:lineChart>
      <c:catAx>
        <c:axId val="121004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 cap="flat" cmpd="sng" algn="ctr">
            <a:solidFill>
              <a:srgbClr val="404040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1200" baseline="0">
                <a:solidFill>
                  <a:srgbClr val="1E1E2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n-US"/>
          </a:p>
        </c:txPr>
        <c:crossAx val="1210062544"/>
        <c:crosses val="autoZero"/>
        <c:auto val="1"/>
        <c:lblAlgn val="ctr"/>
        <c:lblOffset val="100"/>
        <c:tickLblSkip val="2"/>
        <c:tickMarkSkip val="12"/>
        <c:noMultiLvlLbl val="0"/>
      </c:catAx>
      <c:valAx>
        <c:axId val="1210062544"/>
        <c:scaling>
          <c:orientation val="minMax"/>
          <c:max val="10"/>
          <c:min val="-15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9525" cap="flat" cmpd="sng" algn="ctr">
            <a:solidFill>
              <a:srgbClr val="404040"/>
            </a:solidFill>
            <a:prstDash val="solid"/>
            <a:round/>
            <a:headEnd type="none" w="med" len="med"/>
            <a:tailEnd type="none" w="med" len="med"/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n-US"/>
          </a:p>
        </c:txPr>
        <c:crossAx val="1210043824"/>
        <c:crosses val="autoZero"/>
        <c:crossBetween val="between"/>
      </c:valAx>
    </c:plotArea>
    <c:plotVisOnly val="1"/>
    <c:dispBlanksAs val="gap"/>
    <c:showDLblsOverMax val="0"/>
  </c:chart>
  <c:spPr>
    <a:ln w="6350"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689607153768028E-2"/>
          <c:y val="0.14982773319606049"/>
          <c:w val="0.90997886814333628"/>
          <c:h val="0.70240590422730298"/>
        </c:manualLayout>
      </c:layout>
      <c:lineChart>
        <c:grouping val="standard"/>
        <c:varyColors val="0"/>
        <c:ser>
          <c:idx val="2"/>
          <c:order val="0"/>
          <c:tx>
            <c:strRef>
              <c:f>'[3]d. new orders'!$C$1</c:f>
              <c:strCache>
                <c:ptCount val="1"/>
                <c:pt idx="0">
                  <c:v>New orders (nondurables)</c:v>
                </c:pt>
              </c:strCache>
            </c:strRef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'Data 2'!$B$46:$B$189</c:f>
              <c:strCache>
                <c:ptCount val="139"/>
                <c:pt idx="6">
                  <c:v>2008</c:v>
                </c:pt>
                <c:pt idx="18">
                  <c:v>2009</c:v>
                </c:pt>
                <c:pt idx="30">
                  <c:v>2010</c:v>
                </c:pt>
                <c:pt idx="42">
                  <c:v>2011</c:v>
                </c:pt>
                <c:pt idx="54">
                  <c:v>2012</c:v>
                </c:pt>
                <c:pt idx="66">
                  <c:v>2013</c:v>
                </c:pt>
                <c:pt idx="78">
                  <c:v>2014</c:v>
                </c:pt>
                <c:pt idx="90">
                  <c:v>2015</c:v>
                </c:pt>
                <c:pt idx="102">
                  <c:v>2016</c:v>
                </c:pt>
                <c:pt idx="114">
                  <c:v>2017</c:v>
                </c:pt>
                <c:pt idx="126">
                  <c:v>2018</c:v>
                </c:pt>
                <c:pt idx="138">
                  <c:v>2019</c:v>
                </c:pt>
              </c:strCache>
            </c:strRef>
          </c:cat>
          <c:val>
            <c:numRef>
              <c:f>'[3]d. new orders'!$F$46:$F$189</c:f>
              <c:numCache>
                <c:formatCode>General</c:formatCode>
                <c:ptCount val="144"/>
                <c:pt idx="0">
                  <c:v>5.5229823613999995</c:v>
                </c:pt>
                <c:pt idx="1">
                  <c:v>4.5083581250333333</c:v>
                </c:pt>
                <c:pt idx="2">
                  <c:v>10.275421823066667</c:v>
                </c:pt>
                <c:pt idx="3">
                  <c:v>10.762532004166667</c:v>
                </c:pt>
                <c:pt idx="4">
                  <c:v>7.5559102598666668</c:v>
                </c:pt>
                <c:pt idx="5">
                  <c:v>-3.2496353491333334</c:v>
                </c:pt>
                <c:pt idx="6">
                  <c:v>0.33082296133333305</c:v>
                </c:pt>
                <c:pt idx="7">
                  <c:v>1.6374964755666668</c:v>
                </c:pt>
                <c:pt idx="8">
                  <c:v>-0.68339655110000008</c:v>
                </c:pt>
                <c:pt idx="9">
                  <c:v>-11.263323283433332</c:v>
                </c:pt>
                <c:pt idx="10">
                  <c:v>-17.363925726666665</c:v>
                </c:pt>
                <c:pt idx="11">
                  <c:v>-18.145539206666665</c:v>
                </c:pt>
                <c:pt idx="12">
                  <c:v>-19.485848746666665</c:v>
                </c:pt>
                <c:pt idx="13">
                  <c:v>-20.965032176666668</c:v>
                </c:pt>
                <c:pt idx="14">
                  <c:v>-18.937469789999998</c:v>
                </c:pt>
                <c:pt idx="15">
                  <c:v>-12.600208235333334</c:v>
                </c:pt>
                <c:pt idx="16">
                  <c:v>-7.117461044333333</c:v>
                </c:pt>
                <c:pt idx="17">
                  <c:v>-5.1628286939999999</c:v>
                </c:pt>
                <c:pt idx="18">
                  <c:v>-2.8871506525666661</c:v>
                </c:pt>
                <c:pt idx="19">
                  <c:v>-3.1107388805666667</c:v>
                </c:pt>
                <c:pt idx="20">
                  <c:v>9.161506789433334</c:v>
                </c:pt>
                <c:pt idx="21">
                  <c:v>11.203277548599999</c:v>
                </c:pt>
                <c:pt idx="22">
                  <c:v>22.383711789933333</c:v>
                </c:pt>
                <c:pt idx="23">
                  <c:v>16.533380734599998</c:v>
                </c:pt>
                <c:pt idx="24">
                  <c:v>22.766711658333335</c:v>
                </c:pt>
                <c:pt idx="25">
                  <c:v>17.255175208666667</c:v>
                </c:pt>
                <c:pt idx="26">
                  <c:v>13.2467085397</c:v>
                </c:pt>
                <c:pt idx="27">
                  <c:v>8.1836626160333328</c:v>
                </c:pt>
                <c:pt idx="28">
                  <c:v>15.745905122033335</c:v>
                </c:pt>
                <c:pt idx="29">
                  <c:v>19.003800655333333</c:v>
                </c:pt>
                <c:pt idx="30">
                  <c:v>14.967126109666667</c:v>
                </c:pt>
                <c:pt idx="31">
                  <c:v>3.9330125626333334</c:v>
                </c:pt>
                <c:pt idx="32">
                  <c:v>3.4071542866333329</c:v>
                </c:pt>
                <c:pt idx="33">
                  <c:v>8.0158567933000011</c:v>
                </c:pt>
                <c:pt idx="34">
                  <c:v>12.684284387</c:v>
                </c:pt>
                <c:pt idx="35">
                  <c:v>16.774782090000002</c:v>
                </c:pt>
                <c:pt idx="36">
                  <c:v>13.8531848727</c:v>
                </c:pt>
                <c:pt idx="37">
                  <c:v>19.705316720033334</c:v>
                </c:pt>
                <c:pt idx="38">
                  <c:v>13.724727685966668</c:v>
                </c:pt>
                <c:pt idx="39">
                  <c:v>17.065528616600002</c:v>
                </c:pt>
                <c:pt idx="40">
                  <c:v>10.079649611599999</c:v>
                </c:pt>
                <c:pt idx="41">
                  <c:v>11.421160975966666</c:v>
                </c:pt>
                <c:pt idx="42">
                  <c:v>8.5512807350333322</c:v>
                </c:pt>
                <c:pt idx="43">
                  <c:v>10.466628236366667</c:v>
                </c:pt>
                <c:pt idx="44">
                  <c:v>10.010961023166667</c:v>
                </c:pt>
                <c:pt idx="45">
                  <c:v>12.548832417433333</c:v>
                </c:pt>
                <c:pt idx="46">
                  <c:v>-3.0734607802333329</c:v>
                </c:pt>
                <c:pt idx="47">
                  <c:v>-8.3407703569999985</c:v>
                </c:pt>
                <c:pt idx="48">
                  <c:v>-11.724139550999999</c:v>
                </c:pt>
                <c:pt idx="49">
                  <c:v>2.2393931873333339</c:v>
                </c:pt>
                <c:pt idx="50">
                  <c:v>9.0095550353333334</c:v>
                </c:pt>
                <c:pt idx="51">
                  <c:v>9.4975989630666682</c:v>
                </c:pt>
                <c:pt idx="52">
                  <c:v>5.2601375360666678</c:v>
                </c:pt>
                <c:pt idx="53">
                  <c:v>5.267818840066667</c:v>
                </c:pt>
                <c:pt idx="54">
                  <c:v>3.3958147333333333</c:v>
                </c:pt>
                <c:pt idx="55">
                  <c:v>-1.1603685480000003</c:v>
                </c:pt>
                <c:pt idx="56">
                  <c:v>-1.7014669142333336</c:v>
                </c:pt>
                <c:pt idx="57">
                  <c:v>-1.198086047366667</c:v>
                </c:pt>
                <c:pt idx="58">
                  <c:v>5.7882964785666671</c:v>
                </c:pt>
                <c:pt idx="59">
                  <c:v>9.6593342484666653</c:v>
                </c:pt>
                <c:pt idx="60">
                  <c:v>16.968305331933333</c:v>
                </c:pt>
                <c:pt idx="61">
                  <c:v>17.2344973149</c:v>
                </c:pt>
                <c:pt idx="62">
                  <c:v>16.676321527566667</c:v>
                </c:pt>
                <c:pt idx="63">
                  <c:v>10.0546850716</c:v>
                </c:pt>
                <c:pt idx="64">
                  <c:v>12.818960303700001</c:v>
                </c:pt>
                <c:pt idx="65">
                  <c:v>12.952435291033334</c:v>
                </c:pt>
                <c:pt idx="66">
                  <c:v>20.184082589333332</c:v>
                </c:pt>
                <c:pt idx="67">
                  <c:v>21.445095125666665</c:v>
                </c:pt>
                <c:pt idx="68">
                  <c:v>18.54834288933333</c:v>
                </c:pt>
                <c:pt idx="69">
                  <c:v>15.271302343</c:v>
                </c:pt>
                <c:pt idx="70">
                  <c:v>11.360162050833333</c:v>
                </c:pt>
                <c:pt idx="71">
                  <c:v>11.208305567166667</c:v>
                </c:pt>
                <c:pt idx="72">
                  <c:v>6.9511317511333326</c:v>
                </c:pt>
                <c:pt idx="73">
                  <c:v>5.9159669494999996</c:v>
                </c:pt>
                <c:pt idx="74">
                  <c:v>9.774782935166666</c:v>
                </c:pt>
                <c:pt idx="75">
                  <c:v>16.449476406199999</c:v>
                </c:pt>
                <c:pt idx="76">
                  <c:v>18.655914686666666</c:v>
                </c:pt>
                <c:pt idx="77">
                  <c:v>9.0979261106666662</c:v>
                </c:pt>
                <c:pt idx="78">
                  <c:v>2.3586588836</c:v>
                </c:pt>
                <c:pt idx="79">
                  <c:v>-1.8157164347333332</c:v>
                </c:pt>
                <c:pt idx="80">
                  <c:v>3.6089567718000004</c:v>
                </c:pt>
                <c:pt idx="81">
                  <c:v>5.7305935451333339</c:v>
                </c:pt>
                <c:pt idx="82">
                  <c:v>9.8174753674666686</c:v>
                </c:pt>
                <c:pt idx="83">
                  <c:v>9.4951547885666674</c:v>
                </c:pt>
                <c:pt idx="84">
                  <c:v>13.332766275966668</c:v>
                </c:pt>
                <c:pt idx="85">
                  <c:v>12.924067923633336</c:v>
                </c:pt>
                <c:pt idx="86">
                  <c:v>10.604430062633334</c:v>
                </c:pt>
                <c:pt idx="87">
                  <c:v>-1.0538487190333334</c:v>
                </c:pt>
                <c:pt idx="88">
                  <c:v>-2.6357644455333333</c:v>
                </c:pt>
                <c:pt idx="89">
                  <c:v>1.4704261871666666</c:v>
                </c:pt>
                <c:pt idx="90">
                  <c:v>12.413547727833333</c:v>
                </c:pt>
                <c:pt idx="91">
                  <c:v>11.081026359733334</c:v>
                </c:pt>
                <c:pt idx="92">
                  <c:v>5.4281359593999996</c:v>
                </c:pt>
                <c:pt idx="93">
                  <c:v>-3.4189911479333333</c:v>
                </c:pt>
                <c:pt idx="94">
                  <c:v>-3.7645690819666666</c:v>
                </c:pt>
                <c:pt idx="95">
                  <c:v>-8.221635349633333</c:v>
                </c:pt>
                <c:pt idx="96">
                  <c:v>-9.067920722966667</c:v>
                </c:pt>
                <c:pt idx="97">
                  <c:v>-13.82770616</c:v>
                </c:pt>
                <c:pt idx="98">
                  <c:v>-1.9328213310000006</c:v>
                </c:pt>
                <c:pt idx="99">
                  <c:v>7.4037977146666663</c:v>
                </c:pt>
                <c:pt idx="100">
                  <c:v>8.3121582346666685</c:v>
                </c:pt>
                <c:pt idx="101">
                  <c:v>-0.39679963166666649</c:v>
                </c:pt>
                <c:pt idx="102">
                  <c:v>-6.955155535666667</c:v>
                </c:pt>
                <c:pt idx="103">
                  <c:v>0.72550075133333358</c:v>
                </c:pt>
                <c:pt idx="104">
                  <c:v>5.8512353963000008</c:v>
                </c:pt>
                <c:pt idx="105">
                  <c:v>11.0599943953</c:v>
                </c:pt>
                <c:pt idx="106">
                  <c:v>7.326423350033334</c:v>
                </c:pt>
                <c:pt idx="107">
                  <c:v>8.1598905710666667</c:v>
                </c:pt>
                <c:pt idx="108">
                  <c:v>7.3826190587333329</c:v>
                </c:pt>
                <c:pt idx="109">
                  <c:v>14.006697335333333</c:v>
                </c:pt>
                <c:pt idx="110">
                  <c:v>13.771045721333332</c:v>
                </c:pt>
                <c:pt idx="111">
                  <c:v>15.497736211666668</c:v>
                </c:pt>
                <c:pt idx="112">
                  <c:v>14.343462606666668</c:v>
                </c:pt>
                <c:pt idx="113">
                  <c:v>14.969252166666669</c:v>
                </c:pt>
                <c:pt idx="114">
                  <c:v>15.692889183</c:v>
                </c:pt>
                <c:pt idx="115">
                  <c:v>15.152642370666667</c:v>
                </c:pt>
                <c:pt idx="116">
                  <c:v>16.566935953000002</c:v>
                </c:pt>
                <c:pt idx="117">
                  <c:v>16.571221927</c:v>
                </c:pt>
                <c:pt idx="118">
                  <c:v>18.163102572</c:v>
                </c:pt>
                <c:pt idx="119">
                  <c:v>22.611723277333329</c:v>
                </c:pt>
                <c:pt idx="120">
                  <c:v>22.913511701333334</c:v>
                </c:pt>
                <c:pt idx="121">
                  <c:v>25.308121794666665</c:v>
                </c:pt>
                <c:pt idx="122">
                  <c:v>16.407798394</c:v>
                </c:pt>
                <c:pt idx="123">
                  <c:v>15.917343247</c:v>
                </c:pt>
                <c:pt idx="124">
                  <c:v>16.762422558000001</c:v>
                </c:pt>
                <c:pt idx="125">
                  <c:v>24.489398484000002</c:v>
                </c:pt>
                <c:pt idx="126">
                  <c:v>25.013726171333332</c:v>
                </c:pt>
                <c:pt idx="127">
                  <c:v>19.738071984000001</c:v>
                </c:pt>
                <c:pt idx="128">
                  <c:v>15.947293722333333</c:v>
                </c:pt>
                <c:pt idx="129">
                  <c:v>15.095253887666667</c:v>
                </c:pt>
                <c:pt idx="130">
                  <c:v>14.894410964666667</c:v>
                </c:pt>
                <c:pt idx="131">
                  <c:v>15.304737854999999</c:v>
                </c:pt>
                <c:pt idx="132">
                  <c:v>13.522839733666666</c:v>
                </c:pt>
                <c:pt idx="133">
                  <c:v>11.258398422833332</c:v>
                </c:pt>
                <c:pt idx="134">
                  <c:v>8.3989821963000004</c:v>
                </c:pt>
                <c:pt idx="135">
                  <c:v>9.3960311582999996</c:v>
                </c:pt>
                <c:pt idx="136">
                  <c:v>9.1036093945333345</c:v>
                </c:pt>
                <c:pt idx="137">
                  <c:v>10.284396482066667</c:v>
                </c:pt>
                <c:pt idx="138">
                  <c:v>10.000484099399999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C4-4FCC-B2DA-779BB40296EF}"/>
            </c:ext>
          </c:extLst>
        </c:ser>
        <c:ser>
          <c:idx val="0"/>
          <c:order val="1"/>
          <c:tx>
            <c:strRef>
              <c:f>'Data 2'!$C$1</c:f>
              <c:strCache>
                <c:ptCount val="1"/>
                <c:pt idx="0">
                  <c:v>Growth rate of orders (nondurables)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'Data 2'!$B$46:$B$189</c:f>
              <c:strCache>
                <c:ptCount val="139"/>
                <c:pt idx="6">
                  <c:v>2008</c:v>
                </c:pt>
                <c:pt idx="18">
                  <c:v>2009</c:v>
                </c:pt>
                <c:pt idx="30">
                  <c:v>2010</c:v>
                </c:pt>
                <c:pt idx="42">
                  <c:v>2011</c:v>
                </c:pt>
                <c:pt idx="54">
                  <c:v>2012</c:v>
                </c:pt>
                <c:pt idx="66">
                  <c:v>2013</c:v>
                </c:pt>
                <c:pt idx="78">
                  <c:v>2014</c:v>
                </c:pt>
                <c:pt idx="90">
                  <c:v>2015</c:v>
                </c:pt>
                <c:pt idx="102">
                  <c:v>2016</c:v>
                </c:pt>
                <c:pt idx="114">
                  <c:v>2017</c:v>
                </c:pt>
                <c:pt idx="126">
                  <c:v>2018</c:v>
                </c:pt>
                <c:pt idx="138">
                  <c:v>2019</c:v>
                </c:pt>
              </c:strCache>
            </c:strRef>
          </c:cat>
          <c:val>
            <c:numRef>
              <c:f>'Data 2'!$F$46:$F$189</c:f>
              <c:numCache>
                <c:formatCode>General</c:formatCode>
                <c:ptCount val="144"/>
                <c:pt idx="0">
                  <c:v>1.5147380973333331</c:v>
                </c:pt>
                <c:pt idx="1">
                  <c:v>0.51177459233333289</c:v>
                </c:pt>
                <c:pt idx="2">
                  <c:v>1.1162448817999997</c:v>
                </c:pt>
                <c:pt idx="3">
                  <c:v>3.5925670484666661</c:v>
                </c:pt>
                <c:pt idx="4">
                  <c:v>-1.5629170078666668</c:v>
                </c:pt>
                <c:pt idx="5">
                  <c:v>-2.0935890986666665</c:v>
                </c:pt>
                <c:pt idx="6">
                  <c:v>0.16357366263333351</c:v>
                </c:pt>
                <c:pt idx="7">
                  <c:v>2.9554255025000002</c:v>
                </c:pt>
                <c:pt idx="8">
                  <c:v>-8.3719678028333337</c:v>
                </c:pt>
                <c:pt idx="9">
                  <c:v>-15.528827994133332</c:v>
                </c:pt>
                <c:pt idx="10">
                  <c:v>-26.77435135</c:v>
                </c:pt>
                <c:pt idx="11">
                  <c:v>-23.258124603333332</c:v>
                </c:pt>
                <c:pt idx="12">
                  <c:v>-24.393867076666666</c:v>
                </c:pt>
                <c:pt idx="13">
                  <c:v>-21.370073019999996</c:v>
                </c:pt>
                <c:pt idx="14">
                  <c:v>-19.463108739999999</c:v>
                </c:pt>
                <c:pt idx="15">
                  <c:v>-14.192075399666669</c:v>
                </c:pt>
                <c:pt idx="16">
                  <c:v>-13.370113042999998</c:v>
                </c:pt>
                <c:pt idx="17">
                  <c:v>-13.118160386333335</c:v>
                </c:pt>
                <c:pt idx="18">
                  <c:v>-12.325949273333334</c:v>
                </c:pt>
                <c:pt idx="19">
                  <c:v>-9.674574514999998</c:v>
                </c:pt>
                <c:pt idx="20">
                  <c:v>2.1880198366666668</c:v>
                </c:pt>
                <c:pt idx="21">
                  <c:v>-0.99504061000000021</c:v>
                </c:pt>
                <c:pt idx="22">
                  <c:v>10.135172842999999</c:v>
                </c:pt>
                <c:pt idx="23">
                  <c:v>9.1677976013333335</c:v>
                </c:pt>
                <c:pt idx="24">
                  <c:v>16.993558674333332</c:v>
                </c:pt>
                <c:pt idx="25">
                  <c:v>8.3095139096666664</c:v>
                </c:pt>
                <c:pt idx="26">
                  <c:v>4.6192756987333334</c:v>
                </c:pt>
                <c:pt idx="27">
                  <c:v>5.9367422537333328</c:v>
                </c:pt>
                <c:pt idx="28">
                  <c:v>12.608479988066668</c:v>
                </c:pt>
                <c:pt idx="29">
                  <c:v>12.775111730466667</c:v>
                </c:pt>
                <c:pt idx="30">
                  <c:v>7.6904004779666666</c:v>
                </c:pt>
                <c:pt idx="31">
                  <c:v>-2.4960727997000003</c:v>
                </c:pt>
                <c:pt idx="32">
                  <c:v>-1.5183334033666673</c:v>
                </c:pt>
                <c:pt idx="33">
                  <c:v>-1.3104028543000004</c:v>
                </c:pt>
                <c:pt idx="34">
                  <c:v>9.4618172153666666</c:v>
                </c:pt>
                <c:pt idx="35">
                  <c:v>10.736508571233335</c:v>
                </c:pt>
                <c:pt idx="36">
                  <c:v>15.326591079000002</c:v>
                </c:pt>
                <c:pt idx="37">
                  <c:v>16.510177836666667</c:v>
                </c:pt>
                <c:pt idx="38">
                  <c:v>16.704931946333335</c:v>
                </c:pt>
                <c:pt idx="39">
                  <c:v>17.658264591000002</c:v>
                </c:pt>
                <c:pt idx="40">
                  <c:v>12.510932110499999</c:v>
                </c:pt>
                <c:pt idx="41">
                  <c:v>9.6156863332333327</c:v>
                </c:pt>
                <c:pt idx="42">
                  <c:v>3.8242880638333339</c:v>
                </c:pt>
                <c:pt idx="43">
                  <c:v>2.6764212754000005</c:v>
                </c:pt>
                <c:pt idx="44">
                  <c:v>4.2378605403000007</c:v>
                </c:pt>
                <c:pt idx="45">
                  <c:v>7.2408029632666668</c:v>
                </c:pt>
                <c:pt idx="46">
                  <c:v>-3.3589370518000004</c:v>
                </c:pt>
                <c:pt idx="47">
                  <c:v>-13.789455699433333</c:v>
                </c:pt>
                <c:pt idx="48">
                  <c:v>-14.314197413500002</c:v>
                </c:pt>
                <c:pt idx="49">
                  <c:v>1.1926802858333332</c:v>
                </c:pt>
                <c:pt idx="50">
                  <c:v>12.688288579166667</c:v>
                </c:pt>
                <c:pt idx="51">
                  <c:v>12.217130729233332</c:v>
                </c:pt>
                <c:pt idx="52">
                  <c:v>6.8422367384999996</c:v>
                </c:pt>
                <c:pt idx="53">
                  <c:v>6.3755256605666659</c:v>
                </c:pt>
                <c:pt idx="54">
                  <c:v>3.9453206033333337</c:v>
                </c:pt>
                <c:pt idx="55">
                  <c:v>-1.901640793333333E-2</c:v>
                </c:pt>
                <c:pt idx="56">
                  <c:v>-3.6962975853333333</c:v>
                </c:pt>
                <c:pt idx="57">
                  <c:v>-4.5256503203333338</c:v>
                </c:pt>
                <c:pt idx="58">
                  <c:v>2.0236014096666666</c:v>
                </c:pt>
                <c:pt idx="59">
                  <c:v>5.8617399313333332</c:v>
                </c:pt>
                <c:pt idx="60">
                  <c:v>9.9869138962333324</c:v>
                </c:pt>
                <c:pt idx="61">
                  <c:v>3.9685145302333336</c:v>
                </c:pt>
                <c:pt idx="62">
                  <c:v>3.3078876358666665</c:v>
                </c:pt>
                <c:pt idx="63">
                  <c:v>-0.30592006003333344</c:v>
                </c:pt>
                <c:pt idx="64">
                  <c:v>5.7845415609666659</c:v>
                </c:pt>
                <c:pt idx="65">
                  <c:v>9.4319093003333325</c:v>
                </c:pt>
                <c:pt idx="66">
                  <c:v>16.514080218333334</c:v>
                </c:pt>
                <c:pt idx="67">
                  <c:v>16.193288384666669</c:v>
                </c:pt>
                <c:pt idx="68">
                  <c:v>13.041154430799999</c:v>
                </c:pt>
                <c:pt idx="69">
                  <c:v>9.7948210646333322</c:v>
                </c:pt>
                <c:pt idx="70">
                  <c:v>6.3989831676333333</c:v>
                </c:pt>
                <c:pt idx="71">
                  <c:v>6.4165630289999998</c:v>
                </c:pt>
                <c:pt idx="72">
                  <c:v>3.0526077465000001</c:v>
                </c:pt>
                <c:pt idx="73">
                  <c:v>2.2726939691666668</c:v>
                </c:pt>
                <c:pt idx="74">
                  <c:v>0.33821466289999985</c:v>
                </c:pt>
                <c:pt idx="75">
                  <c:v>5.1499358748999997</c:v>
                </c:pt>
                <c:pt idx="76">
                  <c:v>10.236119612233333</c:v>
                </c:pt>
                <c:pt idx="77">
                  <c:v>9.4263821566000008</c:v>
                </c:pt>
                <c:pt idx="78">
                  <c:v>6.6095988617333328</c:v>
                </c:pt>
                <c:pt idx="79">
                  <c:v>0.5855280837333332</c:v>
                </c:pt>
                <c:pt idx="80">
                  <c:v>0.83243078023333339</c:v>
                </c:pt>
                <c:pt idx="81">
                  <c:v>2.5802853594333333</c:v>
                </c:pt>
                <c:pt idx="82">
                  <c:v>4.6093968978666666</c:v>
                </c:pt>
                <c:pt idx="83">
                  <c:v>6.7387876810666656</c:v>
                </c:pt>
                <c:pt idx="84">
                  <c:v>7.9281222487333336</c:v>
                </c:pt>
                <c:pt idx="85">
                  <c:v>10.626260066766667</c:v>
                </c:pt>
                <c:pt idx="86">
                  <c:v>8.2189582044333331</c:v>
                </c:pt>
                <c:pt idx="87">
                  <c:v>1.5627090800999996</c:v>
                </c:pt>
                <c:pt idx="88">
                  <c:v>-3.9038561167000001</c:v>
                </c:pt>
                <c:pt idx="89">
                  <c:v>-4.992546906666667</c:v>
                </c:pt>
                <c:pt idx="90">
                  <c:v>2.9513678589999999</c:v>
                </c:pt>
                <c:pt idx="91">
                  <c:v>5.1514804536666672</c:v>
                </c:pt>
                <c:pt idx="92">
                  <c:v>4.9725037923333328</c:v>
                </c:pt>
                <c:pt idx="93">
                  <c:v>-3.9764700806666666</c:v>
                </c:pt>
                <c:pt idx="94">
                  <c:v>-8.1062049753333341</c:v>
                </c:pt>
                <c:pt idx="95">
                  <c:v>-13.080657388333334</c:v>
                </c:pt>
                <c:pt idx="96">
                  <c:v>-15.139199516666666</c:v>
                </c:pt>
                <c:pt idx="97">
                  <c:v>-15.376886173333332</c:v>
                </c:pt>
                <c:pt idx="98">
                  <c:v>-11.052132053999999</c:v>
                </c:pt>
                <c:pt idx="99">
                  <c:v>7.5117174000000134E-2</c:v>
                </c:pt>
                <c:pt idx="100">
                  <c:v>1.3947056226666668</c:v>
                </c:pt>
                <c:pt idx="101">
                  <c:v>-1.4636012733333335</c:v>
                </c:pt>
                <c:pt idx="102">
                  <c:v>-9.6363666040000009</c:v>
                </c:pt>
                <c:pt idx="103">
                  <c:v>-3.3071909129333328</c:v>
                </c:pt>
                <c:pt idx="104">
                  <c:v>1.1338822261666666</c:v>
                </c:pt>
                <c:pt idx="105">
                  <c:v>9.2083022141666664</c:v>
                </c:pt>
                <c:pt idx="106">
                  <c:v>2.5189701111000002</c:v>
                </c:pt>
                <c:pt idx="107">
                  <c:v>3.1122980374</c:v>
                </c:pt>
                <c:pt idx="108">
                  <c:v>-1.8869906312000004</c:v>
                </c:pt>
                <c:pt idx="109">
                  <c:v>6.1899412291333329</c:v>
                </c:pt>
                <c:pt idx="110">
                  <c:v>6.8621504521666674</c:v>
                </c:pt>
                <c:pt idx="111">
                  <c:v>8.8246562514666671</c:v>
                </c:pt>
                <c:pt idx="112">
                  <c:v>8.9844628544666669</c:v>
                </c:pt>
                <c:pt idx="113">
                  <c:v>9.9463327546666669</c:v>
                </c:pt>
                <c:pt idx="114">
                  <c:v>9.4945388583000003</c:v>
                </c:pt>
                <c:pt idx="115">
                  <c:v>9.9208899036333325</c:v>
                </c:pt>
                <c:pt idx="116">
                  <c:v>8.6363959591666681</c:v>
                </c:pt>
                <c:pt idx="117">
                  <c:v>9.3083870549333323</c:v>
                </c:pt>
                <c:pt idx="118">
                  <c:v>8.8372746092666663</c:v>
                </c:pt>
                <c:pt idx="119">
                  <c:v>18.444843752099999</c:v>
                </c:pt>
                <c:pt idx="120">
                  <c:v>19.479490696333333</c:v>
                </c:pt>
                <c:pt idx="121">
                  <c:v>21.478366533666669</c:v>
                </c:pt>
                <c:pt idx="122">
                  <c:v>10.253446396333333</c:v>
                </c:pt>
                <c:pt idx="123">
                  <c:v>6.9020671432999992</c:v>
                </c:pt>
                <c:pt idx="124">
                  <c:v>8.5385935426333326</c:v>
                </c:pt>
                <c:pt idx="125">
                  <c:v>14.9235959203</c:v>
                </c:pt>
                <c:pt idx="126">
                  <c:v>17.536259501999997</c:v>
                </c:pt>
                <c:pt idx="127">
                  <c:v>11.689160941200001</c:v>
                </c:pt>
                <c:pt idx="128">
                  <c:v>10.745834581866665</c:v>
                </c:pt>
                <c:pt idx="129">
                  <c:v>8.6761948562666671</c:v>
                </c:pt>
                <c:pt idx="130">
                  <c:v>8.6398543751333321</c:v>
                </c:pt>
                <c:pt idx="131">
                  <c:v>4.8710711004333334</c:v>
                </c:pt>
                <c:pt idx="132">
                  <c:v>4.7712708052999995</c:v>
                </c:pt>
                <c:pt idx="133">
                  <c:v>4.0025256471999997</c:v>
                </c:pt>
                <c:pt idx="134">
                  <c:v>6.1696327779666662</c:v>
                </c:pt>
                <c:pt idx="135">
                  <c:v>8.4081443003666667</c:v>
                </c:pt>
                <c:pt idx="136">
                  <c:v>8.7574741967000005</c:v>
                </c:pt>
                <c:pt idx="137">
                  <c:v>8.6931049346333342</c:v>
                </c:pt>
                <c:pt idx="138">
                  <c:v>8.4544374919666669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C4-4FCC-B2DA-779BB40296EF}"/>
            </c:ext>
          </c:extLst>
        </c:ser>
        <c:ser>
          <c:idx val="3"/>
          <c:order val="2"/>
          <c:tx>
            <c:strRef>
              <c:f>'[3]d. new orders'!$D$1</c:f>
              <c:strCache>
                <c:ptCount val="1"/>
                <c:pt idx="0">
                  <c:v>New orders (durables)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'Data 2'!$B$46:$B$189</c:f>
              <c:strCache>
                <c:ptCount val="139"/>
                <c:pt idx="6">
                  <c:v>2008</c:v>
                </c:pt>
                <c:pt idx="18">
                  <c:v>2009</c:v>
                </c:pt>
                <c:pt idx="30">
                  <c:v>2010</c:v>
                </c:pt>
                <c:pt idx="42">
                  <c:v>2011</c:v>
                </c:pt>
                <c:pt idx="54">
                  <c:v>2012</c:v>
                </c:pt>
                <c:pt idx="66">
                  <c:v>2013</c:v>
                </c:pt>
                <c:pt idx="78">
                  <c:v>2014</c:v>
                </c:pt>
                <c:pt idx="90">
                  <c:v>2015</c:v>
                </c:pt>
                <c:pt idx="102">
                  <c:v>2016</c:v>
                </c:pt>
                <c:pt idx="114">
                  <c:v>2017</c:v>
                </c:pt>
                <c:pt idx="126">
                  <c:v>2018</c:v>
                </c:pt>
                <c:pt idx="138">
                  <c:v>2019</c:v>
                </c:pt>
              </c:strCache>
            </c:strRef>
          </c:cat>
          <c:val>
            <c:numRef>
              <c:f>'[3]d. new orders'!$G$46:$G$189</c:f>
              <c:numCache>
                <c:formatCode>General</c:formatCode>
                <c:ptCount val="144"/>
                <c:pt idx="0">
                  <c:v>1.1169356031666666</c:v>
                </c:pt>
                <c:pt idx="1">
                  <c:v>0.74590847216666634</c:v>
                </c:pt>
                <c:pt idx="2">
                  <c:v>-5.1924904313333338</c:v>
                </c:pt>
                <c:pt idx="3">
                  <c:v>-6.9426080819999996</c:v>
                </c:pt>
                <c:pt idx="4">
                  <c:v>-5.5797039763333336</c:v>
                </c:pt>
                <c:pt idx="5">
                  <c:v>-5.9417741763333334</c:v>
                </c:pt>
                <c:pt idx="6">
                  <c:v>-7.6506155166666661</c:v>
                </c:pt>
                <c:pt idx="7">
                  <c:v>-15.166162024</c:v>
                </c:pt>
                <c:pt idx="8">
                  <c:v>-20.037270770666666</c:v>
                </c:pt>
                <c:pt idx="9">
                  <c:v>-21.685188436666664</c:v>
                </c:pt>
                <c:pt idx="10">
                  <c:v>-25.727732276666668</c:v>
                </c:pt>
                <c:pt idx="11">
                  <c:v>-31.569521050000002</c:v>
                </c:pt>
                <c:pt idx="12">
                  <c:v>-42.994736286666665</c:v>
                </c:pt>
                <c:pt idx="13">
                  <c:v>-48.001249419999994</c:v>
                </c:pt>
                <c:pt idx="14">
                  <c:v>-52.207926260000001</c:v>
                </c:pt>
                <c:pt idx="15">
                  <c:v>-47.574549210000008</c:v>
                </c:pt>
                <c:pt idx="16">
                  <c:v>-41.317691803333332</c:v>
                </c:pt>
                <c:pt idx="17">
                  <c:v>-28.2670542</c:v>
                </c:pt>
                <c:pt idx="18">
                  <c:v>-20.542243526666667</c:v>
                </c:pt>
                <c:pt idx="19">
                  <c:v>-12.696189962</c:v>
                </c:pt>
                <c:pt idx="20">
                  <c:v>-7.9496075493333338</c:v>
                </c:pt>
                <c:pt idx="21">
                  <c:v>-6.3875436186666663</c:v>
                </c:pt>
                <c:pt idx="22">
                  <c:v>-3.5070441612000001</c:v>
                </c:pt>
                <c:pt idx="23">
                  <c:v>1.8760235658</c:v>
                </c:pt>
                <c:pt idx="24">
                  <c:v>9.7672165658000001</c:v>
                </c:pt>
                <c:pt idx="25">
                  <c:v>7.3100190063333335</c:v>
                </c:pt>
                <c:pt idx="26">
                  <c:v>10.892702232</c:v>
                </c:pt>
                <c:pt idx="27">
                  <c:v>12.806790301000001</c:v>
                </c:pt>
                <c:pt idx="28">
                  <c:v>18.935976910333334</c:v>
                </c:pt>
                <c:pt idx="29">
                  <c:v>8.1849013100000025</c:v>
                </c:pt>
                <c:pt idx="30">
                  <c:v>-3.0283221729999998</c:v>
                </c:pt>
                <c:pt idx="31">
                  <c:v>-7.7500937973333324</c:v>
                </c:pt>
                <c:pt idx="32">
                  <c:v>-2.9461752049666665</c:v>
                </c:pt>
                <c:pt idx="33">
                  <c:v>1.6442257460333334</c:v>
                </c:pt>
                <c:pt idx="34">
                  <c:v>11.301536919033333</c:v>
                </c:pt>
                <c:pt idx="35">
                  <c:v>13.210952435666668</c:v>
                </c:pt>
                <c:pt idx="36">
                  <c:v>15.319177651799999</c:v>
                </c:pt>
                <c:pt idx="37">
                  <c:v>9.490511272900001</c:v>
                </c:pt>
                <c:pt idx="38">
                  <c:v>11.468319533566666</c:v>
                </c:pt>
                <c:pt idx="39">
                  <c:v>7.7921241051000001</c:v>
                </c:pt>
                <c:pt idx="40">
                  <c:v>4.038292216666667</c:v>
                </c:pt>
                <c:pt idx="41">
                  <c:v>-0.42910006120000005</c:v>
                </c:pt>
                <c:pt idx="42">
                  <c:v>5.5436291471333332</c:v>
                </c:pt>
                <c:pt idx="43">
                  <c:v>7.0563557624333333</c:v>
                </c:pt>
                <c:pt idx="44">
                  <c:v>6.3960899088000005</c:v>
                </c:pt>
                <c:pt idx="45">
                  <c:v>4.7693727491333329</c:v>
                </c:pt>
                <c:pt idx="46">
                  <c:v>5.6747084829333332</c:v>
                </c:pt>
                <c:pt idx="47">
                  <c:v>5.6764312172000002</c:v>
                </c:pt>
                <c:pt idx="48">
                  <c:v>3.0587822788333328</c:v>
                </c:pt>
                <c:pt idx="49">
                  <c:v>2.7720671101666667</c:v>
                </c:pt>
                <c:pt idx="50">
                  <c:v>8.9466351066666824E-2</c:v>
                </c:pt>
                <c:pt idx="51">
                  <c:v>-3.3543106218999998</c:v>
                </c:pt>
                <c:pt idx="52">
                  <c:v>-3.9123211390666666</c:v>
                </c:pt>
                <c:pt idx="53">
                  <c:v>-0.48564081719999991</c:v>
                </c:pt>
                <c:pt idx="54">
                  <c:v>0.48004034113333355</c:v>
                </c:pt>
                <c:pt idx="55">
                  <c:v>2.1561118062333331</c:v>
                </c:pt>
                <c:pt idx="56">
                  <c:v>1.6283561827999999</c:v>
                </c:pt>
                <c:pt idx="57">
                  <c:v>0.9674198184666668</c:v>
                </c:pt>
                <c:pt idx="58">
                  <c:v>-3.1256861145666668</c:v>
                </c:pt>
                <c:pt idx="59">
                  <c:v>-6.5504113546666671</c:v>
                </c:pt>
                <c:pt idx="60">
                  <c:v>-5.3416686230000003</c:v>
                </c:pt>
                <c:pt idx="61">
                  <c:v>-2.5445990792333335</c:v>
                </c:pt>
                <c:pt idx="62">
                  <c:v>1.8361322404333336</c:v>
                </c:pt>
                <c:pt idx="63">
                  <c:v>-1.5077876112333335</c:v>
                </c:pt>
                <c:pt idx="64">
                  <c:v>8.4703644300000505E-2</c:v>
                </c:pt>
                <c:pt idx="65">
                  <c:v>2.5044627953000003</c:v>
                </c:pt>
                <c:pt idx="66">
                  <c:v>7.2507613260666668</c:v>
                </c:pt>
                <c:pt idx="67">
                  <c:v>6.0512946737000002</c:v>
                </c:pt>
                <c:pt idx="68">
                  <c:v>2.8382500433666671</c:v>
                </c:pt>
                <c:pt idx="69">
                  <c:v>3.6053633074999998</c:v>
                </c:pt>
                <c:pt idx="70">
                  <c:v>3.3905466491333338</c:v>
                </c:pt>
                <c:pt idx="71">
                  <c:v>1.2705244998000003</c:v>
                </c:pt>
                <c:pt idx="72">
                  <c:v>5.0695786285666671</c:v>
                </c:pt>
                <c:pt idx="73">
                  <c:v>9.0356466993333324</c:v>
                </c:pt>
                <c:pt idx="74">
                  <c:v>16.235984579</c:v>
                </c:pt>
                <c:pt idx="75">
                  <c:v>17.541631561000003</c:v>
                </c:pt>
                <c:pt idx="76">
                  <c:v>14.318854914400001</c:v>
                </c:pt>
                <c:pt idx="77">
                  <c:v>13.263136720066667</c:v>
                </c:pt>
                <c:pt idx="78">
                  <c:v>12.935873074066668</c:v>
                </c:pt>
                <c:pt idx="79">
                  <c:v>13.757621856199998</c:v>
                </c:pt>
                <c:pt idx="80">
                  <c:v>11.420120854866667</c:v>
                </c:pt>
                <c:pt idx="81">
                  <c:v>11.431602591199999</c:v>
                </c:pt>
                <c:pt idx="82">
                  <c:v>9.0446936023333322</c:v>
                </c:pt>
                <c:pt idx="83">
                  <c:v>5.8059188159999993</c:v>
                </c:pt>
                <c:pt idx="84">
                  <c:v>-9.7278550033333335</c:v>
                </c:pt>
                <c:pt idx="85">
                  <c:v>-17.108462901333333</c:v>
                </c:pt>
                <c:pt idx="86">
                  <c:v>-24.675793596666665</c:v>
                </c:pt>
                <c:pt idx="87">
                  <c:v>-22.315551996666667</c:v>
                </c:pt>
                <c:pt idx="88">
                  <c:v>-21.54197886</c:v>
                </c:pt>
                <c:pt idx="89">
                  <c:v>-19.065488096666666</c:v>
                </c:pt>
                <c:pt idx="90">
                  <c:v>-14.532678883333334</c:v>
                </c:pt>
                <c:pt idx="91">
                  <c:v>-13.635879209999999</c:v>
                </c:pt>
                <c:pt idx="92">
                  <c:v>-8.9920222663333345</c:v>
                </c:pt>
                <c:pt idx="93">
                  <c:v>-8.4672824493333341</c:v>
                </c:pt>
                <c:pt idx="94">
                  <c:v>-3.0952906110666665</c:v>
                </c:pt>
                <c:pt idx="95">
                  <c:v>-3.858935051733333</c:v>
                </c:pt>
                <c:pt idx="96">
                  <c:v>-6.8829438553999998</c:v>
                </c:pt>
                <c:pt idx="97">
                  <c:v>-12.179898673666665</c:v>
                </c:pt>
                <c:pt idx="98">
                  <c:v>-12.663349514333333</c:v>
                </c:pt>
                <c:pt idx="99">
                  <c:v>-8.28636382</c:v>
                </c:pt>
                <c:pt idx="100">
                  <c:v>-6.9542881599999999</c:v>
                </c:pt>
                <c:pt idx="101">
                  <c:v>-8.8028323623333335</c:v>
                </c:pt>
                <c:pt idx="102">
                  <c:v>-11.129829331666668</c:v>
                </c:pt>
                <c:pt idx="103">
                  <c:v>-4.0291649726666661</c:v>
                </c:pt>
                <c:pt idx="104">
                  <c:v>-1.3523095030000005</c:v>
                </c:pt>
                <c:pt idx="105">
                  <c:v>-0.10419066433333384</c:v>
                </c:pt>
                <c:pt idx="106">
                  <c:v>-1.9280139297666665</c:v>
                </c:pt>
                <c:pt idx="107">
                  <c:v>1.8583630358666665</c:v>
                </c:pt>
                <c:pt idx="108">
                  <c:v>9.4459093048666656</c:v>
                </c:pt>
                <c:pt idx="109">
                  <c:v>12.968196782966666</c:v>
                </c:pt>
                <c:pt idx="110">
                  <c:v>16.698305897666668</c:v>
                </c:pt>
                <c:pt idx="111">
                  <c:v>12.382336125566665</c:v>
                </c:pt>
                <c:pt idx="112">
                  <c:v>16.473580619566665</c:v>
                </c:pt>
                <c:pt idx="113">
                  <c:v>15.3937404849</c:v>
                </c:pt>
                <c:pt idx="114">
                  <c:v>19.075149739333334</c:v>
                </c:pt>
                <c:pt idx="115">
                  <c:v>15.688250986333335</c:v>
                </c:pt>
                <c:pt idx="116">
                  <c:v>18.948215105333333</c:v>
                </c:pt>
                <c:pt idx="117">
                  <c:v>23.726739670000001</c:v>
                </c:pt>
                <c:pt idx="118">
                  <c:v>25.658022609</c:v>
                </c:pt>
                <c:pt idx="119">
                  <c:v>27.304914087333334</c:v>
                </c:pt>
                <c:pt idx="120">
                  <c:v>26.30060391266667</c:v>
                </c:pt>
                <c:pt idx="121">
                  <c:v>28.517803867666668</c:v>
                </c:pt>
                <c:pt idx="122">
                  <c:v>25.114729577000002</c:v>
                </c:pt>
                <c:pt idx="123">
                  <c:v>24.951237256333332</c:v>
                </c:pt>
                <c:pt idx="124">
                  <c:v>25.210250235</c:v>
                </c:pt>
                <c:pt idx="125">
                  <c:v>29.917699706666667</c:v>
                </c:pt>
                <c:pt idx="126">
                  <c:v>29.67680356533333</c:v>
                </c:pt>
                <c:pt idx="127">
                  <c:v>29.084419186999998</c:v>
                </c:pt>
                <c:pt idx="128">
                  <c:v>23.268376492666665</c:v>
                </c:pt>
                <c:pt idx="129">
                  <c:v>20.083449036999998</c:v>
                </c:pt>
                <c:pt idx="130">
                  <c:v>13.208986720799999</c:v>
                </c:pt>
                <c:pt idx="131">
                  <c:v>10.945148787433332</c:v>
                </c:pt>
                <c:pt idx="132">
                  <c:v>8.0764159010333341</c:v>
                </c:pt>
                <c:pt idx="133">
                  <c:v>6.7794178164333339</c:v>
                </c:pt>
                <c:pt idx="134">
                  <c:v>5.2934373666333334</c:v>
                </c:pt>
                <c:pt idx="135">
                  <c:v>4.3972130398999996</c:v>
                </c:pt>
                <c:pt idx="136">
                  <c:v>2.3018871513666661</c:v>
                </c:pt>
                <c:pt idx="137">
                  <c:v>0.62032162219999998</c:v>
                </c:pt>
                <c:pt idx="138">
                  <c:v>-0.60815897096666671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C4-4FCC-B2DA-779BB40296EF}"/>
            </c:ext>
          </c:extLst>
        </c:ser>
        <c:ser>
          <c:idx val="1"/>
          <c:order val="3"/>
          <c:tx>
            <c:strRef>
              <c:f>'Data 2'!$D$1</c:f>
              <c:strCache>
                <c:ptCount val="1"/>
                <c:pt idx="0">
                  <c:v>Growth rate of orders (durables)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'Data 2'!$B$46:$B$189</c:f>
              <c:strCache>
                <c:ptCount val="139"/>
                <c:pt idx="6">
                  <c:v>2008</c:v>
                </c:pt>
                <c:pt idx="18">
                  <c:v>2009</c:v>
                </c:pt>
                <c:pt idx="30">
                  <c:v>2010</c:v>
                </c:pt>
                <c:pt idx="42">
                  <c:v>2011</c:v>
                </c:pt>
                <c:pt idx="54">
                  <c:v>2012</c:v>
                </c:pt>
                <c:pt idx="66">
                  <c:v>2013</c:v>
                </c:pt>
                <c:pt idx="78">
                  <c:v>2014</c:v>
                </c:pt>
                <c:pt idx="90">
                  <c:v>2015</c:v>
                </c:pt>
                <c:pt idx="102">
                  <c:v>2016</c:v>
                </c:pt>
                <c:pt idx="114">
                  <c:v>2017</c:v>
                </c:pt>
                <c:pt idx="126">
                  <c:v>2018</c:v>
                </c:pt>
                <c:pt idx="138">
                  <c:v>2019</c:v>
                </c:pt>
              </c:strCache>
            </c:strRef>
          </c:cat>
          <c:val>
            <c:numRef>
              <c:f>'Data 2'!$G$46:$G$189</c:f>
              <c:numCache>
                <c:formatCode>General</c:formatCode>
                <c:ptCount val="144"/>
                <c:pt idx="0">
                  <c:v>-10.723951993333335</c:v>
                </c:pt>
                <c:pt idx="1">
                  <c:v>-14.11617049</c:v>
                </c:pt>
                <c:pt idx="2">
                  <c:v>-16.778972139999997</c:v>
                </c:pt>
                <c:pt idx="3">
                  <c:v>-15.952735546666666</c:v>
                </c:pt>
                <c:pt idx="4">
                  <c:v>-11.504767593333334</c:v>
                </c:pt>
                <c:pt idx="5">
                  <c:v>-12.204923146666667</c:v>
                </c:pt>
                <c:pt idx="6">
                  <c:v>-14.270468556666666</c:v>
                </c:pt>
                <c:pt idx="7">
                  <c:v>-20.197460360000001</c:v>
                </c:pt>
                <c:pt idx="8">
                  <c:v>-24.178455510000003</c:v>
                </c:pt>
                <c:pt idx="9">
                  <c:v>-26.343750983333337</c:v>
                </c:pt>
                <c:pt idx="10">
                  <c:v>-32.695924329999997</c:v>
                </c:pt>
                <c:pt idx="11">
                  <c:v>-38.070251596666665</c:v>
                </c:pt>
                <c:pt idx="12">
                  <c:v>-51.009342539999999</c:v>
                </c:pt>
                <c:pt idx="13">
                  <c:v>-53.397561719999999</c:v>
                </c:pt>
                <c:pt idx="14">
                  <c:v>-56.960960423333326</c:v>
                </c:pt>
                <c:pt idx="15">
                  <c:v>-50.62276842666666</c:v>
                </c:pt>
                <c:pt idx="16">
                  <c:v>-44.337573843333331</c:v>
                </c:pt>
                <c:pt idx="17">
                  <c:v>-32.664300499999996</c:v>
                </c:pt>
                <c:pt idx="18">
                  <c:v>-24.643685543333333</c:v>
                </c:pt>
                <c:pt idx="19">
                  <c:v>-17.253323283333334</c:v>
                </c:pt>
                <c:pt idx="20">
                  <c:v>-15.25752411</c:v>
                </c:pt>
                <c:pt idx="21">
                  <c:v>-14.378802473333332</c:v>
                </c:pt>
                <c:pt idx="22">
                  <c:v>-12.477293252333332</c:v>
                </c:pt>
                <c:pt idx="23">
                  <c:v>-4.0755888801999989</c:v>
                </c:pt>
                <c:pt idx="24">
                  <c:v>2.5036772409666668</c:v>
                </c:pt>
                <c:pt idx="25">
                  <c:v>3.0598200606333332</c:v>
                </c:pt>
                <c:pt idx="26">
                  <c:v>4.5099523128333336</c:v>
                </c:pt>
                <c:pt idx="27">
                  <c:v>9.7388377003333328</c:v>
                </c:pt>
                <c:pt idx="28">
                  <c:v>11.974797217733332</c:v>
                </c:pt>
                <c:pt idx="29">
                  <c:v>5.2683892553999998</c:v>
                </c:pt>
                <c:pt idx="30">
                  <c:v>-8.9241810932666663</c:v>
                </c:pt>
                <c:pt idx="31">
                  <c:v>-13.416938908000001</c:v>
                </c:pt>
                <c:pt idx="32">
                  <c:v>-10.574792798999999</c:v>
                </c:pt>
                <c:pt idx="33">
                  <c:v>-3.2524487634999999</c:v>
                </c:pt>
                <c:pt idx="34">
                  <c:v>3.0397705919666667</c:v>
                </c:pt>
                <c:pt idx="35">
                  <c:v>4.4555733947</c:v>
                </c:pt>
                <c:pt idx="36">
                  <c:v>5.3584928582333333</c:v>
                </c:pt>
                <c:pt idx="37">
                  <c:v>2.3663185521000001</c:v>
                </c:pt>
                <c:pt idx="38">
                  <c:v>3.2584238935333332</c:v>
                </c:pt>
                <c:pt idx="39">
                  <c:v>1.5344258704999998</c:v>
                </c:pt>
                <c:pt idx="40">
                  <c:v>-1.2478509621666667</c:v>
                </c:pt>
                <c:pt idx="41">
                  <c:v>-3.013337549733333</c:v>
                </c:pt>
                <c:pt idx="42">
                  <c:v>-2.8793453313999997</c:v>
                </c:pt>
                <c:pt idx="43">
                  <c:v>-1.0764157240666667</c:v>
                </c:pt>
                <c:pt idx="44">
                  <c:v>-2.4647604209999998</c:v>
                </c:pt>
                <c:pt idx="45">
                  <c:v>-1.7851569298000001</c:v>
                </c:pt>
                <c:pt idx="46">
                  <c:v>-1.0710728734666668</c:v>
                </c:pt>
                <c:pt idx="47">
                  <c:v>-1.2843639998</c:v>
                </c:pt>
                <c:pt idx="48">
                  <c:v>-0.45601808666666699</c:v>
                </c:pt>
                <c:pt idx="49">
                  <c:v>0.37870121519999983</c:v>
                </c:pt>
                <c:pt idx="50">
                  <c:v>-1.8009518894666663</c:v>
                </c:pt>
                <c:pt idx="51">
                  <c:v>-6.3430030181333334</c:v>
                </c:pt>
                <c:pt idx="52">
                  <c:v>-7.6159906536666666</c:v>
                </c:pt>
                <c:pt idx="53">
                  <c:v>-6.1215852603333332</c:v>
                </c:pt>
                <c:pt idx="54">
                  <c:v>-5.6451226140000008</c:v>
                </c:pt>
                <c:pt idx="55">
                  <c:v>-7.684878297</c:v>
                </c:pt>
                <c:pt idx="56">
                  <c:v>-7.2562077666666669</c:v>
                </c:pt>
                <c:pt idx="57">
                  <c:v>-11.257049469666669</c:v>
                </c:pt>
                <c:pt idx="58">
                  <c:v>-11.76128697</c:v>
                </c:pt>
                <c:pt idx="59">
                  <c:v>-13.677106766</c:v>
                </c:pt>
                <c:pt idx="60">
                  <c:v>-11.125791892666667</c:v>
                </c:pt>
                <c:pt idx="61">
                  <c:v>-8.7923179066666659</c:v>
                </c:pt>
                <c:pt idx="62">
                  <c:v>-8.5509834009999999</c:v>
                </c:pt>
                <c:pt idx="63">
                  <c:v>-10.351507767666666</c:v>
                </c:pt>
                <c:pt idx="64">
                  <c:v>-11.018463656333333</c:v>
                </c:pt>
                <c:pt idx="65">
                  <c:v>-6.3246960932</c:v>
                </c:pt>
                <c:pt idx="66">
                  <c:v>-1.9470056088666663</c:v>
                </c:pt>
                <c:pt idx="67">
                  <c:v>1.7368348409333336</c:v>
                </c:pt>
                <c:pt idx="68">
                  <c:v>-1.3982845981999998</c:v>
                </c:pt>
                <c:pt idx="69">
                  <c:v>-0.14338736286666656</c:v>
                </c:pt>
                <c:pt idx="70">
                  <c:v>-3.5717467616666667</c:v>
                </c:pt>
                <c:pt idx="71">
                  <c:v>-3.8550223036666664</c:v>
                </c:pt>
                <c:pt idx="72">
                  <c:v>-0.16519503736666685</c:v>
                </c:pt>
                <c:pt idx="73">
                  <c:v>4.8179951952999991</c:v>
                </c:pt>
                <c:pt idx="74">
                  <c:v>11.0274474433</c:v>
                </c:pt>
                <c:pt idx="75">
                  <c:v>11.922300091333332</c:v>
                </c:pt>
                <c:pt idx="76">
                  <c:v>8.6477701378000003</c:v>
                </c:pt>
                <c:pt idx="77">
                  <c:v>5.4883592736999995</c:v>
                </c:pt>
                <c:pt idx="78">
                  <c:v>9.1474210603666659</c:v>
                </c:pt>
                <c:pt idx="79">
                  <c:v>6.6533352332333324</c:v>
                </c:pt>
                <c:pt idx="80">
                  <c:v>2.2540290759999997</c:v>
                </c:pt>
                <c:pt idx="81">
                  <c:v>-2.6583790511333336</c:v>
                </c:pt>
                <c:pt idx="82">
                  <c:v>-3.9424947347999999</c:v>
                </c:pt>
                <c:pt idx="83">
                  <c:v>-4.1343315894666661</c:v>
                </c:pt>
                <c:pt idx="84">
                  <c:v>-18.616307176333333</c:v>
                </c:pt>
                <c:pt idx="85">
                  <c:v>-24.122222523000001</c:v>
                </c:pt>
                <c:pt idx="86">
                  <c:v>-29.505494623333334</c:v>
                </c:pt>
                <c:pt idx="87">
                  <c:v>-25.402940486666665</c:v>
                </c:pt>
                <c:pt idx="88">
                  <c:v>-21.921050623333333</c:v>
                </c:pt>
                <c:pt idx="89">
                  <c:v>-19.87493606</c:v>
                </c:pt>
                <c:pt idx="90">
                  <c:v>-17.529322036666667</c:v>
                </c:pt>
                <c:pt idx="91">
                  <c:v>-18.03783678666667</c:v>
                </c:pt>
                <c:pt idx="92">
                  <c:v>-13.235749819</c:v>
                </c:pt>
                <c:pt idx="93">
                  <c:v>-10.246665482999999</c:v>
                </c:pt>
                <c:pt idx="94">
                  <c:v>-6.9825680976666673</c:v>
                </c:pt>
                <c:pt idx="95">
                  <c:v>-8.9098555919999995</c:v>
                </c:pt>
                <c:pt idx="96">
                  <c:v>-12.840614874666665</c:v>
                </c:pt>
                <c:pt idx="97">
                  <c:v>-14.824207703333334</c:v>
                </c:pt>
                <c:pt idx="98">
                  <c:v>-14.346194253999998</c:v>
                </c:pt>
                <c:pt idx="99">
                  <c:v>-11.259279899666666</c:v>
                </c:pt>
                <c:pt idx="100">
                  <c:v>-12.232962326333331</c:v>
                </c:pt>
                <c:pt idx="101">
                  <c:v>-14.980422395666665</c:v>
                </c:pt>
                <c:pt idx="102">
                  <c:v>-15.908786196666668</c:v>
                </c:pt>
                <c:pt idx="103">
                  <c:v>-8.9762351169333332</c:v>
                </c:pt>
                <c:pt idx="104">
                  <c:v>-5.5618463306000008</c:v>
                </c:pt>
                <c:pt idx="105">
                  <c:v>-5.0909003639333337</c:v>
                </c:pt>
                <c:pt idx="106">
                  <c:v>-4.6024172070666678</c:v>
                </c:pt>
                <c:pt idx="107">
                  <c:v>-2.4319318347333336</c:v>
                </c:pt>
                <c:pt idx="108">
                  <c:v>5.4848956132666657</c:v>
                </c:pt>
                <c:pt idx="109">
                  <c:v>5.5534380280999995</c:v>
                </c:pt>
                <c:pt idx="110">
                  <c:v>8.8784076470333346</c:v>
                </c:pt>
                <c:pt idx="111">
                  <c:v>4.9436290155</c:v>
                </c:pt>
                <c:pt idx="112">
                  <c:v>7.7479985257333333</c:v>
                </c:pt>
                <c:pt idx="113">
                  <c:v>8.4131240491333319</c:v>
                </c:pt>
                <c:pt idx="114">
                  <c:v>13.149441309666665</c:v>
                </c:pt>
                <c:pt idx="115">
                  <c:v>12.709579791000001</c:v>
                </c:pt>
                <c:pt idx="116">
                  <c:v>13.961196774999999</c:v>
                </c:pt>
                <c:pt idx="117">
                  <c:v>14.473544399666666</c:v>
                </c:pt>
                <c:pt idx="118">
                  <c:v>16.333078618666665</c:v>
                </c:pt>
                <c:pt idx="119">
                  <c:v>17.617601670999999</c:v>
                </c:pt>
                <c:pt idx="120">
                  <c:v>18.837589242</c:v>
                </c:pt>
                <c:pt idx="121">
                  <c:v>19.091984709333332</c:v>
                </c:pt>
                <c:pt idx="122">
                  <c:v>17.144969112999998</c:v>
                </c:pt>
                <c:pt idx="123">
                  <c:v>17.419836960666668</c:v>
                </c:pt>
                <c:pt idx="124">
                  <c:v>19.910781010000001</c:v>
                </c:pt>
                <c:pt idx="125">
                  <c:v>25.548824376666669</c:v>
                </c:pt>
                <c:pt idx="126">
                  <c:v>23.975490395333335</c:v>
                </c:pt>
                <c:pt idx="127">
                  <c:v>22.981378308999997</c:v>
                </c:pt>
                <c:pt idx="128">
                  <c:v>15.959310807333337</c:v>
                </c:pt>
                <c:pt idx="129">
                  <c:v>14.165120018333335</c:v>
                </c:pt>
                <c:pt idx="130">
                  <c:v>6.1353012283333328</c:v>
                </c:pt>
                <c:pt idx="131">
                  <c:v>5.647218487</c:v>
                </c:pt>
                <c:pt idx="132">
                  <c:v>1.9791867513000001</c:v>
                </c:pt>
                <c:pt idx="133">
                  <c:v>2.9636366741</c:v>
                </c:pt>
                <c:pt idx="134">
                  <c:v>-1.0728898665666666</c:v>
                </c:pt>
                <c:pt idx="135">
                  <c:v>-0.77100794273333317</c:v>
                </c:pt>
                <c:pt idx="136">
                  <c:v>-3.6463472281999998</c:v>
                </c:pt>
                <c:pt idx="137">
                  <c:v>-6.0446118788666672</c:v>
                </c:pt>
                <c:pt idx="138">
                  <c:v>-8.0694484343333333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C4-4FCC-B2DA-779BB4029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0723759"/>
        <c:axId val="2130727919"/>
      </c:lineChart>
      <c:catAx>
        <c:axId val="21307237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40404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1E2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30727919"/>
        <c:crosses val="autoZero"/>
        <c:auto val="1"/>
        <c:lblAlgn val="ctr"/>
        <c:lblOffset val="100"/>
        <c:tickLblSkip val="2"/>
        <c:tickMarkSkip val="12"/>
        <c:noMultiLvlLbl val="0"/>
      </c:catAx>
      <c:valAx>
        <c:axId val="2130727919"/>
        <c:scaling>
          <c:orientation val="minMax"/>
          <c:max val="40"/>
          <c:min val="-6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40404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1E2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30723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2377756626575522"/>
          <c:y val="0.66105471309278463"/>
          <c:w val="0.40284352917423782"/>
          <c:h val="0.18492366215191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1E1E2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562141852475439E-2"/>
          <c:y val="0.16253055804357225"/>
          <c:w val="0.92828367855859806"/>
          <c:h val="0.64222486620411834"/>
        </c:manualLayout>
      </c:layout>
      <c:lineChart>
        <c:grouping val="standard"/>
        <c:varyColors val="0"/>
        <c:ser>
          <c:idx val="6"/>
          <c:order val="0"/>
          <c:tx>
            <c:strRef>
              <c:f>'Data 3'!$AR$2</c:f>
              <c:strCache>
                <c:ptCount val="1"/>
                <c:pt idx="0">
                  <c:v>More than $499,999</c:v>
                </c:pt>
              </c:strCache>
            </c:strRef>
          </c:tx>
          <c:spPr>
            <a:ln w="28575" cap="rnd" cmpd="sng" algn="ctr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01"/>
              <c:layout>
                <c:manualLayout>
                  <c:x val="-8.3356598857759322E-3"/>
                  <c:y val="-1.1454636086916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971-4FF2-9AD4-C9249342A264}"/>
                </c:ext>
              </c:extLst>
            </c:dLbl>
            <c:numFmt formatCode="#,###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F79646">
                        <a:lumMod val="100000"/>
                      </a:srgb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3'!$AK$3:$AK$110</c:f>
              <c:strCache>
                <c:ptCount val="103"/>
                <c:pt idx="6">
                  <c:v>2011</c:v>
                </c:pt>
                <c:pt idx="18">
                  <c:v>2012</c:v>
                </c:pt>
                <c:pt idx="30">
                  <c:v>2013</c:v>
                </c:pt>
                <c:pt idx="42">
                  <c:v>2014</c:v>
                </c:pt>
                <c:pt idx="54">
                  <c:v>2015</c:v>
                </c:pt>
                <c:pt idx="66">
                  <c:v>2016</c:v>
                </c:pt>
                <c:pt idx="78">
                  <c:v>2017</c:v>
                </c:pt>
                <c:pt idx="90">
                  <c:v>2018</c:v>
                </c:pt>
                <c:pt idx="102">
                  <c:v>2019</c:v>
                </c:pt>
              </c:strCache>
            </c:strRef>
          </c:cat>
          <c:val>
            <c:numRef>
              <c:f>'Data 3'!$AR$3:$AR$110</c:f>
              <c:numCache>
                <c:formatCode>_(* #,##0.00_);_(* \(#,##0.00\);_(* "-"_);_(@_)</c:formatCode>
                <c:ptCount val="108"/>
                <c:pt idx="0">
                  <c:v>14.8573842155908</c:v>
                </c:pt>
                <c:pt idx="1">
                  <c:v>14.4687205632919</c:v>
                </c:pt>
                <c:pt idx="2">
                  <c:v>14.548631222751499</c:v>
                </c:pt>
                <c:pt idx="3">
                  <c:v>14.097812503045001</c:v>
                </c:pt>
                <c:pt idx="4">
                  <c:v>14.2225944149524</c:v>
                </c:pt>
                <c:pt idx="5">
                  <c:v>14.0120616152062</c:v>
                </c:pt>
                <c:pt idx="6">
                  <c:v>13.7491236827187</c:v>
                </c:pt>
                <c:pt idx="7">
                  <c:v>13.5039891467061</c:v>
                </c:pt>
                <c:pt idx="8">
                  <c:v>13.1842929522362</c:v>
                </c:pt>
                <c:pt idx="9">
                  <c:v>13.3060175441524</c:v>
                </c:pt>
                <c:pt idx="10">
                  <c:v>13.015391516211899</c:v>
                </c:pt>
                <c:pt idx="11">
                  <c:v>13.0994784741097</c:v>
                </c:pt>
                <c:pt idx="12">
                  <c:v>13.026303553642</c:v>
                </c:pt>
                <c:pt idx="13">
                  <c:v>12.8625776708292</c:v>
                </c:pt>
                <c:pt idx="14">
                  <c:v>12.6483704989919</c:v>
                </c:pt>
                <c:pt idx="15">
                  <c:v>12.3059470780453</c:v>
                </c:pt>
                <c:pt idx="16">
                  <c:v>11.8944467209186</c:v>
                </c:pt>
                <c:pt idx="17">
                  <c:v>11.537281427844</c:v>
                </c:pt>
                <c:pt idx="18">
                  <c:v>11.3498555365528</c:v>
                </c:pt>
                <c:pt idx="19">
                  <c:v>11.0299083510705</c:v>
                </c:pt>
                <c:pt idx="20">
                  <c:v>10.878938296127201</c:v>
                </c:pt>
                <c:pt idx="21">
                  <c:v>10.4819183623539</c:v>
                </c:pt>
                <c:pt idx="22">
                  <c:v>10.2067557515196</c:v>
                </c:pt>
                <c:pt idx="23">
                  <c:v>9.8975223221482693</c:v>
                </c:pt>
                <c:pt idx="24">
                  <c:v>9.5776975017193795</c:v>
                </c:pt>
                <c:pt idx="25">
                  <c:v>9.5364202964720306</c:v>
                </c:pt>
                <c:pt idx="26">
                  <c:v>9.1464023705787891</c:v>
                </c:pt>
                <c:pt idx="27">
                  <c:v>8.8935763700744204</c:v>
                </c:pt>
                <c:pt idx="28">
                  <c:v>8.3921307649010597</c:v>
                </c:pt>
                <c:pt idx="29">
                  <c:v>8.2982616631603392</c:v>
                </c:pt>
                <c:pt idx="30">
                  <c:v>8.0282085669014798</c:v>
                </c:pt>
                <c:pt idx="31">
                  <c:v>8.0412176286775292</c:v>
                </c:pt>
                <c:pt idx="32">
                  <c:v>7.89814387316886</c:v>
                </c:pt>
                <c:pt idx="33">
                  <c:v>7.6566217350259498</c:v>
                </c:pt>
                <c:pt idx="34">
                  <c:v>7.7286115025841697</c:v>
                </c:pt>
                <c:pt idx="35">
                  <c:v>7.6420074032818404</c:v>
                </c:pt>
                <c:pt idx="36">
                  <c:v>7.4301147995475301</c:v>
                </c:pt>
                <c:pt idx="37">
                  <c:v>7.3178368351901097</c:v>
                </c:pt>
                <c:pt idx="38">
                  <c:v>7.1187623154713204</c:v>
                </c:pt>
                <c:pt idx="39">
                  <c:v>7.3949351203196398</c:v>
                </c:pt>
                <c:pt idx="40">
                  <c:v>7.5958635176199403</c:v>
                </c:pt>
                <c:pt idx="41">
                  <c:v>7.6842957174483004</c:v>
                </c:pt>
                <c:pt idx="42">
                  <c:v>7.7031029040750596</c:v>
                </c:pt>
                <c:pt idx="43">
                  <c:v>7.61343939123776</c:v>
                </c:pt>
                <c:pt idx="44">
                  <c:v>7.6595869270214898</c:v>
                </c:pt>
                <c:pt idx="45">
                  <c:v>7.6336045688484901</c:v>
                </c:pt>
                <c:pt idx="46">
                  <c:v>7.6404861867756599</c:v>
                </c:pt>
                <c:pt idx="47">
                  <c:v>7.78799288171406</c:v>
                </c:pt>
                <c:pt idx="48">
                  <c:v>7.9302752187546997</c:v>
                </c:pt>
                <c:pt idx="49">
                  <c:v>7.8457160179283196</c:v>
                </c:pt>
                <c:pt idx="50">
                  <c:v>7.8362451297457199</c:v>
                </c:pt>
                <c:pt idx="51">
                  <c:v>7.84716336499653</c:v>
                </c:pt>
                <c:pt idx="52">
                  <c:v>7.7923669256686399</c:v>
                </c:pt>
                <c:pt idx="53">
                  <c:v>7.6390460766529298</c:v>
                </c:pt>
                <c:pt idx="54">
                  <c:v>7.79027170044803</c:v>
                </c:pt>
                <c:pt idx="55">
                  <c:v>7.8462010664653103</c:v>
                </c:pt>
                <c:pt idx="56">
                  <c:v>7.93191329550445</c:v>
                </c:pt>
                <c:pt idx="57">
                  <c:v>8.1429340585697094</c:v>
                </c:pt>
                <c:pt idx="58">
                  <c:v>8.1654724152616591</c:v>
                </c:pt>
                <c:pt idx="59">
                  <c:v>8.0733545528295494</c:v>
                </c:pt>
                <c:pt idx="60">
                  <c:v>8.2131202504124694</c:v>
                </c:pt>
                <c:pt idx="61">
                  <c:v>8.3119919795975594</c:v>
                </c:pt>
                <c:pt idx="62">
                  <c:v>8.4270858375434496</c:v>
                </c:pt>
                <c:pt idx="63">
                  <c:v>8.3880436361877706</c:v>
                </c:pt>
                <c:pt idx="64">
                  <c:v>8.38761462732114</c:v>
                </c:pt>
                <c:pt idx="65">
                  <c:v>8.5068240417389394</c:v>
                </c:pt>
                <c:pt idx="66">
                  <c:v>8.6397858258208196</c:v>
                </c:pt>
                <c:pt idx="67">
                  <c:v>8.5607123467883195</c:v>
                </c:pt>
                <c:pt idx="68">
                  <c:v>8.5357573949664491</c:v>
                </c:pt>
                <c:pt idx="69">
                  <c:v>8.3806255350111805</c:v>
                </c:pt>
                <c:pt idx="70">
                  <c:v>8.2400612886686293</c:v>
                </c:pt>
                <c:pt idx="71">
                  <c:v>8.2290371571824998</c:v>
                </c:pt>
                <c:pt idx="72">
                  <c:v>8.1009011354952492</c:v>
                </c:pt>
                <c:pt idx="73">
                  <c:v>8.0976579885371507</c:v>
                </c:pt>
                <c:pt idx="74">
                  <c:v>8.11204254404484</c:v>
                </c:pt>
                <c:pt idx="75">
                  <c:v>7.9956604209837998</c:v>
                </c:pt>
                <c:pt idx="76">
                  <c:v>7.8451961257149696</c:v>
                </c:pt>
                <c:pt idx="77">
                  <c:v>7.7841156923468597</c:v>
                </c:pt>
                <c:pt idx="78">
                  <c:v>7.7134504476219101</c:v>
                </c:pt>
                <c:pt idx="79">
                  <c:v>7.6863745890034201</c:v>
                </c:pt>
                <c:pt idx="80">
                  <c:v>7.55423380088983</c:v>
                </c:pt>
                <c:pt idx="81">
                  <c:v>7.5926321159647401</c:v>
                </c:pt>
                <c:pt idx="82">
                  <c:v>7.4492813691021702</c:v>
                </c:pt>
                <c:pt idx="83">
                  <c:v>7.3021794308373602</c:v>
                </c:pt>
                <c:pt idx="84">
                  <c:v>7.1228209666657998</c:v>
                </c:pt>
                <c:pt idx="85">
                  <c:v>7.14713211648687</c:v>
                </c:pt>
                <c:pt idx="86">
                  <c:v>7.1570126945764896</c:v>
                </c:pt>
                <c:pt idx="87">
                  <c:v>7.2632989292781902</c:v>
                </c:pt>
                <c:pt idx="88">
                  <c:v>7.3604259640684804</c:v>
                </c:pt>
                <c:pt idx="89">
                  <c:v>7.3049523020244802</c:v>
                </c:pt>
                <c:pt idx="90">
                  <c:v>7.1759044741518299</c:v>
                </c:pt>
                <c:pt idx="91">
                  <c:v>7.2198538013790401</c:v>
                </c:pt>
                <c:pt idx="92">
                  <c:v>7.2547213069202501</c:v>
                </c:pt>
                <c:pt idx="93">
                  <c:v>7.2343376281190599</c:v>
                </c:pt>
                <c:pt idx="94">
                  <c:v>7.3907241210219299</c:v>
                </c:pt>
                <c:pt idx="95">
                  <c:v>7.3976146090031998</c:v>
                </c:pt>
                <c:pt idx="96">
                  <c:v>7.5888167072231596</c:v>
                </c:pt>
                <c:pt idx="97">
                  <c:v>7.5685096513580197</c:v>
                </c:pt>
                <c:pt idx="98">
                  <c:v>7.6441960676144403</c:v>
                </c:pt>
                <c:pt idx="99">
                  <c:v>7.6372889671305204</c:v>
                </c:pt>
                <c:pt idx="100">
                  <c:v>7.7815880697680804</c:v>
                </c:pt>
                <c:pt idx="101">
                  <c:v>7.9235206423013604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71-4FF2-9AD4-C9249342A264}"/>
            </c:ext>
          </c:extLst>
        </c:ser>
        <c:ser>
          <c:idx val="8"/>
          <c:order val="1"/>
          <c:tx>
            <c:strRef>
              <c:f>'Data 3'!$AL$2</c:f>
              <c:strCache>
                <c:ptCount val="1"/>
                <c:pt idx="0">
                  <c:v>Natural Rate</c:v>
                </c:pt>
              </c:strCache>
            </c:strRef>
          </c:tx>
          <c:spPr>
            <a:ln w="28575" cap="rnd" cmpd="sng" algn="ctr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'Data 3'!$AK$3:$AK$110</c:f>
              <c:strCache>
                <c:ptCount val="103"/>
                <c:pt idx="6">
                  <c:v>2011</c:v>
                </c:pt>
                <c:pt idx="18">
                  <c:v>2012</c:v>
                </c:pt>
                <c:pt idx="30">
                  <c:v>2013</c:v>
                </c:pt>
                <c:pt idx="42">
                  <c:v>2014</c:v>
                </c:pt>
                <c:pt idx="54">
                  <c:v>2015</c:v>
                </c:pt>
                <c:pt idx="66">
                  <c:v>2016</c:v>
                </c:pt>
                <c:pt idx="78">
                  <c:v>2017</c:v>
                </c:pt>
                <c:pt idx="90">
                  <c:v>2018</c:v>
                </c:pt>
                <c:pt idx="102">
                  <c:v>2019</c:v>
                </c:pt>
              </c:strCache>
            </c:strRef>
          </c:cat>
          <c:val>
            <c:numRef>
              <c:f>'Data 3'!$AL$3:$AL$110</c:f>
              <c:numCache>
                <c:formatCode>_(* #,##0_);_(* \(#,##0\);_(* "-"_);_(@_)</c:formatCode>
                <c:ptCount val="10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71-4FF2-9AD4-C9249342A264}"/>
            </c:ext>
          </c:extLst>
        </c:ser>
        <c:ser>
          <c:idx val="5"/>
          <c:order val="2"/>
          <c:tx>
            <c:strRef>
              <c:f>'Data 3'!$AQ$2</c:f>
              <c:strCache>
                <c:ptCount val="1"/>
                <c:pt idx="0">
                  <c:v>$400,000–$499,999</c:v>
                </c:pt>
              </c:strCache>
            </c:strRef>
          </c:tx>
          <c:spPr>
            <a:ln w="28575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01"/>
              <c:layout>
                <c:manualLayout>
                  <c:x val="-4.3216984640539746E-3"/>
                  <c:y val="-6.91814654754392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971-4FF2-9AD4-C9249342A264}"/>
                </c:ext>
              </c:extLst>
            </c:dLbl>
            <c:numFmt formatCode="#,###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4BACC6">
                        <a:lumMod val="100000"/>
                      </a:srgb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3'!$AK$3:$AK$110</c:f>
              <c:strCache>
                <c:ptCount val="103"/>
                <c:pt idx="6">
                  <c:v>2011</c:v>
                </c:pt>
                <c:pt idx="18">
                  <c:v>2012</c:v>
                </c:pt>
                <c:pt idx="30">
                  <c:v>2013</c:v>
                </c:pt>
                <c:pt idx="42">
                  <c:v>2014</c:v>
                </c:pt>
                <c:pt idx="54">
                  <c:v>2015</c:v>
                </c:pt>
                <c:pt idx="66">
                  <c:v>2016</c:v>
                </c:pt>
                <c:pt idx="78">
                  <c:v>2017</c:v>
                </c:pt>
                <c:pt idx="90">
                  <c:v>2018</c:v>
                </c:pt>
                <c:pt idx="102">
                  <c:v>2019</c:v>
                </c:pt>
              </c:strCache>
            </c:strRef>
          </c:cat>
          <c:val>
            <c:numRef>
              <c:f>'Data 3'!$AQ$3:$AQ$110</c:f>
              <c:numCache>
                <c:formatCode>_(* #,##0.00_);_(* \(#,##0.00\);_(* "-"_);_(@_)</c:formatCode>
                <c:ptCount val="108"/>
                <c:pt idx="0">
                  <c:v>10.3109652796595</c:v>
                </c:pt>
                <c:pt idx="1">
                  <c:v>10.144660179589</c:v>
                </c:pt>
                <c:pt idx="2">
                  <c:v>10.133723852887201</c:v>
                </c:pt>
                <c:pt idx="3">
                  <c:v>10.1128237082544</c:v>
                </c:pt>
                <c:pt idx="4">
                  <c:v>10.1425141494492</c:v>
                </c:pt>
                <c:pt idx="5">
                  <c:v>10.0855563265219</c:v>
                </c:pt>
                <c:pt idx="6">
                  <c:v>9.9359851003399893</c:v>
                </c:pt>
                <c:pt idx="7">
                  <c:v>9.7642767458907205</c:v>
                </c:pt>
                <c:pt idx="8">
                  <c:v>9.6187596413872196</c:v>
                </c:pt>
                <c:pt idx="9">
                  <c:v>9.5315749217071293</c:v>
                </c:pt>
                <c:pt idx="10">
                  <c:v>9.4007174795421395</c:v>
                </c:pt>
                <c:pt idx="11">
                  <c:v>9.2554049388473594</c:v>
                </c:pt>
                <c:pt idx="12">
                  <c:v>9.1013667795058506</c:v>
                </c:pt>
                <c:pt idx="13">
                  <c:v>8.9266131446686803</c:v>
                </c:pt>
                <c:pt idx="14">
                  <c:v>8.7504035560960496</c:v>
                </c:pt>
                <c:pt idx="15">
                  <c:v>8.4276105599099207</c:v>
                </c:pt>
                <c:pt idx="16">
                  <c:v>8.1057996843850706</c:v>
                </c:pt>
                <c:pt idx="17">
                  <c:v>7.8276039569343698</c:v>
                </c:pt>
                <c:pt idx="18">
                  <c:v>7.5730064293651296</c:v>
                </c:pt>
                <c:pt idx="19">
                  <c:v>7.3667242698392199</c:v>
                </c:pt>
                <c:pt idx="20">
                  <c:v>7.1759940470688504</c:v>
                </c:pt>
                <c:pt idx="21">
                  <c:v>6.9326118589680696</c:v>
                </c:pt>
                <c:pt idx="22">
                  <c:v>6.7743208273145701</c:v>
                </c:pt>
                <c:pt idx="23">
                  <c:v>6.5922712686671403</c:v>
                </c:pt>
                <c:pt idx="24">
                  <c:v>6.3887838858988903</c:v>
                </c:pt>
                <c:pt idx="25">
                  <c:v>6.2596838049712904</c:v>
                </c:pt>
                <c:pt idx="26">
                  <c:v>6.03744914050327</c:v>
                </c:pt>
                <c:pt idx="27">
                  <c:v>5.8506236523757797</c:v>
                </c:pt>
                <c:pt idx="28">
                  <c:v>5.6705950441002502</c:v>
                </c:pt>
                <c:pt idx="29">
                  <c:v>5.5651042335688796</c:v>
                </c:pt>
                <c:pt idx="30">
                  <c:v>5.41796437571778</c:v>
                </c:pt>
                <c:pt idx="31">
                  <c:v>5.2970767095255704</c:v>
                </c:pt>
                <c:pt idx="32">
                  <c:v>5.2395636995159602</c:v>
                </c:pt>
                <c:pt idx="33">
                  <c:v>5.1702888068550799</c:v>
                </c:pt>
                <c:pt idx="34">
                  <c:v>5.0734163119288302</c:v>
                </c:pt>
                <c:pt idx="35">
                  <c:v>5.03531841506401</c:v>
                </c:pt>
                <c:pt idx="36">
                  <c:v>4.9882828922800098</c:v>
                </c:pt>
                <c:pt idx="37">
                  <c:v>4.97688016642463</c:v>
                </c:pt>
                <c:pt idx="38">
                  <c:v>4.9542294291034796</c:v>
                </c:pt>
                <c:pt idx="39">
                  <c:v>4.99361442028205</c:v>
                </c:pt>
                <c:pt idx="40">
                  <c:v>5.0553320948699296</c:v>
                </c:pt>
                <c:pt idx="41">
                  <c:v>5.0470216491875801</c:v>
                </c:pt>
                <c:pt idx="42">
                  <c:v>5.07638662002371</c:v>
                </c:pt>
                <c:pt idx="43">
                  <c:v>5.1773002592966799</c:v>
                </c:pt>
                <c:pt idx="44">
                  <c:v>5.1190028585832801</c:v>
                </c:pt>
                <c:pt idx="45">
                  <c:v>5.1223761096621097</c:v>
                </c:pt>
                <c:pt idx="46">
                  <c:v>5.12529785542075</c:v>
                </c:pt>
                <c:pt idx="47">
                  <c:v>5.1858900651495796</c:v>
                </c:pt>
                <c:pt idx="48">
                  <c:v>5.2075735205224296</c:v>
                </c:pt>
                <c:pt idx="49">
                  <c:v>5.1645086653290102</c:v>
                </c:pt>
                <c:pt idx="50">
                  <c:v>5.1560908481782501</c:v>
                </c:pt>
                <c:pt idx="51">
                  <c:v>5.2004889231868701</c:v>
                </c:pt>
                <c:pt idx="52">
                  <c:v>5.2280574594121099</c:v>
                </c:pt>
                <c:pt idx="53">
                  <c:v>5.2148026004446297</c:v>
                </c:pt>
                <c:pt idx="54">
                  <c:v>5.3034470625770096</c:v>
                </c:pt>
                <c:pt idx="55">
                  <c:v>5.2946342131908501</c:v>
                </c:pt>
                <c:pt idx="56">
                  <c:v>5.3851026750725</c:v>
                </c:pt>
                <c:pt idx="57">
                  <c:v>5.4427389437997196</c:v>
                </c:pt>
                <c:pt idx="58">
                  <c:v>5.5201144867588399</c:v>
                </c:pt>
                <c:pt idx="59">
                  <c:v>5.5141606208937297</c:v>
                </c:pt>
                <c:pt idx="60">
                  <c:v>5.5530744844359097</c:v>
                </c:pt>
                <c:pt idx="61">
                  <c:v>5.6183803299616999</c:v>
                </c:pt>
                <c:pt idx="62">
                  <c:v>5.6557124964797501</c:v>
                </c:pt>
                <c:pt idx="63">
                  <c:v>5.5879873507425</c:v>
                </c:pt>
                <c:pt idx="64">
                  <c:v>5.5207615679780799</c:v>
                </c:pt>
                <c:pt idx="65">
                  <c:v>5.5709594826319897</c:v>
                </c:pt>
                <c:pt idx="66">
                  <c:v>5.5521942094882402</c:v>
                </c:pt>
                <c:pt idx="67">
                  <c:v>5.5145581074635501</c:v>
                </c:pt>
                <c:pt idx="68">
                  <c:v>5.5025099984504804</c:v>
                </c:pt>
                <c:pt idx="69">
                  <c:v>5.4659966764406001</c:v>
                </c:pt>
                <c:pt idx="70">
                  <c:v>5.37384685479869</c:v>
                </c:pt>
                <c:pt idx="71">
                  <c:v>5.3638673964219699</c:v>
                </c:pt>
                <c:pt idx="72">
                  <c:v>5.3178288699098601</c:v>
                </c:pt>
                <c:pt idx="73">
                  <c:v>5.3259907846879697</c:v>
                </c:pt>
                <c:pt idx="74">
                  <c:v>5.27904549156362</c:v>
                </c:pt>
                <c:pt idx="75">
                  <c:v>5.2902397683090099</c:v>
                </c:pt>
                <c:pt idx="76">
                  <c:v>5.2616272859790802</c:v>
                </c:pt>
                <c:pt idx="77">
                  <c:v>5.1959554652302398</c:v>
                </c:pt>
                <c:pt idx="78">
                  <c:v>5.1880151007006896</c:v>
                </c:pt>
                <c:pt idx="79">
                  <c:v>5.1371743964687502</c:v>
                </c:pt>
                <c:pt idx="80">
                  <c:v>5.0528396904127799</c:v>
                </c:pt>
                <c:pt idx="81">
                  <c:v>5.0036360429688296</c:v>
                </c:pt>
                <c:pt idx="82">
                  <c:v>4.96701815688946</c:v>
                </c:pt>
                <c:pt idx="83">
                  <c:v>4.8768876876206804</c:v>
                </c:pt>
                <c:pt idx="84">
                  <c:v>4.8471986994577199</c:v>
                </c:pt>
                <c:pt idx="85">
                  <c:v>4.7323571182467798</c:v>
                </c:pt>
                <c:pt idx="86">
                  <c:v>4.7529568289087996</c:v>
                </c:pt>
                <c:pt idx="87">
                  <c:v>4.7618558406850697</c:v>
                </c:pt>
                <c:pt idx="88">
                  <c:v>4.7881288021306201</c:v>
                </c:pt>
                <c:pt idx="89">
                  <c:v>4.8162956831043404</c:v>
                </c:pt>
                <c:pt idx="90">
                  <c:v>4.7555351617674999</c:v>
                </c:pt>
                <c:pt idx="91">
                  <c:v>4.7714716102483798</c:v>
                </c:pt>
                <c:pt idx="92">
                  <c:v>4.7999010404908198</c:v>
                </c:pt>
                <c:pt idx="93">
                  <c:v>4.8302266761077703</c:v>
                </c:pt>
                <c:pt idx="94">
                  <c:v>4.8998910402873301</c:v>
                </c:pt>
                <c:pt idx="95">
                  <c:v>4.9176656876904703</c:v>
                </c:pt>
                <c:pt idx="96">
                  <c:v>4.9645842550134702</c:v>
                </c:pt>
                <c:pt idx="97">
                  <c:v>5.0316256007278497</c:v>
                </c:pt>
                <c:pt idx="98">
                  <c:v>5.0639682439614502</c:v>
                </c:pt>
                <c:pt idx="99">
                  <c:v>5.0965185313339099</c:v>
                </c:pt>
                <c:pt idx="100">
                  <c:v>5.1593039986214002</c:v>
                </c:pt>
                <c:pt idx="101">
                  <c:v>5.21416961940976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71-4FF2-9AD4-C9249342A264}"/>
            </c:ext>
          </c:extLst>
        </c:ser>
        <c:ser>
          <c:idx val="4"/>
          <c:order val="3"/>
          <c:tx>
            <c:strRef>
              <c:f>'Data 3'!$AP$2</c:f>
              <c:strCache>
                <c:ptCount val="1"/>
                <c:pt idx="0">
                  <c:v>$300,000–$399,999</c:v>
                </c:pt>
              </c:strCache>
            </c:strRef>
          </c:tx>
          <c:spPr>
            <a:ln w="28575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01"/>
              <c:layout>
                <c:manualLayout>
                  <c:x val="-5.6596856046281568E-3"/>
                  <c:y val="-1.1341223848440986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971-4FF2-9AD4-C9249342A264}"/>
                </c:ext>
              </c:extLst>
            </c:dLbl>
            <c:numFmt formatCode="#,###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8064A2">
                        <a:lumMod val="100000"/>
                      </a:srgb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3'!$AK$3:$AK$110</c:f>
              <c:strCache>
                <c:ptCount val="103"/>
                <c:pt idx="6">
                  <c:v>2011</c:v>
                </c:pt>
                <c:pt idx="18">
                  <c:v>2012</c:v>
                </c:pt>
                <c:pt idx="30">
                  <c:v>2013</c:v>
                </c:pt>
                <c:pt idx="42">
                  <c:v>2014</c:v>
                </c:pt>
                <c:pt idx="54">
                  <c:v>2015</c:v>
                </c:pt>
                <c:pt idx="66">
                  <c:v>2016</c:v>
                </c:pt>
                <c:pt idx="78">
                  <c:v>2017</c:v>
                </c:pt>
                <c:pt idx="90">
                  <c:v>2018</c:v>
                </c:pt>
                <c:pt idx="102">
                  <c:v>2019</c:v>
                </c:pt>
              </c:strCache>
            </c:strRef>
          </c:cat>
          <c:val>
            <c:numRef>
              <c:f>'Data 3'!$AP$3:$AP$110</c:f>
              <c:numCache>
                <c:formatCode>_(* #,##0.00_);_(* \(#,##0.00\);_(* "-"_);_(@_)</c:formatCode>
                <c:ptCount val="108"/>
                <c:pt idx="0">
                  <c:v>9.3513387754597392</c:v>
                </c:pt>
                <c:pt idx="1">
                  <c:v>9.1309161597606892</c:v>
                </c:pt>
                <c:pt idx="2">
                  <c:v>9.2019799913353904</c:v>
                </c:pt>
                <c:pt idx="3">
                  <c:v>9.0911341966079799</c:v>
                </c:pt>
                <c:pt idx="4">
                  <c:v>9.1576223858965502</c:v>
                </c:pt>
                <c:pt idx="5">
                  <c:v>8.96645771133986</c:v>
                </c:pt>
                <c:pt idx="6">
                  <c:v>8.7288019555531609</c:v>
                </c:pt>
                <c:pt idx="7">
                  <c:v>8.4941384836372205</c:v>
                </c:pt>
                <c:pt idx="8">
                  <c:v>8.3770392585105906</c:v>
                </c:pt>
                <c:pt idx="9">
                  <c:v>8.2448618822500706</c:v>
                </c:pt>
                <c:pt idx="10">
                  <c:v>8.1324072492797104</c:v>
                </c:pt>
                <c:pt idx="11">
                  <c:v>8.0006435345623803</c:v>
                </c:pt>
                <c:pt idx="12">
                  <c:v>7.8388357211960003</c:v>
                </c:pt>
                <c:pt idx="13">
                  <c:v>7.7367139624164398</c:v>
                </c:pt>
                <c:pt idx="14">
                  <c:v>7.6507337099037196</c:v>
                </c:pt>
                <c:pt idx="15">
                  <c:v>7.4428848694461403</c:v>
                </c:pt>
                <c:pt idx="16">
                  <c:v>7.1214740201359596</c:v>
                </c:pt>
                <c:pt idx="17">
                  <c:v>6.8776646515520801</c:v>
                </c:pt>
                <c:pt idx="18">
                  <c:v>6.6907311585083997</c:v>
                </c:pt>
                <c:pt idx="19">
                  <c:v>6.4448196253892496</c:v>
                </c:pt>
                <c:pt idx="20">
                  <c:v>6.2735935480952696</c:v>
                </c:pt>
                <c:pt idx="21">
                  <c:v>6.0254187377773603</c:v>
                </c:pt>
                <c:pt idx="22">
                  <c:v>5.84979994257945</c:v>
                </c:pt>
                <c:pt idx="23">
                  <c:v>5.7043101255897799</c:v>
                </c:pt>
                <c:pt idx="24">
                  <c:v>5.5804448496825199</c:v>
                </c:pt>
                <c:pt idx="25">
                  <c:v>5.4578301192884204</c:v>
                </c:pt>
                <c:pt idx="26">
                  <c:v>5.1417980888659303</c:v>
                </c:pt>
                <c:pt idx="27">
                  <c:v>4.9216537743369901</c:v>
                </c:pt>
                <c:pt idx="28">
                  <c:v>4.6933447168173004</c:v>
                </c:pt>
                <c:pt idx="29">
                  <c:v>4.6270137044632804</c:v>
                </c:pt>
                <c:pt idx="30">
                  <c:v>4.4682048191030299</c:v>
                </c:pt>
                <c:pt idx="31">
                  <c:v>4.4368195484971098</c:v>
                </c:pt>
                <c:pt idx="32">
                  <c:v>4.31460631251724</c:v>
                </c:pt>
                <c:pt idx="33">
                  <c:v>4.2877741356510004</c:v>
                </c:pt>
                <c:pt idx="34">
                  <c:v>4.2917508322198499</c:v>
                </c:pt>
                <c:pt idx="35">
                  <c:v>4.2926972935398702</c:v>
                </c:pt>
                <c:pt idx="36">
                  <c:v>4.2055941023449499</c:v>
                </c:pt>
                <c:pt idx="37">
                  <c:v>4.1578240493207304</c:v>
                </c:pt>
                <c:pt idx="38">
                  <c:v>4.13311725937315</c:v>
                </c:pt>
                <c:pt idx="39">
                  <c:v>4.1698699169498497</c:v>
                </c:pt>
                <c:pt idx="40">
                  <c:v>4.2607162808531598</c:v>
                </c:pt>
                <c:pt idx="41">
                  <c:v>4.1376521677925702</c:v>
                </c:pt>
                <c:pt idx="42">
                  <c:v>4.15777629868475</c:v>
                </c:pt>
                <c:pt idx="43">
                  <c:v>4.1700167006670297</c:v>
                </c:pt>
                <c:pt idx="44">
                  <c:v>4.16700956722587</c:v>
                </c:pt>
                <c:pt idx="45">
                  <c:v>4.1870599973075704</c:v>
                </c:pt>
                <c:pt idx="46">
                  <c:v>4.1507435573639002</c:v>
                </c:pt>
                <c:pt idx="47">
                  <c:v>4.1749691662497899</c:v>
                </c:pt>
                <c:pt idx="48">
                  <c:v>4.1938138479887703</c:v>
                </c:pt>
                <c:pt idx="49">
                  <c:v>4.2026760824917897</c:v>
                </c:pt>
                <c:pt idx="50">
                  <c:v>4.0659128246749798</c:v>
                </c:pt>
                <c:pt idx="51">
                  <c:v>4.1122081262344796</c:v>
                </c:pt>
                <c:pt idx="52">
                  <c:v>4.0956225925930196</c:v>
                </c:pt>
                <c:pt idx="53">
                  <c:v>4.1335761970221103</c:v>
                </c:pt>
                <c:pt idx="54">
                  <c:v>4.1954274264392604</c:v>
                </c:pt>
                <c:pt idx="55">
                  <c:v>4.1946896185067697</c:v>
                </c:pt>
                <c:pt idx="56">
                  <c:v>4.2476517624920804</c:v>
                </c:pt>
                <c:pt idx="57">
                  <c:v>4.2769076938498696</c:v>
                </c:pt>
                <c:pt idx="58">
                  <c:v>4.30764496371952</c:v>
                </c:pt>
                <c:pt idx="59">
                  <c:v>4.2731387373679199</c:v>
                </c:pt>
                <c:pt idx="60">
                  <c:v>4.3420601825296901</c:v>
                </c:pt>
                <c:pt idx="61">
                  <c:v>4.4035273425551802</c:v>
                </c:pt>
                <c:pt idx="62">
                  <c:v>4.4193798347580699</c:v>
                </c:pt>
                <c:pt idx="63">
                  <c:v>4.3629230641538399</c:v>
                </c:pt>
                <c:pt idx="64">
                  <c:v>4.2713782183162401</c:v>
                </c:pt>
                <c:pt idx="65">
                  <c:v>4.2726437540331403</c:v>
                </c:pt>
                <c:pt idx="66">
                  <c:v>4.3454302576496202</c:v>
                </c:pt>
                <c:pt idx="67">
                  <c:v>4.3643598079611996</c:v>
                </c:pt>
                <c:pt idx="68">
                  <c:v>4.4249809858711302</c:v>
                </c:pt>
                <c:pt idx="69">
                  <c:v>4.4011696399021902</c:v>
                </c:pt>
                <c:pt idx="70">
                  <c:v>4.3261475557237201</c:v>
                </c:pt>
                <c:pt idx="71">
                  <c:v>4.3423772811652697</c:v>
                </c:pt>
                <c:pt idx="72">
                  <c:v>4.3214534001716496</c:v>
                </c:pt>
                <c:pt idx="73">
                  <c:v>4.2954899017021404</c:v>
                </c:pt>
                <c:pt idx="74">
                  <c:v>4.3489234498836904</c:v>
                </c:pt>
                <c:pt idx="75">
                  <c:v>4.3466899598875601</c:v>
                </c:pt>
                <c:pt idx="76">
                  <c:v>4.3263893965223303</c:v>
                </c:pt>
                <c:pt idx="77">
                  <c:v>4.4186803372608496</c:v>
                </c:pt>
                <c:pt idx="78">
                  <c:v>4.4110130432950401</c:v>
                </c:pt>
                <c:pt idx="79">
                  <c:v>4.3962426843698097</c:v>
                </c:pt>
                <c:pt idx="80">
                  <c:v>4.2911568482491198</c:v>
                </c:pt>
                <c:pt idx="81">
                  <c:v>4.2613576132177098</c:v>
                </c:pt>
                <c:pt idx="82">
                  <c:v>4.2259941022134697</c:v>
                </c:pt>
                <c:pt idx="83">
                  <c:v>4.1262123147720802</c:v>
                </c:pt>
                <c:pt idx="84">
                  <c:v>4.0503642453115303</c:v>
                </c:pt>
                <c:pt idx="85">
                  <c:v>3.9960947900076502</c:v>
                </c:pt>
                <c:pt idx="86">
                  <c:v>4.0726887494452804</c:v>
                </c:pt>
                <c:pt idx="87">
                  <c:v>4.1066275382911899</c:v>
                </c:pt>
                <c:pt idx="88">
                  <c:v>4.1820641123573896</c:v>
                </c:pt>
                <c:pt idx="89">
                  <c:v>4.2115584930870504</c:v>
                </c:pt>
                <c:pt idx="90">
                  <c:v>4.1730204163336397</c:v>
                </c:pt>
                <c:pt idx="91">
                  <c:v>4.1939796211973404</c:v>
                </c:pt>
                <c:pt idx="92">
                  <c:v>4.2210569627293699</c:v>
                </c:pt>
                <c:pt idx="93">
                  <c:v>4.2397874665269297</c:v>
                </c:pt>
                <c:pt idx="94">
                  <c:v>4.2943465327304899</c:v>
                </c:pt>
                <c:pt idx="95">
                  <c:v>4.3335993443960401</c:v>
                </c:pt>
                <c:pt idx="96">
                  <c:v>4.3999713062978598</c:v>
                </c:pt>
                <c:pt idx="97">
                  <c:v>4.4117959903508801</c:v>
                </c:pt>
                <c:pt idx="98">
                  <c:v>4.4039309800113102</c:v>
                </c:pt>
                <c:pt idx="99">
                  <c:v>4.4113152719218602</c:v>
                </c:pt>
                <c:pt idx="100">
                  <c:v>4.4565477417891399</c:v>
                </c:pt>
                <c:pt idx="101">
                  <c:v>4.4556784712896498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971-4FF2-9AD4-C9249342A264}"/>
            </c:ext>
          </c:extLst>
        </c:ser>
        <c:ser>
          <c:idx val="3"/>
          <c:order val="4"/>
          <c:tx>
            <c:strRef>
              <c:f>'Data 3'!$AO$2</c:f>
              <c:strCache>
                <c:ptCount val="1"/>
                <c:pt idx="0">
                  <c:v>$200,000–$299,999</c:v>
                </c:pt>
              </c:strCache>
            </c:strRef>
          </c:tx>
          <c:spPr>
            <a:ln w="2857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01"/>
              <c:layout>
                <c:manualLayout>
                  <c:x val="-5.6596856046281568E-3"/>
                  <c:y val="-9.18639131723054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971-4FF2-9AD4-C9249342A264}"/>
                </c:ext>
              </c:extLst>
            </c:dLbl>
            <c:numFmt formatCode="#,###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9BBB59">
                        <a:lumMod val="100000"/>
                      </a:srgb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3'!$AK$3:$AK$110</c:f>
              <c:strCache>
                <c:ptCount val="103"/>
                <c:pt idx="6">
                  <c:v>2011</c:v>
                </c:pt>
                <c:pt idx="18">
                  <c:v>2012</c:v>
                </c:pt>
                <c:pt idx="30">
                  <c:v>2013</c:v>
                </c:pt>
                <c:pt idx="42">
                  <c:v>2014</c:v>
                </c:pt>
                <c:pt idx="54">
                  <c:v>2015</c:v>
                </c:pt>
                <c:pt idx="66">
                  <c:v>2016</c:v>
                </c:pt>
                <c:pt idx="78">
                  <c:v>2017</c:v>
                </c:pt>
                <c:pt idx="90">
                  <c:v>2018</c:v>
                </c:pt>
                <c:pt idx="102">
                  <c:v>2019</c:v>
                </c:pt>
              </c:strCache>
            </c:strRef>
          </c:cat>
          <c:val>
            <c:numRef>
              <c:f>'Data 3'!$AO$3:$AO$110</c:f>
              <c:numCache>
                <c:formatCode>_(* #,##0.00_);_(* \(#,##0.00\);_(* "-"_);_(@_)</c:formatCode>
                <c:ptCount val="108"/>
                <c:pt idx="0">
                  <c:v>8.4997201323604603</c:v>
                </c:pt>
                <c:pt idx="1">
                  <c:v>8.3814298535169591</c:v>
                </c:pt>
                <c:pt idx="2">
                  <c:v>8.4636507953443605</c:v>
                </c:pt>
                <c:pt idx="3">
                  <c:v>8.3619785398813296</c:v>
                </c:pt>
                <c:pt idx="4">
                  <c:v>8.4432055313248195</c:v>
                </c:pt>
                <c:pt idx="5">
                  <c:v>8.2177266473843904</c:v>
                </c:pt>
                <c:pt idx="6">
                  <c:v>7.9153066347702099</c:v>
                </c:pt>
                <c:pt idx="7">
                  <c:v>7.63534387870338</c:v>
                </c:pt>
                <c:pt idx="8">
                  <c:v>7.5276108157103296</c:v>
                </c:pt>
                <c:pt idx="9">
                  <c:v>7.3875557089070902</c:v>
                </c:pt>
                <c:pt idx="10">
                  <c:v>7.24242323049471</c:v>
                </c:pt>
                <c:pt idx="11">
                  <c:v>7.1232827187517298</c:v>
                </c:pt>
                <c:pt idx="12">
                  <c:v>6.99225727088493</c:v>
                </c:pt>
                <c:pt idx="13">
                  <c:v>6.7432400573304996</c:v>
                </c:pt>
                <c:pt idx="14">
                  <c:v>6.5160597718162903</c:v>
                </c:pt>
                <c:pt idx="15">
                  <c:v>6.3259206149128104</c:v>
                </c:pt>
                <c:pt idx="16">
                  <c:v>6.0018221797760898</c:v>
                </c:pt>
                <c:pt idx="17">
                  <c:v>5.7995238493659604</c:v>
                </c:pt>
                <c:pt idx="18">
                  <c:v>5.5765766925552196</c:v>
                </c:pt>
                <c:pt idx="19">
                  <c:v>5.3745793052411797</c:v>
                </c:pt>
                <c:pt idx="20">
                  <c:v>5.2592563768448599</c:v>
                </c:pt>
                <c:pt idx="21">
                  <c:v>5.0139355293166403</c:v>
                </c:pt>
                <c:pt idx="22">
                  <c:v>4.8773009201886497</c:v>
                </c:pt>
                <c:pt idx="23">
                  <c:v>4.7311475283210296</c:v>
                </c:pt>
                <c:pt idx="24">
                  <c:v>4.5964830448423397</c:v>
                </c:pt>
                <c:pt idx="25">
                  <c:v>4.56710005511058</c:v>
                </c:pt>
                <c:pt idx="26">
                  <c:v>4.3544511949100402</c:v>
                </c:pt>
                <c:pt idx="27">
                  <c:v>4.15254317419316</c:v>
                </c:pt>
                <c:pt idx="28">
                  <c:v>3.91814364236666</c:v>
                </c:pt>
                <c:pt idx="29">
                  <c:v>3.81958338587794</c:v>
                </c:pt>
                <c:pt idx="30">
                  <c:v>3.7340312178997599</c:v>
                </c:pt>
                <c:pt idx="31">
                  <c:v>3.71154997594798</c:v>
                </c:pt>
                <c:pt idx="32">
                  <c:v>3.6209728511183501</c:v>
                </c:pt>
                <c:pt idx="33">
                  <c:v>3.6372749470744301</c:v>
                </c:pt>
                <c:pt idx="34">
                  <c:v>3.61257837029402</c:v>
                </c:pt>
                <c:pt idx="35">
                  <c:v>3.5963278360634199</c:v>
                </c:pt>
                <c:pt idx="36">
                  <c:v>3.5650577800197398</c:v>
                </c:pt>
                <c:pt idx="37">
                  <c:v>3.5307038283125101</c:v>
                </c:pt>
                <c:pt idx="38">
                  <c:v>3.4977521983239601</c:v>
                </c:pt>
                <c:pt idx="39">
                  <c:v>3.4986962315598298</c:v>
                </c:pt>
                <c:pt idx="40">
                  <c:v>3.5561116406928099</c:v>
                </c:pt>
                <c:pt idx="41">
                  <c:v>3.4673801957583201</c:v>
                </c:pt>
                <c:pt idx="42">
                  <c:v>3.4523988763252502</c:v>
                </c:pt>
                <c:pt idx="43">
                  <c:v>3.4640776886997999</c:v>
                </c:pt>
                <c:pt idx="44">
                  <c:v>3.3935824315598699</c:v>
                </c:pt>
                <c:pt idx="45">
                  <c:v>3.3373973851600698</c:v>
                </c:pt>
                <c:pt idx="46">
                  <c:v>3.2817763276444798</c:v>
                </c:pt>
                <c:pt idx="47">
                  <c:v>3.2916338937970702</c:v>
                </c:pt>
                <c:pt idx="48">
                  <c:v>3.26043026251484</c:v>
                </c:pt>
                <c:pt idx="49">
                  <c:v>3.2343620558886599</c:v>
                </c:pt>
                <c:pt idx="50">
                  <c:v>3.13881790801786</c:v>
                </c:pt>
                <c:pt idx="51">
                  <c:v>3.1739205650431099</c:v>
                </c:pt>
                <c:pt idx="52">
                  <c:v>3.18871928334088</c:v>
                </c:pt>
                <c:pt idx="53">
                  <c:v>3.2040336341325202</c:v>
                </c:pt>
                <c:pt idx="54">
                  <c:v>3.2809156534042598</c:v>
                </c:pt>
                <c:pt idx="55">
                  <c:v>3.2223755009372299</c:v>
                </c:pt>
                <c:pt idx="56">
                  <c:v>3.2468837059685001</c:v>
                </c:pt>
                <c:pt idx="57">
                  <c:v>3.2756422480218799</c:v>
                </c:pt>
                <c:pt idx="58">
                  <c:v>3.2878285384342201</c:v>
                </c:pt>
                <c:pt idx="59">
                  <c:v>3.2695167420940301</c:v>
                </c:pt>
                <c:pt idx="60">
                  <c:v>3.2746254083349302</c:v>
                </c:pt>
                <c:pt idx="61">
                  <c:v>3.2684634845232199</c:v>
                </c:pt>
                <c:pt idx="62">
                  <c:v>3.2528652339864701</c:v>
                </c:pt>
                <c:pt idx="63">
                  <c:v>3.2227600645241399</c:v>
                </c:pt>
                <c:pt idx="64">
                  <c:v>3.1200237392997701</c:v>
                </c:pt>
                <c:pt idx="65">
                  <c:v>3.1285332317918</c:v>
                </c:pt>
                <c:pt idx="66">
                  <c:v>3.1574471822661199</c:v>
                </c:pt>
                <c:pt idx="67">
                  <c:v>3.14559190691915</c:v>
                </c:pt>
                <c:pt idx="68">
                  <c:v>3.1590945360940199</c:v>
                </c:pt>
                <c:pt idx="69">
                  <c:v>3.1550576451323198</c:v>
                </c:pt>
                <c:pt idx="70">
                  <c:v>3.10975442731936</c:v>
                </c:pt>
                <c:pt idx="71">
                  <c:v>3.1198458221422798</c:v>
                </c:pt>
                <c:pt idx="72">
                  <c:v>3.1139349573101001</c:v>
                </c:pt>
                <c:pt idx="73">
                  <c:v>3.1076829958508898</c:v>
                </c:pt>
                <c:pt idx="74">
                  <c:v>3.1866068290776002</c:v>
                </c:pt>
                <c:pt idx="75">
                  <c:v>3.1847134843322702</c:v>
                </c:pt>
                <c:pt idx="76">
                  <c:v>3.17729843686875</c:v>
                </c:pt>
                <c:pt idx="77">
                  <c:v>3.2456473019922099</c:v>
                </c:pt>
                <c:pt idx="78">
                  <c:v>3.2164259092057899</c:v>
                </c:pt>
                <c:pt idx="79">
                  <c:v>3.23460382499493</c:v>
                </c:pt>
                <c:pt idx="80">
                  <c:v>3.1653591186924999</c:v>
                </c:pt>
                <c:pt idx="81">
                  <c:v>3.1113807137304801</c:v>
                </c:pt>
                <c:pt idx="82">
                  <c:v>3.0698345103875599</c:v>
                </c:pt>
                <c:pt idx="83">
                  <c:v>2.9702827520588402</c:v>
                </c:pt>
                <c:pt idx="84">
                  <c:v>2.9091781682682201</c:v>
                </c:pt>
                <c:pt idx="85">
                  <c:v>2.8787503767456499</c:v>
                </c:pt>
                <c:pt idx="86">
                  <c:v>2.9380906512539799</c:v>
                </c:pt>
                <c:pt idx="87">
                  <c:v>2.9892810041791802</c:v>
                </c:pt>
                <c:pt idx="88">
                  <c:v>3.0806096349380399</c:v>
                </c:pt>
                <c:pt idx="89">
                  <c:v>3.1225821763627302</c:v>
                </c:pt>
                <c:pt idx="90">
                  <c:v>3.1236508823262099</c:v>
                </c:pt>
                <c:pt idx="91">
                  <c:v>3.15600612907734</c:v>
                </c:pt>
                <c:pt idx="92">
                  <c:v>3.1930167794634898</c:v>
                </c:pt>
                <c:pt idx="93">
                  <c:v>3.2290649739109401</c:v>
                </c:pt>
                <c:pt idx="94">
                  <c:v>3.2949528110216901</c:v>
                </c:pt>
                <c:pt idx="95">
                  <c:v>3.3309056164174402</c:v>
                </c:pt>
                <c:pt idx="96">
                  <c:v>3.3834858759905102</c:v>
                </c:pt>
                <c:pt idx="97">
                  <c:v>3.3727179665829299</c:v>
                </c:pt>
                <c:pt idx="98">
                  <c:v>3.30975799473027</c:v>
                </c:pt>
                <c:pt idx="99">
                  <c:v>3.2540042570707701</c:v>
                </c:pt>
                <c:pt idx="100">
                  <c:v>3.2528322712292201</c:v>
                </c:pt>
                <c:pt idx="101">
                  <c:v>3.2107450630048802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971-4FF2-9AD4-C9249342A264}"/>
            </c:ext>
          </c:extLst>
        </c:ser>
        <c:ser>
          <c:idx val="2"/>
          <c:order val="5"/>
          <c:tx>
            <c:strRef>
              <c:f>'Data 3'!$AN$2</c:f>
              <c:strCache>
                <c:ptCount val="1"/>
                <c:pt idx="0">
                  <c:v>$150,000–$199,999</c:v>
                </c:pt>
              </c:strCache>
            </c:strRef>
          </c:tx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01"/>
              <c:layout>
                <c:manualLayout>
                  <c:x val="-8.3356598857759322E-3"/>
                  <c:y val="2.48372802280673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2971-4FF2-9AD4-C9249342A264}"/>
                </c:ext>
              </c:extLst>
            </c:dLbl>
            <c:numFmt formatCode="#,###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C0504D">
                        <a:lumMod val="100000"/>
                      </a:srgb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3'!$AK$3:$AK$110</c:f>
              <c:strCache>
                <c:ptCount val="103"/>
                <c:pt idx="6">
                  <c:v>2011</c:v>
                </c:pt>
                <c:pt idx="18">
                  <c:v>2012</c:v>
                </c:pt>
                <c:pt idx="30">
                  <c:v>2013</c:v>
                </c:pt>
                <c:pt idx="42">
                  <c:v>2014</c:v>
                </c:pt>
                <c:pt idx="54">
                  <c:v>2015</c:v>
                </c:pt>
                <c:pt idx="66">
                  <c:v>2016</c:v>
                </c:pt>
                <c:pt idx="78">
                  <c:v>2017</c:v>
                </c:pt>
                <c:pt idx="90">
                  <c:v>2018</c:v>
                </c:pt>
                <c:pt idx="102">
                  <c:v>2019</c:v>
                </c:pt>
              </c:strCache>
            </c:strRef>
          </c:cat>
          <c:val>
            <c:numRef>
              <c:f>'Data 3'!$AN$3:$AN$110</c:f>
              <c:numCache>
                <c:formatCode>_(* #,##0.00_);_(* \(#,##0.00\);_(* "-"_);_(@_)</c:formatCode>
                <c:ptCount val="108"/>
                <c:pt idx="0">
                  <c:v>7.8549827925885998</c:v>
                </c:pt>
                <c:pt idx="1">
                  <c:v>7.7763921527374498</c:v>
                </c:pt>
                <c:pt idx="2">
                  <c:v>7.75092600486931</c:v>
                </c:pt>
                <c:pt idx="3">
                  <c:v>7.7224731512165796</c:v>
                </c:pt>
                <c:pt idx="4">
                  <c:v>7.7275591362943503</c:v>
                </c:pt>
                <c:pt idx="5">
                  <c:v>7.6335900874660396</c:v>
                </c:pt>
                <c:pt idx="6">
                  <c:v>7.4388144403956096</c:v>
                </c:pt>
                <c:pt idx="7">
                  <c:v>7.2295576840017297</c:v>
                </c:pt>
                <c:pt idx="8">
                  <c:v>7.0696003772099001</c:v>
                </c:pt>
                <c:pt idx="9">
                  <c:v>6.9456074353687702</c:v>
                </c:pt>
                <c:pt idx="10">
                  <c:v>6.8123018718210302</c:v>
                </c:pt>
                <c:pt idx="11">
                  <c:v>6.66424269812505</c:v>
                </c:pt>
                <c:pt idx="12">
                  <c:v>6.4900892389574798</c:v>
                </c:pt>
                <c:pt idx="13">
                  <c:v>6.2888196954318296</c:v>
                </c:pt>
                <c:pt idx="14">
                  <c:v>6.0932769297952998</c:v>
                </c:pt>
                <c:pt idx="15">
                  <c:v>5.8895122680721599</c:v>
                </c:pt>
                <c:pt idx="16">
                  <c:v>5.6281633315622202</c:v>
                </c:pt>
                <c:pt idx="17">
                  <c:v>5.4119937719629796</c:v>
                </c:pt>
                <c:pt idx="18">
                  <c:v>5.2317437964780904</c:v>
                </c:pt>
                <c:pt idx="19">
                  <c:v>5.0718839314387401</c:v>
                </c:pt>
                <c:pt idx="20">
                  <c:v>4.9205787936496703</c:v>
                </c:pt>
                <c:pt idx="21">
                  <c:v>4.7251071993905001</c:v>
                </c:pt>
                <c:pt idx="22">
                  <c:v>4.5616082186926699</c:v>
                </c:pt>
                <c:pt idx="23">
                  <c:v>4.4193865741057996</c:v>
                </c:pt>
                <c:pt idx="24">
                  <c:v>4.2853025795064301</c:v>
                </c:pt>
                <c:pt idx="25">
                  <c:v>4.1821847933994096</c:v>
                </c:pt>
                <c:pt idx="26">
                  <c:v>4.0365603021147196</c:v>
                </c:pt>
                <c:pt idx="27">
                  <c:v>3.8730171654340699</c:v>
                </c:pt>
                <c:pt idx="28">
                  <c:v>3.7448292666928702</c:v>
                </c:pt>
                <c:pt idx="29">
                  <c:v>3.6467374534110899</c:v>
                </c:pt>
                <c:pt idx="30">
                  <c:v>3.5646787286958199</c:v>
                </c:pt>
                <c:pt idx="31">
                  <c:v>3.4850142232946002</c:v>
                </c:pt>
                <c:pt idx="32">
                  <c:v>3.4197578918534002</c:v>
                </c:pt>
                <c:pt idx="33">
                  <c:v>3.38402625441802</c:v>
                </c:pt>
                <c:pt idx="34">
                  <c:v>3.3400164886013401</c:v>
                </c:pt>
                <c:pt idx="35">
                  <c:v>3.2918614350738902</c:v>
                </c:pt>
                <c:pt idx="36">
                  <c:v>3.2358480566978098</c:v>
                </c:pt>
                <c:pt idx="37">
                  <c:v>3.1912924616287199</c:v>
                </c:pt>
                <c:pt idx="38">
                  <c:v>3.1488086483279298</c:v>
                </c:pt>
                <c:pt idx="39">
                  <c:v>3.1034679520573998</c:v>
                </c:pt>
                <c:pt idx="40">
                  <c:v>3.0684705249518198</c:v>
                </c:pt>
                <c:pt idx="41">
                  <c:v>3.0054447117707301</c:v>
                </c:pt>
                <c:pt idx="42">
                  <c:v>2.94940568439368</c:v>
                </c:pt>
                <c:pt idx="43">
                  <c:v>2.901907109992</c:v>
                </c:pt>
                <c:pt idx="44">
                  <c:v>2.8150905448549701</c:v>
                </c:pt>
                <c:pt idx="45">
                  <c:v>2.75084067959479</c:v>
                </c:pt>
                <c:pt idx="46">
                  <c:v>2.69272626388581</c:v>
                </c:pt>
                <c:pt idx="47">
                  <c:v>2.6348799017014102</c:v>
                </c:pt>
                <c:pt idx="48">
                  <c:v>2.5980388145444402</c:v>
                </c:pt>
                <c:pt idx="49">
                  <c:v>2.5477073100019298</c:v>
                </c:pt>
                <c:pt idx="50">
                  <c:v>2.5091881532856299</c:v>
                </c:pt>
                <c:pt idx="51">
                  <c:v>2.5224497142396398</c:v>
                </c:pt>
                <c:pt idx="52">
                  <c:v>2.5158819598664399</c:v>
                </c:pt>
                <c:pt idx="53">
                  <c:v>2.5077371265453601</c:v>
                </c:pt>
                <c:pt idx="54">
                  <c:v>2.5853338690004799</c:v>
                </c:pt>
                <c:pt idx="55">
                  <c:v>2.53329802566856</c:v>
                </c:pt>
                <c:pt idx="56">
                  <c:v>2.5638291761625802</c:v>
                </c:pt>
                <c:pt idx="57">
                  <c:v>2.54671220031054</c:v>
                </c:pt>
                <c:pt idx="58">
                  <c:v>2.5238697482658301</c:v>
                </c:pt>
                <c:pt idx="59">
                  <c:v>2.5059030084172198</c:v>
                </c:pt>
                <c:pt idx="60">
                  <c:v>2.4893457395632899</c:v>
                </c:pt>
                <c:pt idx="61">
                  <c:v>2.4730905803790999</c:v>
                </c:pt>
                <c:pt idx="62">
                  <c:v>2.4412097833136599</c:v>
                </c:pt>
                <c:pt idx="63">
                  <c:v>2.3895539049508399</c:v>
                </c:pt>
                <c:pt idx="64">
                  <c:v>2.3468824260478001</c:v>
                </c:pt>
                <c:pt idx="65">
                  <c:v>2.34469415168327</c:v>
                </c:pt>
                <c:pt idx="66">
                  <c:v>2.3518779367702698</c:v>
                </c:pt>
                <c:pt idx="67">
                  <c:v>2.3380564900859002</c:v>
                </c:pt>
                <c:pt idx="68">
                  <c:v>2.33529519589954</c:v>
                </c:pt>
                <c:pt idx="69">
                  <c:v>2.3458749996161901</c:v>
                </c:pt>
                <c:pt idx="70">
                  <c:v>2.35337630866126</c:v>
                </c:pt>
                <c:pt idx="71">
                  <c:v>2.36596515355162</c:v>
                </c:pt>
                <c:pt idx="72">
                  <c:v>2.3769710383162299</c:v>
                </c:pt>
                <c:pt idx="73">
                  <c:v>2.3911946333437402</c:v>
                </c:pt>
                <c:pt idx="74">
                  <c:v>2.4341173099944902</c:v>
                </c:pt>
                <c:pt idx="75">
                  <c:v>2.4723765467136301</c:v>
                </c:pt>
                <c:pt idx="76">
                  <c:v>2.4676484801660599</c:v>
                </c:pt>
                <c:pt idx="77">
                  <c:v>2.4508777888057498</c:v>
                </c:pt>
                <c:pt idx="78">
                  <c:v>2.4405778640352298</c:v>
                </c:pt>
                <c:pt idx="79">
                  <c:v>2.42087116657002</c:v>
                </c:pt>
                <c:pt idx="80">
                  <c:v>2.38457711222178</c:v>
                </c:pt>
                <c:pt idx="81">
                  <c:v>2.3464244345295202</c:v>
                </c:pt>
                <c:pt idx="82">
                  <c:v>2.31787160134256</c:v>
                </c:pt>
                <c:pt idx="83">
                  <c:v>2.2866398331536399</c:v>
                </c:pt>
                <c:pt idx="84">
                  <c:v>2.2498426662558701</c:v>
                </c:pt>
                <c:pt idx="85">
                  <c:v>2.23569031111355</c:v>
                </c:pt>
                <c:pt idx="86">
                  <c:v>2.2304576836286198</c:v>
                </c:pt>
                <c:pt idx="87">
                  <c:v>2.2202311805649502</c:v>
                </c:pt>
                <c:pt idx="88">
                  <c:v>2.2468401499390902</c:v>
                </c:pt>
                <c:pt idx="89">
                  <c:v>2.2794929149122298</c:v>
                </c:pt>
                <c:pt idx="90">
                  <c:v>2.2897522790551599</c:v>
                </c:pt>
                <c:pt idx="91">
                  <c:v>2.3048665148495799</c:v>
                </c:pt>
                <c:pt idx="92">
                  <c:v>2.3252795554855501</c:v>
                </c:pt>
                <c:pt idx="93">
                  <c:v>2.3554610545857</c:v>
                </c:pt>
                <c:pt idx="94">
                  <c:v>2.37922814696892</c:v>
                </c:pt>
                <c:pt idx="95">
                  <c:v>2.3990814628852002</c:v>
                </c:pt>
                <c:pt idx="96">
                  <c:v>2.42359462609565</c:v>
                </c:pt>
                <c:pt idx="97">
                  <c:v>2.41854985328809</c:v>
                </c:pt>
                <c:pt idx="98">
                  <c:v>2.3922466247034899</c:v>
                </c:pt>
                <c:pt idx="99">
                  <c:v>2.3736374558222701</c:v>
                </c:pt>
                <c:pt idx="100">
                  <c:v>2.3613437384209499</c:v>
                </c:pt>
                <c:pt idx="101">
                  <c:v>2.3393223400027301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971-4FF2-9AD4-C9249342A264}"/>
            </c:ext>
          </c:extLst>
        </c:ser>
        <c:ser>
          <c:idx val="1"/>
          <c:order val="6"/>
          <c:tx>
            <c:strRef>
              <c:f>'Data 3'!$AM$2</c:f>
              <c:strCache>
                <c:ptCount val="1"/>
                <c:pt idx="0">
                  <c:v>Less than $150,000</c:v>
                </c:pt>
              </c:strCache>
            </c:strRef>
          </c:tx>
          <c:spPr>
            <a:ln w="28575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01"/>
              <c:layout>
                <c:manualLayout>
                  <c:x val="-9.6736470263499193E-3"/>
                  <c:y val="1.8032545919007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971-4FF2-9AD4-C9249342A264}"/>
                </c:ext>
              </c:extLst>
            </c:dLbl>
            <c:numFmt formatCode="#,###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4F81BD">
                        <a:lumMod val="100000"/>
                      </a:srgb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3'!$AK$3:$AK$110</c:f>
              <c:strCache>
                <c:ptCount val="103"/>
                <c:pt idx="6">
                  <c:v>2011</c:v>
                </c:pt>
                <c:pt idx="18">
                  <c:v>2012</c:v>
                </c:pt>
                <c:pt idx="30">
                  <c:v>2013</c:v>
                </c:pt>
                <c:pt idx="42">
                  <c:v>2014</c:v>
                </c:pt>
                <c:pt idx="54">
                  <c:v>2015</c:v>
                </c:pt>
                <c:pt idx="66">
                  <c:v>2016</c:v>
                </c:pt>
                <c:pt idx="78">
                  <c:v>2017</c:v>
                </c:pt>
                <c:pt idx="90">
                  <c:v>2018</c:v>
                </c:pt>
                <c:pt idx="102">
                  <c:v>2019</c:v>
                </c:pt>
              </c:strCache>
            </c:strRef>
          </c:cat>
          <c:val>
            <c:numRef>
              <c:f>'Data 3'!$AM$3:$AM$110</c:f>
              <c:numCache>
                <c:formatCode>_(* #,##0.00_);_(* \(#,##0.00\);_(* "-"_);_(@_)</c:formatCode>
                <c:ptCount val="108"/>
                <c:pt idx="0">
                  <c:v>7.5841757317919196</c:v>
                </c:pt>
                <c:pt idx="1">
                  <c:v>7.50750569449115</c:v>
                </c:pt>
                <c:pt idx="2">
                  <c:v>7.4950719211503403</c:v>
                </c:pt>
                <c:pt idx="3">
                  <c:v>7.2717924597169397</c:v>
                </c:pt>
                <c:pt idx="4">
                  <c:v>7.33053568140246</c:v>
                </c:pt>
                <c:pt idx="5">
                  <c:v>7.1034384530672297</c:v>
                </c:pt>
                <c:pt idx="6">
                  <c:v>6.82081304208626</c:v>
                </c:pt>
                <c:pt idx="7">
                  <c:v>6.5570446409454801</c:v>
                </c:pt>
                <c:pt idx="8">
                  <c:v>6.3600975680416401</c:v>
                </c:pt>
                <c:pt idx="9">
                  <c:v>6.22202854034974</c:v>
                </c:pt>
                <c:pt idx="10">
                  <c:v>6.0710609484461298</c:v>
                </c:pt>
                <c:pt idx="11">
                  <c:v>5.9535891589730499</c:v>
                </c:pt>
                <c:pt idx="12">
                  <c:v>5.8352554018405103</c:v>
                </c:pt>
                <c:pt idx="13">
                  <c:v>5.6827058128207399</c:v>
                </c:pt>
                <c:pt idx="14">
                  <c:v>5.6089410454915498</c:v>
                </c:pt>
                <c:pt idx="15">
                  <c:v>5.6099239135802899</c:v>
                </c:pt>
                <c:pt idx="16">
                  <c:v>5.4422136172586999</c:v>
                </c:pt>
                <c:pt idx="17">
                  <c:v>5.2793892389849901</c:v>
                </c:pt>
                <c:pt idx="18">
                  <c:v>5.1585332280457603</c:v>
                </c:pt>
                <c:pt idx="19">
                  <c:v>5.0194380032498396</c:v>
                </c:pt>
                <c:pt idx="20">
                  <c:v>4.9333952308254903</c:v>
                </c:pt>
                <c:pt idx="21">
                  <c:v>4.7862504784249902</c:v>
                </c:pt>
                <c:pt idx="22">
                  <c:v>4.6894312298052601</c:v>
                </c:pt>
                <c:pt idx="23">
                  <c:v>4.59499424374334</c:v>
                </c:pt>
                <c:pt idx="24">
                  <c:v>4.4608867284974503</c:v>
                </c:pt>
                <c:pt idx="25">
                  <c:v>4.3779498654774498</c:v>
                </c:pt>
                <c:pt idx="26">
                  <c:v>4.2280975863154104</c:v>
                </c:pt>
                <c:pt idx="27">
                  <c:v>4.0874748757878496</c:v>
                </c:pt>
                <c:pt idx="28">
                  <c:v>3.9593945180819099</c:v>
                </c:pt>
                <c:pt idx="29">
                  <c:v>3.9309166486076199</c:v>
                </c:pt>
                <c:pt idx="30">
                  <c:v>3.8750249605131302</c:v>
                </c:pt>
                <c:pt idx="31">
                  <c:v>3.8730622272451001</c:v>
                </c:pt>
                <c:pt idx="32">
                  <c:v>3.81952239911136</c:v>
                </c:pt>
                <c:pt idx="33">
                  <c:v>3.7789641092847601</c:v>
                </c:pt>
                <c:pt idx="34">
                  <c:v>3.7336544448447602</c:v>
                </c:pt>
                <c:pt idx="35">
                  <c:v>3.6976028152688598</c:v>
                </c:pt>
                <c:pt idx="36">
                  <c:v>3.6613219768900298</c:v>
                </c:pt>
                <c:pt idx="37">
                  <c:v>3.6357532886494899</c:v>
                </c:pt>
                <c:pt idx="38">
                  <c:v>3.59860014947499</c:v>
                </c:pt>
                <c:pt idx="39">
                  <c:v>3.59289485271779</c:v>
                </c:pt>
                <c:pt idx="40">
                  <c:v>3.5182711397144102</c:v>
                </c:pt>
                <c:pt idx="41">
                  <c:v>3.4901984615119299</c:v>
                </c:pt>
                <c:pt idx="42">
                  <c:v>3.45029424415885</c:v>
                </c:pt>
                <c:pt idx="43">
                  <c:v>3.4233440523498899</c:v>
                </c:pt>
                <c:pt idx="44">
                  <c:v>3.3511057505231001</c:v>
                </c:pt>
                <c:pt idx="45">
                  <c:v>3.2982686393337</c:v>
                </c:pt>
                <c:pt idx="46">
                  <c:v>3.23597532613244</c:v>
                </c:pt>
                <c:pt idx="47">
                  <c:v>3.2079130833558098</c:v>
                </c:pt>
                <c:pt idx="48">
                  <c:v>3.1653504902114999</c:v>
                </c:pt>
                <c:pt idx="49">
                  <c:v>3.1271170915743398</c:v>
                </c:pt>
                <c:pt idx="50">
                  <c:v>3.0933466106387901</c:v>
                </c:pt>
                <c:pt idx="51">
                  <c:v>3.1173670750354301</c:v>
                </c:pt>
                <c:pt idx="52">
                  <c:v>3.1298045707246001</c:v>
                </c:pt>
                <c:pt idx="53">
                  <c:v>3.10787107931136</c:v>
                </c:pt>
                <c:pt idx="54">
                  <c:v>3.1260236493927902</c:v>
                </c:pt>
                <c:pt idx="55">
                  <c:v>3.0846282150662399</c:v>
                </c:pt>
                <c:pt idx="56">
                  <c:v>3.1084500105249502</c:v>
                </c:pt>
                <c:pt idx="57">
                  <c:v>3.1025905115549102</c:v>
                </c:pt>
                <c:pt idx="58">
                  <c:v>3.1350130894941102</c:v>
                </c:pt>
                <c:pt idx="59">
                  <c:v>3.0624740880648802</c:v>
                </c:pt>
                <c:pt idx="60">
                  <c:v>3.0332180324841702</c:v>
                </c:pt>
                <c:pt idx="61">
                  <c:v>2.9912510783225001</c:v>
                </c:pt>
                <c:pt idx="62">
                  <c:v>2.9530814105791698</c:v>
                </c:pt>
                <c:pt idx="63">
                  <c:v>2.8949875874129498</c:v>
                </c:pt>
                <c:pt idx="64">
                  <c:v>2.8519505718714302</c:v>
                </c:pt>
                <c:pt idx="65">
                  <c:v>2.8591785553791502</c:v>
                </c:pt>
                <c:pt idx="66">
                  <c:v>2.8883874047979901</c:v>
                </c:pt>
                <c:pt idx="67">
                  <c:v>2.85956038270864</c:v>
                </c:pt>
                <c:pt idx="68">
                  <c:v>2.8766030498566102</c:v>
                </c:pt>
                <c:pt idx="69">
                  <c:v>2.93914325721361</c:v>
                </c:pt>
                <c:pt idx="70">
                  <c:v>2.89069294282154</c:v>
                </c:pt>
                <c:pt idx="71">
                  <c:v>2.94976199220618</c:v>
                </c:pt>
                <c:pt idx="72">
                  <c:v>2.9603917573884</c:v>
                </c:pt>
                <c:pt idx="73">
                  <c:v>2.9878033438553402</c:v>
                </c:pt>
                <c:pt idx="74">
                  <c:v>2.9949069690480599</c:v>
                </c:pt>
                <c:pt idx="75">
                  <c:v>2.9934813652680399</c:v>
                </c:pt>
                <c:pt idx="76">
                  <c:v>3.0061724092874602</c:v>
                </c:pt>
                <c:pt idx="77">
                  <c:v>3.0098512232445298</c:v>
                </c:pt>
                <c:pt idx="78">
                  <c:v>2.9819722463559302</c:v>
                </c:pt>
                <c:pt idx="79">
                  <c:v>3.0486885635189198</c:v>
                </c:pt>
                <c:pt idx="80">
                  <c:v>2.9927002840974399</c:v>
                </c:pt>
                <c:pt idx="81">
                  <c:v>2.9320255422126298</c:v>
                </c:pt>
                <c:pt idx="82">
                  <c:v>2.8924365733843098</c:v>
                </c:pt>
                <c:pt idx="83">
                  <c:v>2.8391675525592901</c:v>
                </c:pt>
                <c:pt idx="84">
                  <c:v>2.8158411471178799</c:v>
                </c:pt>
                <c:pt idx="85">
                  <c:v>2.7981196087844702</c:v>
                </c:pt>
                <c:pt idx="86">
                  <c:v>2.7918037699409401</c:v>
                </c:pt>
                <c:pt idx="87">
                  <c:v>2.7956325020630399</c:v>
                </c:pt>
                <c:pt idx="88">
                  <c:v>2.8288085552659399</c:v>
                </c:pt>
                <c:pt idx="89">
                  <c:v>2.80761215512522</c:v>
                </c:pt>
                <c:pt idx="90">
                  <c:v>2.8230737132227999</c:v>
                </c:pt>
                <c:pt idx="91">
                  <c:v>2.8141154546426499</c:v>
                </c:pt>
                <c:pt idx="92">
                  <c:v>2.8478241600274199</c:v>
                </c:pt>
                <c:pt idx="93">
                  <c:v>2.8600107801810601</c:v>
                </c:pt>
                <c:pt idx="94">
                  <c:v>2.9238085662649702</c:v>
                </c:pt>
                <c:pt idx="95">
                  <c:v>2.9426888577508898</c:v>
                </c:pt>
                <c:pt idx="96">
                  <c:v>2.98059356066114</c:v>
                </c:pt>
                <c:pt idx="97">
                  <c:v>2.9738433539507301</c:v>
                </c:pt>
                <c:pt idx="98">
                  <c:v>2.9679905856069899</c:v>
                </c:pt>
                <c:pt idx="99">
                  <c:v>2.9492933455546</c:v>
                </c:pt>
                <c:pt idx="100">
                  <c:v>2.9181547838086002</c:v>
                </c:pt>
                <c:pt idx="101">
                  <c:v>2.9464568210055102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971-4FF2-9AD4-C9249342A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9667584"/>
        <c:axId val="319681664"/>
        <c:extLst>
          <c:ext xmlns:c15="http://schemas.microsoft.com/office/drawing/2012/chart" uri="{02D57815-91ED-43cb-92C2-25804820EDAC}">
            <c15:filteredLineSeries>
              <c15:ser>
                <c:idx val="0"/>
                <c:order val="7"/>
                <c:tx>
                  <c:strRef>
                    <c:extLst>
                      <c:ext uri="{02D57815-91ED-43cb-92C2-25804820EDAC}">
                        <c15:formulaRef>
                          <c15:sqref>'[4]Chart Data'!$BP$1</c15:sqref>
                        </c15:formulaRef>
                      </c:ext>
                    </c:extLst>
                    <c:strCache>
                      <c:ptCount val="1"/>
                      <c:pt idx="0">
                        <c:v>#N/A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1">
                        <a:lumMod val="60000"/>
                        <a:lumOff val="40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'Data 3'!$AK$3:$AK$110</c15:sqref>
                        </c15:formulaRef>
                      </c:ext>
                    </c:extLst>
                    <c:strCache>
                      <c:ptCount val="103"/>
                      <c:pt idx="6">
                        <c:v>2011</c:v>
                      </c:pt>
                      <c:pt idx="18">
                        <c:v>2012</c:v>
                      </c:pt>
                      <c:pt idx="30">
                        <c:v>2013</c:v>
                      </c:pt>
                      <c:pt idx="42">
                        <c:v>2014</c:v>
                      </c:pt>
                      <c:pt idx="54">
                        <c:v>2015</c:v>
                      </c:pt>
                      <c:pt idx="66">
                        <c:v>2016</c:v>
                      </c:pt>
                      <c:pt idx="78">
                        <c:v>2017</c:v>
                      </c:pt>
                      <c:pt idx="90">
                        <c:v>2018</c:v>
                      </c:pt>
                      <c:pt idx="102">
                        <c:v>2019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'[4]Chart Data'!$BP$2:$BP$33</c15:sqref>
                        </c15:formulaRef>
                      </c:ext>
                    </c:extLst>
                    <c:numCache>
                      <c:formatCode>General</c:formatCode>
                      <c:ptCount val="32"/>
                      <c:pt idx="0">
                        <c:v>#N/A</c:v>
                      </c:pt>
                      <c:pt idx="1">
                        <c:v>#N/A</c:v>
                      </c:pt>
                      <c:pt idx="2">
                        <c:v>#N/A</c:v>
                      </c:pt>
                      <c:pt idx="3">
                        <c:v>#N/A</c:v>
                      </c:pt>
                      <c:pt idx="4">
                        <c:v>#N/A</c:v>
                      </c:pt>
                      <c:pt idx="5">
                        <c:v>#N/A</c:v>
                      </c:pt>
                      <c:pt idx="6">
                        <c:v>#N/A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>
                        <c:v>#N/A</c:v>
                      </c:pt>
                      <c:pt idx="12">
                        <c:v>#N/A</c:v>
                      </c:pt>
                      <c:pt idx="13">
                        <c:v>#N/A</c:v>
                      </c:pt>
                      <c:pt idx="14">
                        <c:v>#N/A</c:v>
                      </c:pt>
                      <c:pt idx="15">
                        <c:v>#N/A</c:v>
                      </c:pt>
                      <c:pt idx="16">
                        <c:v>#N/A</c:v>
                      </c:pt>
                      <c:pt idx="17">
                        <c:v>#N/A</c:v>
                      </c:pt>
                      <c:pt idx="18">
                        <c:v>#N/A</c:v>
                      </c:pt>
                      <c:pt idx="19">
                        <c:v>#N/A</c:v>
                      </c:pt>
                      <c:pt idx="20">
                        <c:v>#N/A</c:v>
                      </c:pt>
                      <c:pt idx="21">
                        <c:v>#N/A</c:v>
                      </c:pt>
                      <c:pt idx="22">
                        <c:v>#N/A</c:v>
                      </c:pt>
                      <c:pt idx="23">
                        <c:v>#N/A</c:v>
                      </c:pt>
                      <c:pt idx="24">
                        <c:v>#N/A</c:v>
                      </c:pt>
                      <c:pt idx="25">
                        <c:v>#N/A</c:v>
                      </c:pt>
                      <c:pt idx="26">
                        <c:v>#N/A</c:v>
                      </c:pt>
                      <c:pt idx="27">
                        <c:v>#N/A</c:v>
                      </c:pt>
                      <c:pt idx="28">
                        <c:v>#N/A</c:v>
                      </c:pt>
                      <c:pt idx="29">
                        <c:v>#N/A</c:v>
                      </c:pt>
                      <c:pt idx="30">
                        <c:v>#N/A</c:v>
                      </c:pt>
                      <c:pt idx="31">
                        <c:v>#N/A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D-2971-4FF2-9AD4-C9249342A264}"/>
                  </c:ext>
                </c:extLst>
              </c15:ser>
            </c15:filteredLineSeries>
            <c15:filteredLine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'[4]Chart Data'!$BQ$1</c15:sqref>
                        </c15:formulaRef>
                      </c:ext>
                    </c:extLst>
                    <c:strCache>
                      <c:ptCount val="1"/>
                      <c:pt idx="0">
                        <c:v>#N/A</c:v>
                      </c:pt>
                    </c:strCache>
                  </c:strRef>
                </c:tx>
                <c:spPr>
                  <a:ln w="28575" cap="rnd" cmpd="sng" algn="ctr">
                    <a:solidFill>
                      <a:schemeClr val="accent2">
                        <a:lumMod val="60000"/>
                        <a:lumOff val="40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3'!$AK$3:$AK$110</c15:sqref>
                        </c15:formulaRef>
                      </c:ext>
                    </c:extLst>
                    <c:strCache>
                      <c:ptCount val="103"/>
                      <c:pt idx="6">
                        <c:v>2011</c:v>
                      </c:pt>
                      <c:pt idx="18">
                        <c:v>2012</c:v>
                      </c:pt>
                      <c:pt idx="30">
                        <c:v>2013</c:v>
                      </c:pt>
                      <c:pt idx="42">
                        <c:v>2014</c:v>
                      </c:pt>
                      <c:pt idx="54">
                        <c:v>2015</c:v>
                      </c:pt>
                      <c:pt idx="66">
                        <c:v>2016</c:v>
                      </c:pt>
                      <c:pt idx="78">
                        <c:v>2017</c:v>
                      </c:pt>
                      <c:pt idx="90">
                        <c:v>2018</c:v>
                      </c:pt>
                      <c:pt idx="102">
                        <c:v>2019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'[4]Chart Data'!$BQ$2:$BQ$109</c15:sqref>
                        </c15:formulaRef>
                      </c:ext>
                    </c:extLst>
                    <c:numCache>
                      <c:formatCode>General</c:formatCode>
                      <c:ptCount val="108"/>
                      <c:pt idx="0">
                        <c:v>#N/A</c:v>
                      </c:pt>
                      <c:pt idx="1">
                        <c:v>#N/A</c:v>
                      </c:pt>
                      <c:pt idx="2">
                        <c:v>#N/A</c:v>
                      </c:pt>
                      <c:pt idx="3">
                        <c:v>#N/A</c:v>
                      </c:pt>
                      <c:pt idx="4">
                        <c:v>#N/A</c:v>
                      </c:pt>
                      <c:pt idx="5">
                        <c:v>#N/A</c:v>
                      </c:pt>
                      <c:pt idx="6">
                        <c:v>#N/A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>
                        <c:v>#N/A</c:v>
                      </c:pt>
                      <c:pt idx="12">
                        <c:v>#N/A</c:v>
                      </c:pt>
                      <c:pt idx="13">
                        <c:v>#N/A</c:v>
                      </c:pt>
                      <c:pt idx="14">
                        <c:v>#N/A</c:v>
                      </c:pt>
                      <c:pt idx="15">
                        <c:v>#N/A</c:v>
                      </c:pt>
                      <c:pt idx="16">
                        <c:v>#N/A</c:v>
                      </c:pt>
                      <c:pt idx="17">
                        <c:v>#N/A</c:v>
                      </c:pt>
                      <c:pt idx="18">
                        <c:v>#N/A</c:v>
                      </c:pt>
                      <c:pt idx="19">
                        <c:v>#N/A</c:v>
                      </c:pt>
                      <c:pt idx="20">
                        <c:v>#N/A</c:v>
                      </c:pt>
                      <c:pt idx="21">
                        <c:v>#N/A</c:v>
                      </c:pt>
                      <c:pt idx="22">
                        <c:v>#N/A</c:v>
                      </c:pt>
                      <c:pt idx="23">
                        <c:v>#N/A</c:v>
                      </c:pt>
                      <c:pt idx="24">
                        <c:v>#N/A</c:v>
                      </c:pt>
                      <c:pt idx="25">
                        <c:v>#N/A</c:v>
                      </c:pt>
                      <c:pt idx="26">
                        <c:v>#N/A</c:v>
                      </c:pt>
                      <c:pt idx="27">
                        <c:v>#N/A</c:v>
                      </c:pt>
                      <c:pt idx="28">
                        <c:v>#N/A</c:v>
                      </c:pt>
                      <c:pt idx="29">
                        <c:v>#N/A</c:v>
                      </c:pt>
                      <c:pt idx="30">
                        <c:v>#N/A</c:v>
                      </c:pt>
                      <c:pt idx="31">
                        <c:v>#N/A</c:v>
                      </c:pt>
                      <c:pt idx="32">
                        <c:v>#N/A</c:v>
                      </c:pt>
                      <c:pt idx="33">
                        <c:v>#N/A</c:v>
                      </c:pt>
                      <c:pt idx="34">
                        <c:v>#N/A</c:v>
                      </c:pt>
                      <c:pt idx="35">
                        <c:v>#N/A</c:v>
                      </c:pt>
                      <c:pt idx="36">
                        <c:v>#N/A</c:v>
                      </c:pt>
                      <c:pt idx="37">
                        <c:v>#N/A</c:v>
                      </c:pt>
                      <c:pt idx="38">
                        <c:v>#N/A</c:v>
                      </c:pt>
                      <c:pt idx="39">
                        <c:v>#N/A</c:v>
                      </c:pt>
                      <c:pt idx="40">
                        <c:v>#N/A</c:v>
                      </c:pt>
                      <c:pt idx="41">
                        <c:v>#N/A</c:v>
                      </c:pt>
                      <c:pt idx="42">
                        <c:v>#N/A</c:v>
                      </c:pt>
                      <c:pt idx="43">
                        <c:v>#N/A</c:v>
                      </c:pt>
                      <c:pt idx="44">
                        <c:v>#N/A</c:v>
                      </c:pt>
                      <c:pt idx="45">
                        <c:v>#N/A</c:v>
                      </c:pt>
                      <c:pt idx="46">
                        <c:v>#N/A</c:v>
                      </c:pt>
                      <c:pt idx="47">
                        <c:v>#N/A</c:v>
                      </c:pt>
                      <c:pt idx="48">
                        <c:v>#N/A</c:v>
                      </c:pt>
                      <c:pt idx="49">
                        <c:v>#N/A</c:v>
                      </c:pt>
                      <c:pt idx="50">
                        <c:v>#N/A</c:v>
                      </c:pt>
                      <c:pt idx="51">
                        <c:v>#N/A</c:v>
                      </c:pt>
                      <c:pt idx="52">
                        <c:v>#N/A</c:v>
                      </c:pt>
                      <c:pt idx="53">
                        <c:v>#N/A</c:v>
                      </c:pt>
                      <c:pt idx="54">
                        <c:v>#N/A</c:v>
                      </c:pt>
                      <c:pt idx="55">
                        <c:v>#N/A</c:v>
                      </c:pt>
                      <c:pt idx="56">
                        <c:v>#N/A</c:v>
                      </c:pt>
                      <c:pt idx="57">
                        <c:v>#N/A</c:v>
                      </c:pt>
                      <c:pt idx="58">
                        <c:v>#N/A</c:v>
                      </c:pt>
                      <c:pt idx="59">
                        <c:v>#N/A</c:v>
                      </c:pt>
                      <c:pt idx="60">
                        <c:v>#N/A</c:v>
                      </c:pt>
                      <c:pt idx="61">
                        <c:v>#N/A</c:v>
                      </c:pt>
                      <c:pt idx="62">
                        <c:v>#N/A</c:v>
                      </c:pt>
                      <c:pt idx="63">
                        <c:v>#N/A</c:v>
                      </c:pt>
                      <c:pt idx="64">
                        <c:v>#N/A</c:v>
                      </c:pt>
                      <c:pt idx="65">
                        <c:v>#N/A</c:v>
                      </c:pt>
                      <c:pt idx="66">
                        <c:v>#N/A</c:v>
                      </c:pt>
                      <c:pt idx="67">
                        <c:v>#N/A</c:v>
                      </c:pt>
                      <c:pt idx="68">
                        <c:v>#N/A</c:v>
                      </c:pt>
                      <c:pt idx="69">
                        <c:v>#N/A</c:v>
                      </c:pt>
                      <c:pt idx="70">
                        <c:v>#N/A</c:v>
                      </c:pt>
                      <c:pt idx="71">
                        <c:v>#N/A</c:v>
                      </c:pt>
                      <c:pt idx="72">
                        <c:v>#N/A</c:v>
                      </c:pt>
                      <c:pt idx="73">
                        <c:v>#N/A</c:v>
                      </c:pt>
                      <c:pt idx="74">
                        <c:v>#N/A</c:v>
                      </c:pt>
                      <c:pt idx="75">
                        <c:v>#N/A</c:v>
                      </c:pt>
                      <c:pt idx="76">
                        <c:v>#N/A</c:v>
                      </c:pt>
                      <c:pt idx="77">
                        <c:v>#N/A</c:v>
                      </c:pt>
                      <c:pt idx="78">
                        <c:v>#N/A</c:v>
                      </c:pt>
                      <c:pt idx="79">
                        <c:v>#N/A</c:v>
                      </c:pt>
                      <c:pt idx="80">
                        <c:v>#N/A</c:v>
                      </c:pt>
                      <c:pt idx="81">
                        <c:v>#N/A</c:v>
                      </c:pt>
                      <c:pt idx="82">
                        <c:v>#N/A</c:v>
                      </c:pt>
                      <c:pt idx="83">
                        <c:v>#N/A</c:v>
                      </c:pt>
                      <c:pt idx="84">
                        <c:v>#N/A</c:v>
                      </c:pt>
                      <c:pt idx="85">
                        <c:v>#N/A</c:v>
                      </c:pt>
                      <c:pt idx="86">
                        <c:v>#N/A</c:v>
                      </c:pt>
                      <c:pt idx="87">
                        <c:v>#N/A</c:v>
                      </c:pt>
                      <c:pt idx="88">
                        <c:v>#N/A</c:v>
                      </c:pt>
                      <c:pt idx="89">
                        <c:v>#N/A</c:v>
                      </c:pt>
                      <c:pt idx="90">
                        <c:v>#N/A</c:v>
                      </c:pt>
                      <c:pt idx="91">
                        <c:v>#N/A</c:v>
                      </c:pt>
                      <c:pt idx="92">
                        <c:v>#N/A</c:v>
                      </c:pt>
                      <c:pt idx="93">
                        <c:v>#N/A</c:v>
                      </c:pt>
                      <c:pt idx="94">
                        <c:v>#N/A</c:v>
                      </c:pt>
                      <c:pt idx="95">
                        <c:v>#N/A</c:v>
                      </c:pt>
                      <c:pt idx="96">
                        <c:v>#N/A</c:v>
                      </c:pt>
                      <c:pt idx="97">
                        <c:v>#N/A</c:v>
                      </c:pt>
                      <c:pt idx="98">
                        <c:v>#N/A</c:v>
                      </c:pt>
                      <c:pt idx="99">
                        <c:v>#N/A</c:v>
                      </c:pt>
                      <c:pt idx="100">
                        <c:v>#N/A</c:v>
                      </c:pt>
                      <c:pt idx="101">
                        <c:v>#N/A</c:v>
                      </c:pt>
                      <c:pt idx="102">
                        <c:v>#N/A</c:v>
                      </c:pt>
                      <c:pt idx="103">
                        <c:v>#N/A</c:v>
                      </c:pt>
                      <c:pt idx="104">
                        <c:v>#N/A</c:v>
                      </c:pt>
                      <c:pt idx="105">
                        <c:v>#N/A</c:v>
                      </c:pt>
                      <c:pt idx="106">
                        <c:v>#N/A</c:v>
                      </c:pt>
                      <c:pt idx="107">
                        <c:v>#N/A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971-4FF2-9AD4-C9249342A264}"/>
                  </c:ext>
                </c:extLst>
              </c15:ser>
            </c15:filteredLineSeries>
          </c:ext>
        </c:extLst>
      </c:lineChart>
      <c:catAx>
        <c:axId val="31966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1E1E2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1E2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9681664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3196816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1E1E2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1E1E2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966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2417542591712702"/>
          <c:y val="9.023184854983253E-2"/>
          <c:w val="0.21041293955788609"/>
          <c:h val="0.287642548914162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1E1E2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6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5" tint="0.39997558519241921"/>
  </sheetPr>
  <sheetViews>
    <sheetView tabSelected="1" workbookViewId="0"/>
  </sheetViews>
  <pageMargins left="0.25" right="0.25" top="0.25" bottom="2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3">
    <tabColor theme="5" tint="0.39997558519241921"/>
  </sheetPr>
  <sheetViews>
    <sheetView workbookViewId="0"/>
  </sheetViews>
  <pageMargins left="0.25" right="0.25" top="0.25" bottom="2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theme="5" tint="0.39997558519241921"/>
  </sheetPr>
  <sheetViews>
    <sheetView workbookViewId="0"/>
  </sheetViews>
  <pageMargins left="0.25" right="0.25" top="0.25" bottom="2" header="0.3" footer="0.3"/>
  <pageSetup orientation="landscape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0.09581</cdr:y>
    </cdr:to>
    <cdr:sp macro="" textlink="">
      <cdr:nvSpPr>
        <cdr:cNvPr id="2" name="Title"/>
        <cdr:cNvSpPr txBox="1"/>
      </cdr:nvSpPr>
      <cdr:spPr>
        <a:xfrm xmlns:a="http://schemas.openxmlformats.org/drawingml/2006/main">
          <a:off x="0" y="0"/>
          <a:ext cx="9502588" cy="537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1</a:t>
          </a: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Payroll Expansion Decelerates in Goods Sector, Stable in Services</a:t>
          </a:r>
        </a:p>
      </cdr:txBody>
    </cdr:sp>
  </cdr:relSizeAnchor>
  <cdr:relSizeAnchor xmlns:cdr="http://schemas.openxmlformats.org/drawingml/2006/chartDrawing">
    <cdr:from>
      <cdr:x>0.00802</cdr:x>
      <cdr:y>0.08949</cdr:y>
    </cdr:from>
    <cdr:to>
      <cdr:x>0.32747</cdr:x>
      <cdr:y>0.13998</cdr:y>
    </cdr:to>
    <cdr:sp macro="" textlink="">
      <cdr:nvSpPr>
        <cdr:cNvPr id="3" name="Axis"/>
        <cdr:cNvSpPr txBox="1"/>
      </cdr:nvSpPr>
      <cdr:spPr>
        <a:xfrm xmlns:a="http://schemas.openxmlformats.org/drawingml/2006/main">
          <a:off x="76200" y="502410"/>
          <a:ext cx="3035612" cy="283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1200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Percent change, year/year*</a:t>
          </a:r>
        </a:p>
      </cdr:txBody>
    </cdr:sp>
  </cdr:relSizeAnchor>
  <cdr:relSizeAnchor xmlns:cdr="http://schemas.openxmlformats.org/drawingml/2006/chartDrawing">
    <cdr:from>
      <cdr:x>0</cdr:x>
      <cdr:y>0.8455</cdr:y>
    </cdr:from>
    <cdr:to>
      <cdr:x>1</cdr:x>
      <cdr:y>1</cdr:y>
    </cdr:to>
    <cdr:sp macro="" textlink="">
      <cdr:nvSpPr>
        <cdr:cNvPr id="4" name="Sources"/>
        <cdr:cNvSpPr txBox="1"/>
      </cdr:nvSpPr>
      <cdr:spPr>
        <a:xfrm xmlns:a="http://schemas.openxmlformats.org/drawingml/2006/main">
          <a:off x="0" y="4743450"/>
          <a:ext cx="9496425" cy="866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1E1E2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*Seasonally adjusted.</a:t>
          </a: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1E1E2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NOTES: Data are through June 2019. Gray shading indicates Texas recessions defined by the Texas Business-Cycle Index and blue shading represents Texas oil bust defined as peak to trough energy employment.</a:t>
          </a:r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1E1E2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Texas Workforce Commission; adjustments made by Federal Reserve Bank of Dallas.</a:t>
          </a:r>
        </a:p>
      </cdr:txBody>
    </cdr:sp>
  </cdr:relSizeAnchor>
  <cdr:relSizeAnchor xmlns:cdr="http://schemas.openxmlformats.org/drawingml/2006/chartDrawing">
    <cdr:from>
      <cdr:x>0.11847</cdr:x>
      <cdr:y>0.4812</cdr:y>
    </cdr:from>
    <cdr:to>
      <cdr:x>0.29538</cdr:x>
      <cdr:y>0.52999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025817" y="3025064"/>
          <a:ext cx="1531880" cy="306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rgbClr val="354B5F"/>
              </a:solidFill>
              <a:latin typeface="Arial" panose="020B0604020202020204" pitchFamily="34" charset="0"/>
              <a:cs typeface="Arial" panose="020B0604020202020204" pitchFamily="34" charset="0"/>
            </a:rPr>
            <a:t>Goods-producing</a:t>
          </a:r>
        </a:p>
      </cdr:txBody>
    </cdr:sp>
  </cdr:relSizeAnchor>
  <cdr:relSizeAnchor xmlns:cdr="http://schemas.openxmlformats.org/drawingml/2006/chartDrawing">
    <cdr:from>
      <cdr:x>0.12645</cdr:x>
      <cdr:y>0.24157</cdr:y>
    </cdr:from>
    <cdr:to>
      <cdr:x>0.30309</cdr:x>
      <cdr:y>0.29035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1094963" y="1518656"/>
          <a:ext cx="1529542" cy="306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rgbClr val="BC151E"/>
              </a:solidFill>
              <a:latin typeface="Arial" panose="020B0604020202020204" pitchFamily="34" charset="0"/>
              <a:cs typeface="Arial" panose="020B0604020202020204" pitchFamily="34" charset="0"/>
            </a:rPr>
            <a:t>Service-providing</a:t>
          </a:r>
        </a:p>
      </cdr:txBody>
    </cdr:sp>
  </cdr:relSizeAnchor>
  <cdr:relSizeAnchor xmlns:cdr="http://schemas.openxmlformats.org/drawingml/2006/chartDrawing">
    <cdr:from>
      <cdr:x>0.64658</cdr:x>
      <cdr:y>0.97176</cdr:y>
    </cdr:from>
    <cdr:to>
      <cdr:x>0.99483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608037" y="6119829"/>
          <a:ext cx="3020492" cy="17787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rgbClr val="8B8C8E"/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0.90789</cdr:y>
    </cdr:from>
    <cdr:to>
      <cdr:x>1</cdr:x>
      <cdr:y>0.99931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082887"/>
          <a:ext cx="9482667" cy="511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 adjusted, three-month</a:t>
          </a:r>
          <a:r>
            <a:rPr lang="en-US" sz="1100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 moving average.</a:t>
          </a:r>
        </a:p>
        <a:p xmlns:a="http://schemas.openxmlformats.org/drawingml/2006/main">
          <a:r>
            <a:rPr lang="en-US" sz="11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NOTE:</a:t>
          </a:r>
          <a:r>
            <a:rPr lang="en-US" sz="1100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 Data are through July 2019.</a:t>
          </a:r>
        </a:p>
        <a:p xmlns:a="http://schemas.openxmlformats.org/drawingml/2006/main">
          <a:r>
            <a:rPr lang="en-US" sz="1100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SOURCES: Federal Reserve Bank of Dallas Texas Manufacturing Outlook Survey; author's calculations.</a:t>
          </a:r>
          <a:endParaRPr lang="en-US" sz="1200">
            <a:solidFill>
              <a:srgbClr val="1E1E2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0.01096</cdr:x>
      <cdr:y>0.08676</cdr:y>
    </cdr:from>
    <cdr:to>
      <cdr:x>0.26835</cdr:x>
      <cdr:y>0.13683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103909" y="485733"/>
          <a:ext cx="2440794" cy="280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Diffusion index*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0.10555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0"/>
          <a:ext cx="8658311" cy="6629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Chart 2</a:t>
          </a:r>
        </a:p>
        <a:p xmlns:a="http://schemas.openxmlformats.org/drawingml/2006/main">
          <a:pPr algn="l"/>
          <a:r>
            <a:rPr lang="en-US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Demand </a:t>
          </a:r>
          <a:r>
            <a:rPr lang="en-US" sz="1400" b="1">
              <a:solidFill>
                <a:srgbClr val="1F497D"/>
              </a:solidFill>
              <a:latin typeface="Arial" panose="020B0604020202020204" pitchFamily="34" charset="0"/>
              <a:cs typeface="Arial" panose="020B0604020202020204" pitchFamily="34" charset="0"/>
            </a:rPr>
            <a:t>for</a:t>
          </a:r>
          <a:r>
            <a:rPr lang="en-US" sz="14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Durables</a:t>
          </a:r>
          <a:r>
            <a:rPr lang="en-US" sz="14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Softens; Nondurables Hold Steady</a:t>
          </a:r>
          <a:endParaRPr lang="en-US" sz="1400" b="1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0.65175</cdr:x>
      <cdr:y>0.97176</cdr:y>
    </cdr:from>
    <cdr:to>
      <cdr:x>1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652861" y="6119829"/>
          <a:ext cx="3020492" cy="17787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rgbClr val="8B8C8E"/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0.08404</cdr:y>
    </cdr:from>
    <cdr:to>
      <cdr:x>0.34367</cdr:x>
      <cdr:y>0.1511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71258"/>
          <a:ext cx="3261181" cy="376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dirty="0" smtClean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Months</a:t>
          </a:r>
          <a:r>
            <a:rPr lang="en-US" sz="1200" baseline="0" dirty="0" smtClean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 of inventory*</a:t>
          </a:r>
          <a:endParaRPr lang="en-US" sz="1200" dirty="0">
            <a:solidFill>
              <a:srgbClr val="1E1E2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0.10007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0"/>
          <a:ext cx="9491870" cy="560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rgbClr val="1F497D"/>
              </a:solidFill>
              <a:latin typeface="Arial" panose="020B0604020202020204" pitchFamily="34" charset="0"/>
              <a:cs typeface="Arial" panose="020B0604020202020204" pitchFamily="34" charset="0"/>
            </a:rPr>
            <a:t>Chart</a:t>
          </a:r>
          <a:r>
            <a:rPr lang="en-US" sz="14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  <a:p xmlns:a="http://schemas.openxmlformats.org/drawingml/2006/main">
          <a:r>
            <a:rPr lang="en-US" sz="1400" b="1" baseline="0">
              <a:solidFill>
                <a:srgbClr val="1F497D"/>
              </a:solidFill>
              <a:latin typeface="Arial" panose="020B0604020202020204" pitchFamily="34" charset="0"/>
              <a:cs typeface="Arial" panose="020B0604020202020204" pitchFamily="34" charset="0"/>
            </a:rPr>
            <a:t>Home</a:t>
          </a:r>
          <a:r>
            <a:rPr lang="en-US" sz="14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Inventories Tight, Particularly at Low Price Points</a:t>
          </a:r>
        </a:p>
      </cdr:txBody>
    </cdr:sp>
  </cdr:relSizeAnchor>
  <cdr:relSizeAnchor xmlns:cdr="http://schemas.openxmlformats.org/drawingml/2006/chartDrawing">
    <cdr:from>
      <cdr:x>0.79761</cdr:x>
      <cdr:y>0.96136</cdr:y>
    </cdr:from>
    <cdr:to>
      <cdr:x>1</cdr:x>
      <cdr:y>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562703" y="5385955"/>
          <a:ext cx="1919002" cy="216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rgbClr val="8B8C8E"/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</a:t>
          </a:r>
          <a:r>
            <a:rPr lang="en-US" sz="1000" baseline="0">
              <a:solidFill>
                <a:srgbClr val="8B8C8E"/>
              </a:solidFill>
              <a:latin typeface="Arial" panose="020B0604020202020204" pitchFamily="34" charset="0"/>
              <a:cs typeface="Arial" panose="020B0604020202020204" pitchFamily="34" charset="0"/>
            </a:rPr>
            <a:t> Bank of Dallas</a:t>
          </a:r>
          <a:endParaRPr lang="en-US" sz="1100">
            <a:solidFill>
              <a:srgbClr val="8B8C8E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0.87017</cdr:y>
    </cdr:from>
    <cdr:to>
      <cdr:x>1</cdr:x>
      <cdr:y>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4875069"/>
          <a:ext cx="9481705" cy="7273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 adjusted.</a:t>
          </a:r>
        </a:p>
        <a:p xmlns:a="http://schemas.openxmlformats.org/drawingml/2006/main">
          <a:r>
            <a:rPr lang="en-US" sz="11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NOTES: Dashed line</a:t>
          </a:r>
          <a:r>
            <a:rPr lang="en-US" sz="1100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 at six months of inventory indicates balanced level of supply. Data are through June 2019. </a:t>
          </a:r>
        </a:p>
        <a:p xmlns:a="http://schemas.openxmlformats.org/drawingml/2006/main">
          <a:r>
            <a:rPr lang="en-US" sz="1100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SOURCES: Multiple Listing Service; Real Estate Center at Texas A&amp;M University; seasonal and other adjustments by Federal Reserve Bank of Dallas.</a:t>
          </a:r>
          <a:endParaRPr lang="en-US" sz="1100">
            <a:solidFill>
              <a:srgbClr val="1E1E2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.win.frb.org\k1\DOCUME~1\k1mdn01\LOCALS~1\Temp\notesE1EF34\SpecialQuestions_06-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1mdn01\LOCALS~1\Temp\notesE1EF34\SpecialQuestions_06-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hloe\EO_201907\dur_nondu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gional\Construction%20&amp;%20Real%20Estate\MLS\Linked%20MLS%20Charts\Presentation%20Charts%20-%20Texa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gional\Construction%20&amp;%20Real%20Estate\MLS\Linked%20MLS%20Charts\EO%20and%20Presentation%20Charts%20-%20Tex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  <sheetName val="d"/>
      <sheetName val="Char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G9" t="str">
            <v>06/02/2009</v>
          </cell>
          <cell r="H9" t="str">
            <v>06/05/2009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G9" t="str">
            <v>06/02/2009</v>
          </cell>
          <cell r="H9" t="str">
            <v>06/05/2009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_dur_nondur"/>
      <sheetName val="output"/>
      <sheetName val="d.output"/>
      <sheetName val="new orders"/>
      <sheetName val="d. new orders"/>
      <sheetName val="outlook"/>
      <sheetName val="d.outlook"/>
      <sheetName val="growth"/>
      <sheetName val="d.growth"/>
      <sheetName val="growth (2)"/>
    </sheetNames>
    <sheetDataSet>
      <sheetData sheetId="0"/>
      <sheetData sheetId="1" refreshError="1"/>
      <sheetData sheetId="2"/>
      <sheetData sheetId="3" refreshError="1"/>
      <sheetData sheetId="4">
        <row r="1">
          <cell r="C1" t="str">
            <v>New orders (nondurables)</v>
          </cell>
          <cell r="D1" t="str">
            <v>New orders (durables)</v>
          </cell>
        </row>
        <row r="46">
          <cell r="F46">
            <v>5.5229823613999995</v>
          </cell>
          <cell r="G46">
            <v>1.1169356031666666</v>
          </cell>
        </row>
        <row r="47">
          <cell r="F47">
            <v>4.5083581250333333</v>
          </cell>
          <cell r="G47">
            <v>0.74590847216666634</v>
          </cell>
        </row>
        <row r="48">
          <cell r="F48">
            <v>10.275421823066667</v>
          </cell>
          <cell r="G48">
            <v>-5.1924904313333338</v>
          </cell>
        </row>
        <row r="49">
          <cell r="F49">
            <v>10.762532004166667</v>
          </cell>
          <cell r="G49">
            <v>-6.9426080819999996</v>
          </cell>
        </row>
        <row r="50">
          <cell r="F50">
            <v>7.5559102598666668</v>
          </cell>
          <cell r="G50">
            <v>-5.5797039763333336</v>
          </cell>
        </row>
        <row r="51">
          <cell r="F51">
            <v>-3.2496353491333334</v>
          </cell>
          <cell r="G51">
            <v>-5.9417741763333334</v>
          </cell>
        </row>
        <row r="52">
          <cell r="F52">
            <v>0.33082296133333305</v>
          </cell>
          <cell r="G52">
            <v>-7.6506155166666661</v>
          </cell>
        </row>
        <row r="53">
          <cell r="F53">
            <v>1.6374964755666668</v>
          </cell>
          <cell r="G53">
            <v>-15.166162024</v>
          </cell>
        </row>
        <row r="54">
          <cell r="F54">
            <v>-0.68339655110000008</v>
          </cell>
          <cell r="G54">
            <v>-20.037270770666666</v>
          </cell>
        </row>
        <row r="55">
          <cell r="F55">
            <v>-11.263323283433332</v>
          </cell>
          <cell r="G55">
            <v>-21.685188436666664</v>
          </cell>
        </row>
        <row r="56">
          <cell r="F56">
            <v>-17.363925726666665</v>
          </cell>
          <cell r="G56">
            <v>-25.727732276666668</v>
          </cell>
        </row>
        <row r="57">
          <cell r="F57">
            <v>-18.145539206666665</v>
          </cell>
          <cell r="G57">
            <v>-31.569521050000002</v>
          </cell>
        </row>
        <row r="58">
          <cell r="F58">
            <v>-19.485848746666665</v>
          </cell>
          <cell r="G58">
            <v>-42.994736286666665</v>
          </cell>
        </row>
        <row r="59">
          <cell r="F59">
            <v>-20.965032176666668</v>
          </cell>
          <cell r="G59">
            <v>-48.001249419999994</v>
          </cell>
        </row>
        <row r="60">
          <cell r="F60">
            <v>-18.937469789999998</v>
          </cell>
          <cell r="G60">
            <v>-52.207926260000001</v>
          </cell>
        </row>
        <row r="61">
          <cell r="F61">
            <v>-12.600208235333334</v>
          </cell>
          <cell r="G61">
            <v>-47.574549210000008</v>
          </cell>
        </row>
        <row r="62">
          <cell r="F62">
            <v>-7.117461044333333</v>
          </cell>
          <cell r="G62">
            <v>-41.317691803333332</v>
          </cell>
        </row>
        <row r="63">
          <cell r="F63">
            <v>-5.1628286939999999</v>
          </cell>
          <cell r="G63">
            <v>-28.2670542</v>
          </cell>
        </row>
        <row r="64">
          <cell r="F64">
            <v>-2.8871506525666661</v>
          </cell>
          <cell r="G64">
            <v>-20.542243526666667</v>
          </cell>
        </row>
        <row r="65">
          <cell r="F65">
            <v>-3.1107388805666667</v>
          </cell>
          <cell r="G65">
            <v>-12.696189962</v>
          </cell>
        </row>
        <row r="66">
          <cell r="F66">
            <v>9.161506789433334</v>
          </cell>
          <cell r="G66">
            <v>-7.9496075493333338</v>
          </cell>
        </row>
        <row r="67">
          <cell r="F67">
            <v>11.203277548599999</v>
          </cell>
          <cell r="G67">
            <v>-6.3875436186666663</v>
          </cell>
        </row>
        <row r="68">
          <cell r="F68">
            <v>22.383711789933333</v>
          </cell>
          <cell r="G68">
            <v>-3.5070441612000001</v>
          </cell>
        </row>
        <row r="69">
          <cell r="F69">
            <v>16.533380734599998</v>
          </cell>
          <cell r="G69">
            <v>1.8760235658</v>
          </cell>
        </row>
        <row r="70">
          <cell r="F70">
            <v>22.766711658333335</v>
          </cell>
          <cell r="G70">
            <v>9.7672165658000001</v>
          </cell>
        </row>
        <row r="71">
          <cell r="F71">
            <v>17.255175208666667</v>
          </cell>
          <cell r="G71">
            <v>7.3100190063333335</v>
          </cell>
        </row>
        <row r="72">
          <cell r="F72">
            <v>13.2467085397</v>
          </cell>
          <cell r="G72">
            <v>10.892702232</v>
          </cell>
        </row>
        <row r="73">
          <cell r="F73">
            <v>8.1836626160333328</v>
          </cell>
          <cell r="G73">
            <v>12.806790301000001</v>
          </cell>
        </row>
        <row r="74">
          <cell r="F74">
            <v>15.745905122033335</v>
          </cell>
          <cell r="G74">
            <v>18.935976910333334</v>
          </cell>
        </row>
        <row r="75">
          <cell r="F75">
            <v>19.003800655333333</v>
          </cell>
          <cell r="G75">
            <v>8.1849013100000025</v>
          </cell>
        </row>
        <row r="76">
          <cell r="F76">
            <v>14.967126109666667</v>
          </cell>
          <cell r="G76">
            <v>-3.0283221729999998</v>
          </cell>
        </row>
        <row r="77">
          <cell r="F77">
            <v>3.9330125626333334</v>
          </cell>
          <cell r="G77">
            <v>-7.7500937973333324</v>
          </cell>
        </row>
        <row r="78">
          <cell r="F78">
            <v>3.4071542866333329</v>
          </cell>
          <cell r="G78">
            <v>-2.9461752049666665</v>
          </cell>
        </row>
        <row r="79">
          <cell r="F79">
            <v>8.0158567933000011</v>
          </cell>
          <cell r="G79">
            <v>1.6442257460333334</v>
          </cell>
        </row>
        <row r="80">
          <cell r="F80">
            <v>12.684284387</v>
          </cell>
          <cell r="G80">
            <v>11.301536919033333</v>
          </cell>
        </row>
        <row r="81">
          <cell r="F81">
            <v>16.774782090000002</v>
          </cell>
          <cell r="G81">
            <v>13.210952435666668</v>
          </cell>
        </row>
        <row r="82">
          <cell r="F82">
            <v>13.8531848727</v>
          </cell>
          <cell r="G82">
            <v>15.319177651799999</v>
          </cell>
        </row>
        <row r="83">
          <cell r="F83">
            <v>19.705316720033334</v>
          </cell>
          <cell r="G83">
            <v>9.490511272900001</v>
          </cell>
        </row>
        <row r="84">
          <cell r="F84">
            <v>13.724727685966668</v>
          </cell>
          <cell r="G84">
            <v>11.468319533566666</v>
          </cell>
        </row>
        <row r="85">
          <cell r="F85">
            <v>17.065528616600002</v>
          </cell>
          <cell r="G85">
            <v>7.7921241051000001</v>
          </cell>
        </row>
        <row r="86">
          <cell r="F86">
            <v>10.079649611599999</v>
          </cell>
          <cell r="G86">
            <v>4.038292216666667</v>
          </cell>
        </row>
        <row r="87">
          <cell r="F87">
            <v>11.421160975966666</v>
          </cell>
          <cell r="G87">
            <v>-0.42910006120000005</v>
          </cell>
        </row>
        <row r="88">
          <cell r="F88">
            <v>8.5512807350333322</v>
          </cell>
          <cell r="G88">
            <v>5.5436291471333332</v>
          </cell>
        </row>
        <row r="89">
          <cell r="F89">
            <v>10.466628236366667</v>
          </cell>
          <cell r="G89">
            <v>7.0563557624333333</v>
          </cell>
        </row>
        <row r="90">
          <cell r="F90">
            <v>10.010961023166667</v>
          </cell>
          <cell r="G90">
            <v>6.3960899088000005</v>
          </cell>
        </row>
        <row r="91">
          <cell r="F91">
            <v>12.548832417433333</v>
          </cell>
          <cell r="G91">
            <v>4.7693727491333329</v>
          </cell>
        </row>
        <row r="92">
          <cell r="F92">
            <v>-3.0734607802333329</v>
          </cell>
          <cell r="G92">
            <v>5.6747084829333332</v>
          </cell>
        </row>
        <row r="93">
          <cell r="F93">
            <v>-8.3407703569999985</v>
          </cell>
          <cell r="G93">
            <v>5.6764312172000002</v>
          </cell>
        </row>
        <row r="94">
          <cell r="F94">
            <v>-11.724139550999999</v>
          </cell>
          <cell r="G94">
            <v>3.0587822788333328</v>
          </cell>
        </row>
        <row r="95">
          <cell r="F95">
            <v>2.2393931873333339</v>
          </cell>
          <cell r="G95">
            <v>2.7720671101666667</v>
          </cell>
        </row>
        <row r="96">
          <cell r="F96">
            <v>9.0095550353333334</v>
          </cell>
          <cell r="G96">
            <v>8.9466351066666824E-2</v>
          </cell>
        </row>
        <row r="97">
          <cell r="F97">
            <v>9.4975989630666682</v>
          </cell>
          <cell r="G97">
            <v>-3.3543106218999998</v>
          </cell>
        </row>
        <row r="98">
          <cell r="F98">
            <v>5.2601375360666678</v>
          </cell>
          <cell r="G98">
            <v>-3.9123211390666666</v>
          </cell>
        </row>
        <row r="99">
          <cell r="F99">
            <v>5.267818840066667</v>
          </cell>
          <cell r="G99">
            <v>-0.48564081719999991</v>
          </cell>
        </row>
        <row r="100">
          <cell r="F100">
            <v>3.3958147333333333</v>
          </cell>
          <cell r="G100">
            <v>0.48004034113333355</v>
          </cell>
        </row>
        <row r="101">
          <cell r="F101">
            <v>-1.1603685480000003</v>
          </cell>
          <cell r="G101">
            <v>2.1561118062333331</v>
          </cell>
        </row>
        <row r="102">
          <cell r="F102">
            <v>-1.7014669142333336</v>
          </cell>
          <cell r="G102">
            <v>1.6283561827999999</v>
          </cell>
        </row>
        <row r="103">
          <cell r="F103">
            <v>-1.198086047366667</v>
          </cell>
          <cell r="G103">
            <v>0.9674198184666668</v>
          </cell>
        </row>
        <row r="104">
          <cell r="F104">
            <v>5.7882964785666671</v>
          </cell>
          <cell r="G104">
            <v>-3.1256861145666668</v>
          </cell>
        </row>
        <row r="105">
          <cell r="F105">
            <v>9.6593342484666653</v>
          </cell>
          <cell r="G105">
            <v>-6.5504113546666671</v>
          </cell>
        </row>
        <row r="106">
          <cell r="F106">
            <v>16.968305331933333</v>
          </cell>
          <cell r="G106">
            <v>-5.3416686230000003</v>
          </cell>
        </row>
        <row r="107">
          <cell r="F107">
            <v>17.2344973149</v>
          </cell>
          <cell r="G107">
            <v>-2.5445990792333335</v>
          </cell>
        </row>
        <row r="108">
          <cell r="F108">
            <v>16.676321527566667</v>
          </cell>
          <cell r="G108">
            <v>1.8361322404333336</v>
          </cell>
        </row>
        <row r="109">
          <cell r="F109">
            <v>10.0546850716</v>
          </cell>
          <cell r="G109">
            <v>-1.5077876112333335</v>
          </cell>
        </row>
        <row r="110">
          <cell r="F110">
            <v>12.818960303700001</v>
          </cell>
          <cell r="G110">
            <v>8.4703644300000505E-2</v>
          </cell>
        </row>
        <row r="111">
          <cell r="F111">
            <v>12.952435291033334</v>
          </cell>
          <cell r="G111">
            <v>2.5044627953000003</v>
          </cell>
        </row>
        <row r="112">
          <cell r="F112">
            <v>20.184082589333332</v>
          </cell>
          <cell r="G112">
            <v>7.2507613260666668</v>
          </cell>
        </row>
        <row r="113">
          <cell r="F113">
            <v>21.445095125666665</v>
          </cell>
          <cell r="G113">
            <v>6.0512946737000002</v>
          </cell>
        </row>
        <row r="114">
          <cell r="F114">
            <v>18.54834288933333</v>
          </cell>
          <cell r="G114">
            <v>2.8382500433666671</v>
          </cell>
        </row>
        <row r="115">
          <cell r="F115">
            <v>15.271302343</v>
          </cell>
          <cell r="G115">
            <v>3.6053633074999998</v>
          </cell>
        </row>
        <row r="116">
          <cell r="F116">
            <v>11.360162050833333</v>
          </cell>
          <cell r="G116">
            <v>3.3905466491333338</v>
          </cell>
        </row>
        <row r="117">
          <cell r="F117">
            <v>11.208305567166667</v>
          </cell>
          <cell r="G117">
            <v>1.2705244998000003</v>
          </cell>
        </row>
        <row r="118">
          <cell r="F118">
            <v>6.9511317511333326</v>
          </cell>
          <cell r="G118">
            <v>5.0695786285666671</v>
          </cell>
        </row>
        <row r="119">
          <cell r="F119">
            <v>5.9159669494999996</v>
          </cell>
          <cell r="G119">
            <v>9.0356466993333324</v>
          </cell>
        </row>
        <row r="120">
          <cell r="F120">
            <v>9.774782935166666</v>
          </cell>
          <cell r="G120">
            <v>16.235984579</v>
          </cell>
        </row>
        <row r="121">
          <cell r="F121">
            <v>16.449476406199999</v>
          </cell>
          <cell r="G121">
            <v>17.541631561000003</v>
          </cell>
        </row>
        <row r="122">
          <cell r="F122">
            <v>18.655914686666666</v>
          </cell>
          <cell r="G122">
            <v>14.318854914400001</v>
          </cell>
        </row>
        <row r="123">
          <cell r="F123">
            <v>9.0979261106666662</v>
          </cell>
          <cell r="G123">
            <v>13.263136720066667</v>
          </cell>
        </row>
        <row r="124">
          <cell r="F124">
            <v>2.3586588836</v>
          </cell>
          <cell r="G124">
            <v>12.935873074066668</v>
          </cell>
        </row>
        <row r="125">
          <cell r="F125">
            <v>-1.8157164347333332</v>
          </cell>
          <cell r="G125">
            <v>13.757621856199998</v>
          </cell>
        </row>
        <row r="126">
          <cell r="F126">
            <v>3.6089567718000004</v>
          </cell>
          <cell r="G126">
            <v>11.420120854866667</v>
          </cell>
        </row>
        <row r="127">
          <cell r="F127">
            <v>5.7305935451333339</v>
          </cell>
          <cell r="G127">
            <v>11.431602591199999</v>
          </cell>
        </row>
        <row r="128">
          <cell r="F128">
            <v>9.8174753674666686</v>
          </cell>
          <cell r="G128">
            <v>9.0446936023333322</v>
          </cell>
        </row>
        <row r="129">
          <cell r="F129">
            <v>9.4951547885666674</v>
          </cell>
          <cell r="G129">
            <v>5.8059188159999993</v>
          </cell>
        </row>
        <row r="130">
          <cell r="F130">
            <v>13.332766275966668</v>
          </cell>
          <cell r="G130">
            <v>-9.7278550033333335</v>
          </cell>
        </row>
        <row r="131">
          <cell r="F131">
            <v>12.924067923633336</v>
          </cell>
          <cell r="G131">
            <v>-17.108462901333333</v>
          </cell>
        </row>
        <row r="132">
          <cell r="F132">
            <v>10.604430062633334</v>
          </cell>
          <cell r="G132">
            <v>-24.675793596666665</v>
          </cell>
        </row>
        <row r="133">
          <cell r="F133">
            <v>-1.0538487190333334</v>
          </cell>
          <cell r="G133">
            <v>-22.315551996666667</v>
          </cell>
        </row>
        <row r="134">
          <cell r="F134">
            <v>-2.6357644455333333</v>
          </cell>
          <cell r="G134">
            <v>-21.54197886</v>
          </cell>
        </row>
        <row r="135">
          <cell r="F135">
            <v>1.4704261871666666</v>
          </cell>
          <cell r="G135">
            <v>-19.065488096666666</v>
          </cell>
        </row>
        <row r="136">
          <cell r="F136">
            <v>12.413547727833333</v>
          </cell>
          <cell r="G136">
            <v>-14.532678883333334</v>
          </cell>
        </row>
        <row r="137">
          <cell r="F137">
            <v>11.081026359733334</v>
          </cell>
          <cell r="G137">
            <v>-13.635879209999999</v>
          </cell>
        </row>
        <row r="138">
          <cell r="F138">
            <v>5.4281359593999996</v>
          </cell>
          <cell r="G138">
            <v>-8.9920222663333345</v>
          </cell>
        </row>
        <row r="139">
          <cell r="F139">
            <v>-3.4189911479333333</v>
          </cell>
          <cell r="G139">
            <v>-8.4672824493333341</v>
          </cell>
        </row>
        <row r="140">
          <cell r="F140">
            <v>-3.7645690819666666</v>
          </cell>
          <cell r="G140">
            <v>-3.0952906110666665</v>
          </cell>
        </row>
        <row r="141">
          <cell r="F141">
            <v>-8.221635349633333</v>
          </cell>
          <cell r="G141">
            <v>-3.858935051733333</v>
          </cell>
        </row>
        <row r="142">
          <cell r="F142">
            <v>-9.067920722966667</v>
          </cell>
          <cell r="G142">
            <v>-6.8829438553999998</v>
          </cell>
        </row>
        <row r="143">
          <cell r="F143">
            <v>-13.82770616</v>
          </cell>
          <cell r="G143">
            <v>-12.179898673666665</v>
          </cell>
        </row>
        <row r="144">
          <cell r="F144">
            <v>-1.9328213310000006</v>
          </cell>
          <cell r="G144">
            <v>-12.663349514333333</v>
          </cell>
        </row>
        <row r="145">
          <cell r="F145">
            <v>7.4037977146666663</v>
          </cell>
          <cell r="G145">
            <v>-8.28636382</v>
          </cell>
        </row>
        <row r="146">
          <cell r="F146">
            <v>8.3121582346666685</v>
          </cell>
          <cell r="G146">
            <v>-6.9542881599999999</v>
          </cell>
        </row>
        <row r="147">
          <cell r="F147">
            <v>-0.39679963166666649</v>
          </cell>
          <cell r="G147">
            <v>-8.8028323623333335</v>
          </cell>
        </row>
        <row r="148">
          <cell r="F148">
            <v>-6.955155535666667</v>
          </cell>
          <cell r="G148">
            <v>-11.129829331666668</v>
          </cell>
        </row>
        <row r="149">
          <cell r="F149">
            <v>0.72550075133333358</v>
          </cell>
          <cell r="G149">
            <v>-4.0291649726666661</v>
          </cell>
        </row>
        <row r="150">
          <cell r="F150">
            <v>5.8512353963000008</v>
          </cell>
          <cell r="G150">
            <v>-1.3523095030000005</v>
          </cell>
        </row>
        <row r="151">
          <cell r="F151">
            <v>11.0599943953</v>
          </cell>
          <cell r="G151">
            <v>-0.10419066433333384</v>
          </cell>
        </row>
        <row r="152">
          <cell r="F152">
            <v>7.326423350033334</v>
          </cell>
          <cell r="G152">
            <v>-1.9280139297666665</v>
          </cell>
        </row>
        <row r="153">
          <cell r="F153">
            <v>8.1598905710666667</v>
          </cell>
          <cell r="G153">
            <v>1.8583630358666665</v>
          </cell>
        </row>
        <row r="154">
          <cell r="F154">
            <v>7.3826190587333329</v>
          </cell>
          <cell r="G154">
            <v>9.4459093048666656</v>
          </cell>
        </row>
        <row r="155">
          <cell r="F155">
            <v>14.006697335333333</v>
          </cell>
          <cell r="G155">
            <v>12.968196782966666</v>
          </cell>
        </row>
        <row r="156">
          <cell r="F156">
            <v>13.771045721333332</v>
          </cell>
          <cell r="G156">
            <v>16.698305897666668</v>
          </cell>
        </row>
        <row r="157">
          <cell r="F157">
            <v>15.497736211666668</v>
          </cell>
          <cell r="G157">
            <v>12.382336125566665</v>
          </cell>
        </row>
        <row r="158">
          <cell r="F158">
            <v>14.343462606666668</v>
          </cell>
          <cell r="G158">
            <v>16.473580619566665</v>
          </cell>
        </row>
        <row r="159">
          <cell r="F159">
            <v>14.969252166666669</v>
          </cell>
          <cell r="G159">
            <v>15.3937404849</v>
          </cell>
        </row>
        <row r="160">
          <cell r="F160">
            <v>15.692889183</v>
          </cell>
          <cell r="G160">
            <v>19.075149739333334</v>
          </cell>
        </row>
        <row r="161">
          <cell r="F161">
            <v>15.152642370666667</v>
          </cell>
          <cell r="G161">
            <v>15.688250986333335</v>
          </cell>
        </row>
        <row r="162">
          <cell r="F162">
            <v>16.566935953000002</v>
          </cell>
          <cell r="G162">
            <v>18.948215105333333</v>
          </cell>
        </row>
        <row r="163">
          <cell r="F163">
            <v>16.571221927</v>
          </cell>
          <cell r="G163">
            <v>23.726739670000001</v>
          </cell>
        </row>
        <row r="164">
          <cell r="F164">
            <v>18.163102572</v>
          </cell>
          <cell r="G164">
            <v>25.658022609</v>
          </cell>
        </row>
        <row r="165">
          <cell r="F165">
            <v>22.611723277333329</v>
          </cell>
          <cell r="G165">
            <v>27.304914087333334</v>
          </cell>
        </row>
        <row r="166">
          <cell r="F166">
            <v>22.913511701333334</v>
          </cell>
          <cell r="G166">
            <v>26.30060391266667</v>
          </cell>
        </row>
        <row r="167">
          <cell r="F167">
            <v>25.308121794666665</v>
          </cell>
          <cell r="G167">
            <v>28.517803867666668</v>
          </cell>
        </row>
        <row r="168">
          <cell r="F168">
            <v>16.407798394</v>
          </cell>
          <cell r="G168">
            <v>25.114729577000002</v>
          </cell>
        </row>
        <row r="169">
          <cell r="F169">
            <v>15.917343247</v>
          </cell>
          <cell r="G169">
            <v>24.951237256333332</v>
          </cell>
        </row>
        <row r="170">
          <cell r="F170">
            <v>16.762422558000001</v>
          </cell>
          <cell r="G170">
            <v>25.210250235</v>
          </cell>
        </row>
        <row r="171">
          <cell r="F171">
            <v>24.489398484000002</v>
          </cell>
          <cell r="G171">
            <v>29.917699706666667</v>
          </cell>
        </row>
        <row r="172">
          <cell r="F172">
            <v>25.013726171333332</v>
          </cell>
          <cell r="G172">
            <v>29.67680356533333</v>
          </cell>
        </row>
        <row r="173">
          <cell r="F173">
            <v>19.738071984000001</v>
          </cell>
          <cell r="G173">
            <v>29.084419186999998</v>
          </cell>
        </row>
        <row r="174">
          <cell r="F174">
            <v>15.947293722333333</v>
          </cell>
          <cell r="G174">
            <v>23.268376492666665</v>
          </cell>
        </row>
        <row r="175">
          <cell r="F175">
            <v>15.095253887666667</v>
          </cell>
          <cell r="G175">
            <v>20.083449036999998</v>
          </cell>
        </row>
        <row r="176">
          <cell r="F176">
            <v>14.894410964666667</v>
          </cell>
          <cell r="G176">
            <v>13.208986720799999</v>
          </cell>
        </row>
        <row r="177">
          <cell r="F177">
            <v>15.304737854999999</v>
          </cell>
          <cell r="G177">
            <v>10.945148787433332</v>
          </cell>
        </row>
        <row r="178">
          <cell r="F178">
            <v>13.522839733666666</v>
          </cell>
          <cell r="G178">
            <v>8.0764159010333341</v>
          </cell>
        </row>
        <row r="179">
          <cell r="F179">
            <v>11.258398422833332</v>
          </cell>
          <cell r="G179">
            <v>6.7794178164333339</v>
          </cell>
        </row>
        <row r="180">
          <cell r="F180">
            <v>8.3989821963000004</v>
          </cell>
          <cell r="G180">
            <v>5.2934373666333334</v>
          </cell>
        </row>
        <row r="181">
          <cell r="F181">
            <v>9.3960311582999996</v>
          </cell>
          <cell r="G181">
            <v>4.3972130398999996</v>
          </cell>
        </row>
        <row r="182">
          <cell r="F182">
            <v>9.1036093945333345</v>
          </cell>
          <cell r="G182">
            <v>2.3018871513666661</v>
          </cell>
        </row>
        <row r="183">
          <cell r="F183">
            <v>10.284396482066667</v>
          </cell>
          <cell r="G183">
            <v>0.62032162219999998</v>
          </cell>
        </row>
        <row r="184">
          <cell r="F184">
            <v>10.000484099399999</v>
          </cell>
          <cell r="G184">
            <v>-0.60815897096666671</v>
          </cell>
        </row>
        <row r="185">
          <cell r="F185" t="e">
            <v>#N/A</v>
          </cell>
          <cell r="G185" t="e">
            <v>#N/A</v>
          </cell>
        </row>
        <row r="186">
          <cell r="F186" t="e">
            <v>#N/A</v>
          </cell>
          <cell r="G186" t="e">
            <v>#N/A</v>
          </cell>
        </row>
        <row r="187">
          <cell r="F187" t="e">
            <v>#N/A</v>
          </cell>
          <cell r="G187" t="e">
            <v>#N/A</v>
          </cell>
        </row>
        <row r="188">
          <cell r="F188" t="e">
            <v>#N/A</v>
          </cell>
          <cell r="G188" t="e">
            <v>#N/A</v>
          </cell>
        </row>
        <row r="189">
          <cell r="F189" t="e">
            <v>#N/A</v>
          </cell>
          <cell r="G189" t="e">
            <v>#N/A</v>
          </cell>
        </row>
      </sheetData>
      <sheetData sheetId="5" refreshError="1"/>
      <sheetData sheetId="6"/>
      <sheetData sheetId="7" refreshError="1"/>
      <sheetData sheetId="8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t.mls"/>
      <sheetName val="Chart Data"/>
      <sheetName val="Linked Data"/>
    </sheetNames>
    <sheetDataSet>
      <sheetData sheetId="0" refreshError="1"/>
      <sheetData sheetId="1" refreshError="1"/>
      <sheetData sheetId="2">
        <row r="1">
          <cell r="Z1" t="str">
            <v>Less than $150k</v>
          </cell>
          <cell r="BP1" t="e">
            <v>#N/A</v>
          </cell>
          <cell r="BQ1" t="e">
            <v>#N/A</v>
          </cell>
        </row>
        <row r="2">
          <cell r="BP2" t="e">
            <v>#N/A</v>
          </cell>
          <cell r="BQ2" t="e">
            <v>#N/A</v>
          </cell>
        </row>
        <row r="3">
          <cell r="BP3" t="e">
            <v>#N/A</v>
          </cell>
          <cell r="BQ3" t="e">
            <v>#N/A</v>
          </cell>
        </row>
        <row r="4">
          <cell r="BP4" t="e">
            <v>#N/A</v>
          </cell>
          <cell r="BQ4" t="e">
            <v>#N/A</v>
          </cell>
        </row>
        <row r="5">
          <cell r="BP5" t="e">
            <v>#N/A</v>
          </cell>
          <cell r="BQ5" t="e">
            <v>#N/A</v>
          </cell>
        </row>
        <row r="6">
          <cell r="BP6" t="e">
            <v>#N/A</v>
          </cell>
          <cell r="BQ6" t="e">
            <v>#N/A</v>
          </cell>
        </row>
        <row r="7">
          <cell r="BP7" t="e">
            <v>#N/A</v>
          </cell>
          <cell r="BQ7" t="e">
            <v>#N/A</v>
          </cell>
        </row>
        <row r="8">
          <cell r="BP8" t="e">
            <v>#N/A</v>
          </cell>
          <cell r="BQ8" t="e">
            <v>#N/A</v>
          </cell>
        </row>
        <row r="9">
          <cell r="BP9" t="e">
            <v>#N/A</v>
          </cell>
          <cell r="BQ9" t="e">
            <v>#N/A</v>
          </cell>
        </row>
        <row r="10">
          <cell r="BP10" t="e">
            <v>#N/A</v>
          </cell>
          <cell r="BQ10" t="e">
            <v>#N/A</v>
          </cell>
        </row>
        <row r="11">
          <cell r="BP11" t="e">
            <v>#N/A</v>
          </cell>
          <cell r="BQ11" t="e">
            <v>#N/A</v>
          </cell>
        </row>
        <row r="12">
          <cell r="BP12" t="e">
            <v>#N/A</v>
          </cell>
          <cell r="BQ12" t="e">
            <v>#N/A</v>
          </cell>
        </row>
        <row r="13">
          <cell r="BP13" t="e">
            <v>#N/A</v>
          </cell>
          <cell r="BQ13" t="e">
            <v>#N/A</v>
          </cell>
        </row>
        <row r="14">
          <cell r="BP14" t="e">
            <v>#N/A</v>
          </cell>
          <cell r="BQ14" t="e">
            <v>#N/A</v>
          </cell>
        </row>
        <row r="15">
          <cell r="BP15" t="e">
            <v>#N/A</v>
          </cell>
          <cell r="BQ15" t="e">
            <v>#N/A</v>
          </cell>
        </row>
        <row r="16">
          <cell r="BP16" t="e">
            <v>#N/A</v>
          </cell>
          <cell r="BQ16" t="e">
            <v>#N/A</v>
          </cell>
        </row>
        <row r="17">
          <cell r="BP17" t="e">
            <v>#N/A</v>
          </cell>
          <cell r="BQ17" t="e">
            <v>#N/A</v>
          </cell>
        </row>
        <row r="18">
          <cell r="BP18" t="e">
            <v>#N/A</v>
          </cell>
          <cell r="BQ18" t="e">
            <v>#N/A</v>
          </cell>
        </row>
        <row r="19">
          <cell r="BP19" t="e">
            <v>#N/A</v>
          </cell>
          <cell r="BQ19" t="e">
            <v>#N/A</v>
          </cell>
        </row>
        <row r="20">
          <cell r="BP20" t="e">
            <v>#N/A</v>
          </cell>
          <cell r="BQ20" t="e">
            <v>#N/A</v>
          </cell>
        </row>
        <row r="21">
          <cell r="BP21" t="e">
            <v>#N/A</v>
          </cell>
          <cell r="BQ21" t="e">
            <v>#N/A</v>
          </cell>
        </row>
        <row r="22">
          <cell r="BP22" t="e">
            <v>#N/A</v>
          </cell>
          <cell r="BQ22" t="e">
            <v>#N/A</v>
          </cell>
        </row>
        <row r="23">
          <cell r="BP23" t="e">
            <v>#N/A</v>
          </cell>
          <cell r="BQ23" t="e">
            <v>#N/A</v>
          </cell>
        </row>
        <row r="24">
          <cell r="BP24" t="e">
            <v>#N/A</v>
          </cell>
          <cell r="BQ24" t="e">
            <v>#N/A</v>
          </cell>
        </row>
        <row r="25">
          <cell r="BP25" t="e">
            <v>#N/A</v>
          </cell>
          <cell r="BQ25" t="e">
            <v>#N/A</v>
          </cell>
        </row>
        <row r="26">
          <cell r="BP26" t="e">
            <v>#N/A</v>
          </cell>
          <cell r="BQ26" t="e">
            <v>#N/A</v>
          </cell>
        </row>
        <row r="27">
          <cell r="BP27" t="e">
            <v>#N/A</v>
          </cell>
          <cell r="BQ27" t="e">
            <v>#N/A</v>
          </cell>
        </row>
        <row r="28">
          <cell r="BP28" t="e">
            <v>#N/A</v>
          </cell>
          <cell r="BQ28" t="e">
            <v>#N/A</v>
          </cell>
        </row>
        <row r="29">
          <cell r="BP29" t="e">
            <v>#N/A</v>
          </cell>
          <cell r="BQ29" t="e">
            <v>#N/A</v>
          </cell>
        </row>
        <row r="30">
          <cell r="BP30" t="e">
            <v>#N/A</v>
          </cell>
          <cell r="BQ30" t="e">
            <v>#N/A</v>
          </cell>
        </row>
        <row r="31">
          <cell r="BP31" t="e">
            <v>#N/A</v>
          </cell>
          <cell r="BQ31" t="e">
            <v>#N/A</v>
          </cell>
        </row>
        <row r="32">
          <cell r="BP32" t="e">
            <v>#N/A</v>
          </cell>
          <cell r="BQ32" t="e">
            <v>#N/A</v>
          </cell>
        </row>
        <row r="33">
          <cell r="BP33" t="e">
            <v>#N/A</v>
          </cell>
          <cell r="BQ33" t="e">
            <v>#N/A</v>
          </cell>
        </row>
        <row r="34">
          <cell r="BQ34" t="e">
            <v>#N/A</v>
          </cell>
        </row>
        <row r="35">
          <cell r="BQ35" t="e">
            <v>#N/A</v>
          </cell>
        </row>
        <row r="36">
          <cell r="BQ36" t="e">
            <v>#N/A</v>
          </cell>
        </row>
        <row r="37">
          <cell r="BQ37" t="e">
            <v>#N/A</v>
          </cell>
        </row>
        <row r="38">
          <cell r="BQ38" t="e">
            <v>#N/A</v>
          </cell>
        </row>
        <row r="39">
          <cell r="BQ39" t="e">
            <v>#N/A</v>
          </cell>
        </row>
        <row r="40">
          <cell r="BQ40" t="e">
            <v>#N/A</v>
          </cell>
        </row>
        <row r="41">
          <cell r="BQ41" t="e">
            <v>#N/A</v>
          </cell>
        </row>
        <row r="42">
          <cell r="BQ42" t="e">
            <v>#N/A</v>
          </cell>
        </row>
        <row r="43">
          <cell r="BQ43" t="e">
            <v>#N/A</v>
          </cell>
        </row>
        <row r="44">
          <cell r="BQ44" t="e">
            <v>#N/A</v>
          </cell>
        </row>
        <row r="45">
          <cell r="BQ45" t="e">
            <v>#N/A</v>
          </cell>
        </row>
        <row r="46">
          <cell r="BQ46" t="e">
            <v>#N/A</v>
          </cell>
        </row>
        <row r="47">
          <cell r="BQ47" t="e">
            <v>#N/A</v>
          </cell>
        </row>
        <row r="48">
          <cell r="BQ48" t="e">
            <v>#N/A</v>
          </cell>
        </row>
        <row r="49">
          <cell r="BQ49" t="e">
            <v>#N/A</v>
          </cell>
        </row>
        <row r="50">
          <cell r="BQ50" t="e">
            <v>#N/A</v>
          </cell>
        </row>
        <row r="51">
          <cell r="BQ51" t="e">
            <v>#N/A</v>
          </cell>
        </row>
        <row r="52">
          <cell r="BQ52" t="e">
            <v>#N/A</v>
          </cell>
        </row>
        <row r="53">
          <cell r="BQ53" t="e">
            <v>#N/A</v>
          </cell>
        </row>
        <row r="54">
          <cell r="BQ54" t="e">
            <v>#N/A</v>
          </cell>
        </row>
        <row r="55">
          <cell r="BQ55" t="e">
            <v>#N/A</v>
          </cell>
        </row>
        <row r="56">
          <cell r="BQ56" t="e">
            <v>#N/A</v>
          </cell>
        </row>
        <row r="57">
          <cell r="BQ57" t="e">
            <v>#N/A</v>
          </cell>
        </row>
        <row r="58">
          <cell r="BQ58" t="e">
            <v>#N/A</v>
          </cell>
        </row>
        <row r="59">
          <cell r="BQ59" t="e">
            <v>#N/A</v>
          </cell>
        </row>
        <row r="60">
          <cell r="BQ60" t="e">
            <v>#N/A</v>
          </cell>
        </row>
        <row r="61">
          <cell r="BQ61" t="e">
            <v>#N/A</v>
          </cell>
        </row>
        <row r="62">
          <cell r="BQ62" t="e">
            <v>#N/A</v>
          </cell>
        </row>
        <row r="63">
          <cell r="BQ63" t="e">
            <v>#N/A</v>
          </cell>
        </row>
        <row r="64">
          <cell r="BQ64" t="e">
            <v>#N/A</v>
          </cell>
        </row>
        <row r="65">
          <cell r="BQ65" t="e">
            <v>#N/A</v>
          </cell>
        </row>
        <row r="66">
          <cell r="BQ66" t="e">
            <v>#N/A</v>
          </cell>
        </row>
        <row r="67">
          <cell r="BQ67" t="e">
            <v>#N/A</v>
          </cell>
        </row>
        <row r="68">
          <cell r="BQ68" t="e">
            <v>#N/A</v>
          </cell>
        </row>
        <row r="69">
          <cell r="BQ69" t="e">
            <v>#N/A</v>
          </cell>
        </row>
        <row r="70">
          <cell r="BQ70" t="e">
            <v>#N/A</v>
          </cell>
        </row>
        <row r="71">
          <cell r="BQ71" t="e">
            <v>#N/A</v>
          </cell>
        </row>
        <row r="72">
          <cell r="BQ72" t="e">
            <v>#N/A</v>
          </cell>
        </row>
        <row r="73">
          <cell r="BQ73" t="e">
            <v>#N/A</v>
          </cell>
        </row>
        <row r="74">
          <cell r="BQ74" t="e">
            <v>#N/A</v>
          </cell>
        </row>
        <row r="75">
          <cell r="BQ75" t="e">
            <v>#N/A</v>
          </cell>
        </row>
        <row r="76">
          <cell r="BQ76" t="e">
            <v>#N/A</v>
          </cell>
        </row>
        <row r="77">
          <cell r="BQ77" t="e">
            <v>#N/A</v>
          </cell>
        </row>
        <row r="78">
          <cell r="BQ78" t="e">
            <v>#N/A</v>
          </cell>
        </row>
        <row r="79">
          <cell r="BQ79" t="e">
            <v>#N/A</v>
          </cell>
        </row>
        <row r="80">
          <cell r="BQ80" t="e">
            <v>#N/A</v>
          </cell>
        </row>
        <row r="81">
          <cell r="BQ81" t="e">
            <v>#N/A</v>
          </cell>
        </row>
        <row r="82">
          <cell r="BQ82" t="e">
            <v>#N/A</v>
          </cell>
        </row>
        <row r="83">
          <cell r="BQ83" t="e">
            <v>#N/A</v>
          </cell>
        </row>
        <row r="84">
          <cell r="BQ84" t="e">
            <v>#N/A</v>
          </cell>
        </row>
        <row r="85">
          <cell r="BQ85" t="e">
            <v>#N/A</v>
          </cell>
        </row>
        <row r="86">
          <cell r="BQ86" t="e">
            <v>#N/A</v>
          </cell>
        </row>
        <row r="87">
          <cell r="BQ87" t="e">
            <v>#N/A</v>
          </cell>
        </row>
        <row r="88">
          <cell r="BQ88" t="e">
            <v>#N/A</v>
          </cell>
        </row>
        <row r="89">
          <cell r="BQ89" t="e">
            <v>#N/A</v>
          </cell>
        </row>
        <row r="90">
          <cell r="BQ90" t="e">
            <v>#N/A</v>
          </cell>
        </row>
        <row r="91">
          <cell r="BQ91" t="e">
            <v>#N/A</v>
          </cell>
        </row>
        <row r="92">
          <cell r="BQ92" t="e">
            <v>#N/A</v>
          </cell>
        </row>
        <row r="93">
          <cell r="BQ93" t="e">
            <v>#N/A</v>
          </cell>
        </row>
        <row r="94">
          <cell r="BQ94" t="e">
            <v>#N/A</v>
          </cell>
        </row>
        <row r="95">
          <cell r="BQ95" t="e">
            <v>#N/A</v>
          </cell>
        </row>
        <row r="96">
          <cell r="BQ96" t="e">
            <v>#N/A</v>
          </cell>
        </row>
        <row r="97">
          <cell r="BQ97" t="e">
            <v>#N/A</v>
          </cell>
        </row>
        <row r="98">
          <cell r="BQ98" t="e">
            <v>#N/A</v>
          </cell>
        </row>
        <row r="99">
          <cell r="BQ99" t="e">
            <v>#N/A</v>
          </cell>
        </row>
        <row r="100">
          <cell r="BQ100" t="e">
            <v>#N/A</v>
          </cell>
        </row>
        <row r="101">
          <cell r="BQ101" t="e">
            <v>#N/A</v>
          </cell>
        </row>
        <row r="102">
          <cell r="BQ102" t="e">
            <v>#N/A</v>
          </cell>
        </row>
        <row r="103">
          <cell r="BQ103" t="e">
            <v>#N/A</v>
          </cell>
        </row>
        <row r="104">
          <cell r="BQ104" t="e">
            <v>#N/A</v>
          </cell>
        </row>
        <row r="105">
          <cell r="BQ105" t="e">
            <v>#N/A</v>
          </cell>
        </row>
        <row r="106">
          <cell r="BQ106" t="e">
            <v>#N/A</v>
          </cell>
        </row>
        <row r="107">
          <cell r="BQ107" t="e">
            <v>#N/A</v>
          </cell>
        </row>
        <row r="108">
          <cell r="BQ108" t="e">
            <v>#N/A</v>
          </cell>
        </row>
        <row r="109">
          <cell r="BQ109" t="e">
            <v>#N/A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t.mls"/>
      <sheetName val="c.Sales"/>
      <sheetName val="c.Sales pie"/>
      <sheetName val="c.Sales-year comparison"/>
      <sheetName val="c.MOI"/>
      <sheetName val="c.Sales (Pres)"/>
      <sheetName val="c.Sales pie (Pres)"/>
      <sheetName val="c.Sales-year comparison (Pres)"/>
      <sheetName val="c.MOI (Pres)"/>
      <sheetName val="Chart Data"/>
      <sheetName val="Linked 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2">
          <cell r="C2" t="str">
            <v>1 Less than $150k</v>
          </cell>
          <cell r="D2" t="str">
            <v>2 $150-199k</v>
          </cell>
          <cell r="E2" t="str">
            <v>3 $200-299k</v>
          </cell>
          <cell r="F2" t="str">
            <v>4 $300-399k</v>
          </cell>
          <cell r="G2" t="str">
            <v>5 $400-499k</v>
          </cell>
          <cell r="H2" t="str">
            <v>6 More than $499k</v>
          </cell>
          <cell r="I2" t="e">
            <v>#N/A</v>
          </cell>
          <cell r="J2" t="e">
            <v>#N/A</v>
          </cell>
          <cell r="L2" t="str">
            <v>date</v>
          </cell>
          <cell r="U2" t="e">
            <v>#N/A</v>
          </cell>
          <cell r="V2" t="e">
            <v>#N/A</v>
          </cell>
          <cell r="AA2" t="str">
            <v>1 Less than $150k</v>
          </cell>
          <cell r="AB2" t="str">
            <v>2 $150-199k</v>
          </cell>
          <cell r="AC2" t="str">
            <v>3 $200-299k</v>
          </cell>
          <cell r="AD2" t="str">
            <v>4 $300-399k</v>
          </cell>
          <cell r="AE2" t="str">
            <v>5 $400-499k</v>
          </cell>
          <cell r="AF2" t="str">
            <v>6 More than $499k</v>
          </cell>
          <cell r="AG2" t="e">
            <v>#N/A</v>
          </cell>
          <cell r="AH2" t="e">
            <v>#N/A</v>
          </cell>
        </row>
        <row r="3">
          <cell r="A3">
            <v>201101</v>
          </cell>
          <cell r="B3" t="str">
            <v/>
          </cell>
          <cell r="C3">
            <v>8854.6988187196202</v>
          </cell>
          <cell r="D3">
            <v>3077.6511154326599</v>
          </cell>
          <cell r="E3">
            <v>2847.5230730853</v>
          </cell>
          <cell r="F3">
            <v>1381.49365101225</v>
          </cell>
          <cell r="G3">
            <v>548.49725894868197</v>
          </cell>
          <cell r="H3">
            <v>862.24362826248205</v>
          </cell>
          <cell r="I3" t="e">
            <v>#N/A</v>
          </cell>
          <cell r="J3" t="e">
            <v>#N/A</v>
          </cell>
          <cell r="L3">
            <v>201101</v>
          </cell>
          <cell r="O3">
            <v>7.5841757317919196</v>
          </cell>
          <cell r="P3">
            <v>7.8549827925885998</v>
          </cell>
          <cell r="Q3">
            <v>8.4997201323604603</v>
          </cell>
          <cell r="R3">
            <v>9.3513387754597392</v>
          </cell>
          <cell r="S3">
            <v>10.3109652796595</v>
          </cell>
          <cell r="T3">
            <v>14.8573842155908</v>
          </cell>
          <cell r="U3" t="e">
            <v>#N/A</v>
          </cell>
          <cell r="V3" t="e">
            <v>#N/A</v>
          </cell>
          <cell r="X3">
            <v>201101</v>
          </cell>
          <cell r="AA3">
            <v>6338</v>
          </cell>
          <cell r="AB3">
            <v>1904</v>
          </cell>
          <cell r="AC3">
            <v>1662</v>
          </cell>
          <cell r="AD3">
            <v>758</v>
          </cell>
          <cell r="AE3">
            <v>296</v>
          </cell>
          <cell r="AF3">
            <v>436</v>
          </cell>
          <cell r="AG3" t="e">
            <v>#N/A</v>
          </cell>
          <cell r="AH3" t="e">
            <v>#N/A</v>
          </cell>
        </row>
        <row r="4">
          <cell r="A4">
            <v>201102</v>
          </cell>
          <cell r="B4" t="str">
            <v/>
          </cell>
          <cell r="C4">
            <v>8204.1955132926705</v>
          </cell>
          <cell r="D4">
            <v>2983.6514566926799</v>
          </cell>
          <cell r="E4">
            <v>2822.71047955311</v>
          </cell>
          <cell r="F4">
            <v>1272.75355249056</v>
          </cell>
          <cell r="G4">
            <v>509.264840814465</v>
          </cell>
          <cell r="H4">
            <v>835.17688075693798</v>
          </cell>
          <cell r="I4" t="e">
            <v>#N/A</v>
          </cell>
          <cell r="J4" t="e">
            <v>#N/A</v>
          </cell>
          <cell r="L4">
            <v>201102</v>
          </cell>
          <cell r="O4">
            <v>7.50750569449115</v>
          </cell>
          <cell r="P4">
            <v>7.7763921527374498</v>
          </cell>
          <cell r="Q4">
            <v>8.3814298535169591</v>
          </cell>
          <cell r="R4">
            <v>9.1309161597606892</v>
          </cell>
          <cell r="S4">
            <v>10.144660179589</v>
          </cell>
          <cell r="T4">
            <v>14.4687205632919</v>
          </cell>
          <cell r="U4" t="e">
            <v>#N/A</v>
          </cell>
          <cell r="V4" t="e">
            <v>#N/A</v>
          </cell>
          <cell r="X4">
            <v>201102</v>
          </cell>
          <cell r="AA4">
            <v>6712</v>
          </cell>
          <cell r="AB4">
            <v>2219</v>
          </cell>
          <cell r="AC4">
            <v>2041</v>
          </cell>
          <cell r="AD4">
            <v>897</v>
          </cell>
          <cell r="AE4">
            <v>347</v>
          </cell>
          <cell r="AF4">
            <v>550</v>
          </cell>
          <cell r="AG4" t="e">
            <v>#N/A</v>
          </cell>
          <cell r="AH4" t="e">
            <v>#N/A</v>
          </cell>
        </row>
        <row r="5">
          <cell r="A5">
            <v>201103</v>
          </cell>
          <cell r="B5" t="str">
            <v/>
          </cell>
          <cell r="C5">
            <v>9166.1328719803696</v>
          </cell>
          <cell r="D5">
            <v>3021.3187591238898</v>
          </cell>
          <cell r="E5">
            <v>2833.28606981853</v>
          </cell>
          <cell r="F5">
            <v>1209.22334733806</v>
          </cell>
          <cell r="G5">
            <v>534.31470888604395</v>
          </cell>
          <cell r="H5">
            <v>834.79233706490299</v>
          </cell>
          <cell r="I5" t="e">
            <v>#N/A</v>
          </cell>
          <cell r="J5" t="e">
            <v>#N/A</v>
          </cell>
          <cell r="L5">
            <v>201103</v>
          </cell>
          <cell r="O5">
            <v>7.4950719211503403</v>
          </cell>
          <cell r="P5">
            <v>7.75092600486931</v>
          </cell>
          <cell r="Q5">
            <v>8.4636507953443605</v>
          </cell>
          <cell r="R5">
            <v>9.2019799913353904</v>
          </cell>
          <cell r="S5">
            <v>10.133723852887201</v>
          </cell>
          <cell r="T5">
            <v>14.548631222751499</v>
          </cell>
          <cell r="U5" t="e">
            <v>#N/A</v>
          </cell>
          <cell r="V5" t="e">
            <v>#N/A</v>
          </cell>
          <cell r="X5">
            <v>201103</v>
          </cell>
          <cell r="AA5">
            <v>9825</v>
          </cell>
          <cell r="AB5">
            <v>3108</v>
          </cell>
          <cell r="AC5">
            <v>2913</v>
          </cell>
          <cell r="AD5">
            <v>1207</v>
          </cell>
          <cell r="AE5">
            <v>559</v>
          </cell>
          <cell r="AF5">
            <v>852</v>
          </cell>
          <cell r="AG5" t="e">
            <v>#N/A</v>
          </cell>
          <cell r="AH5" t="e">
            <v>#N/A</v>
          </cell>
        </row>
        <row r="6">
          <cell r="A6">
            <v>201104</v>
          </cell>
          <cell r="B6" t="str">
            <v/>
          </cell>
          <cell r="C6">
            <v>9276.7288370998995</v>
          </cell>
          <cell r="D6">
            <v>3072.1729790937302</v>
          </cell>
          <cell r="E6">
            <v>2900.4049620395699</v>
          </cell>
          <cell r="F6">
            <v>1190.79844787661</v>
          </cell>
          <cell r="G6">
            <v>508.48064685710398</v>
          </cell>
          <cell r="H6">
            <v>793.65012295913198</v>
          </cell>
          <cell r="I6" t="e">
            <v>#N/A</v>
          </cell>
          <cell r="J6" t="e">
            <v>#N/A</v>
          </cell>
          <cell r="L6">
            <v>201104</v>
          </cell>
          <cell r="O6">
            <v>7.2717924597169397</v>
          </cell>
          <cell r="P6">
            <v>7.7224731512165796</v>
          </cell>
          <cell r="Q6">
            <v>8.3619785398813296</v>
          </cell>
          <cell r="R6">
            <v>9.0911341966079799</v>
          </cell>
          <cell r="S6">
            <v>10.1128237082544</v>
          </cell>
          <cell r="T6">
            <v>14.097812503045001</v>
          </cell>
          <cell r="U6" t="e">
            <v>#N/A</v>
          </cell>
          <cell r="V6" t="e">
            <v>#N/A</v>
          </cell>
          <cell r="X6">
            <v>201104</v>
          </cell>
          <cell r="AA6">
            <v>10000</v>
          </cell>
          <cell r="AB6">
            <v>3247</v>
          </cell>
          <cell r="AC6">
            <v>3057</v>
          </cell>
          <cell r="AD6">
            <v>1248</v>
          </cell>
          <cell r="AE6">
            <v>533</v>
          </cell>
          <cell r="AF6">
            <v>861</v>
          </cell>
          <cell r="AG6" t="e">
            <v>#N/A</v>
          </cell>
          <cell r="AH6" t="e">
            <v>#N/A</v>
          </cell>
        </row>
        <row r="7">
          <cell r="A7">
            <v>201105</v>
          </cell>
          <cell r="B7" t="str">
            <v/>
          </cell>
          <cell r="C7">
            <v>9205.3757797734906</v>
          </cell>
          <cell r="D7">
            <v>3086.51969796801</v>
          </cell>
          <cell r="E7">
            <v>2864.9083402927199</v>
          </cell>
          <cell r="F7">
            <v>1200.2616883952001</v>
          </cell>
          <cell r="G7">
            <v>510.21228434897102</v>
          </cell>
          <cell r="H7">
            <v>770.14648291747699</v>
          </cell>
          <cell r="I7" t="e">
            <v>#N/A</v>
          </cell>
          <cell r="J7" t="e">
            <v>#N/A</v>
          </cell>
          <cell r="L7">
            <v>201105</v>
          </cell>
          <cell r="O7">
            <v>7.33053568140246</v>
          </cell>
          <cell r="P7">
            <v>7.7275591362943503</v>
          </cell>
          <cell r="Q7">
            <v>8.4432055313248195</v>
          </cell>
          <cell r="R7">
            <v>9.1576223858965502</v>
          </cell>
          <cell r="S7">
            <v>10.1425141494492</v>
          </cell>
          <cell r="T7">
            <v>14.2225944149524</v>
          </cell>
          <cell r="U7" t="e">
            <v>#N/A</v>
          </cell>
          <cell r="V7" t="e">
            <v>#N/A</v>
          </cell>
          <cell r="X7">
            <v>201105</v>
          </cell>
          <cell r="AA7">
            <v>10341</v>
          </cell>
          <cell r="AB7">
            <v>3605</v>
          </cell>
          <cell r="AC7">
            <v>3420</v>
          </cell>
          <cell r="AD7">
            <v>1448</v>
          </cell>
          <cell r="AE7">
            <v>661</v>
          </cell>
          <cell r="AF7">
            <v>996</v>
          </cell>
          <cell r="AG7" t="e">
            <v>#N/A</v>
          </cell>
          <cell r="AH7" t="e">
            <v>#N/A</v>
          </cell>
        </row>
        <row r="8">
          <cell r="A8">
            <v>201106</v>
          </cell>
          <cell r="B8" t="str">
            <v/>
          </cell>
          <cell r="C8">
            <v>9340.5658499597102</v>
          </cell>
          <cell r="D8">
            <v>3133.52743616722</v>
          </cell>
          <cell r="E8">
            <v>3010.9574934330599</v>
          </cell>
          <cell r="F8">
            <v>1271.20849498914</v>
          </cell>
          <cell r="G8">
            <v>534.28414332021202</v>
          </cell>
          <cell r="H8">
            <v>824.05563784838</v>
          </cell>
          <cell r="I8" t="e">
            <v>#N/A</v>
          </cell>
          <cell r="J8" t="e">
            <v>#N/A</v>
          </cell>
          <cell r="L8">
            <v>201106</v>
          </cell>
          <cell r="O8">
            <v>7.1034384530672297</v>
          </cell>
          <cell r="P8">
            <v>7.6335900874660396</v>
          </cell>
          <cell r="Q8">
            <v>8.2177266473843904</v>
          </cell>
          <cell r="R8">
            <v>8.96645771133986</v>
          </cell>
          <cell r="S8">
            <v>10.0855563265219</v>
          </cell>
          <cell r="T8">
            <v>14.0120616152062</v>
          </cell>
          <cell r="U8" t="e">
            <v>#N/A</v>
          </cell>
          <cell r="V8" t="e">
            <v>#N/A</v>
          </cell>
          <cell r="X8">
            <v>201106</v>
          </cell>
          <cell r="AA8">
            <v>11182</v>
          </cell>
          <cell r="AB8">
            <v>3924</v>
          </cell>
          <cell r="AC8">
            <v>4063</v>
          </cell>
          <cell r="AD8">
            <v>1731</v>
          </cell>
          <cell r="AE8">
            <v>766</v>
          </cell>
          <cell r="AF8">
            <v>1195</v>
          </cell>
          <cell r="AG8" t="e">
            <v>#N/A</v>
          </cell>
          <cell r="AH8" t="e">
            <v>#N/A</v>
          </cell>
        </row>
        <row r="9">
          <cell r="A9">
            <v>201107</v>
          </cell>
          <cell r="B9" t="str">
            <v>2011</v>
          </cell>
          <cell r="C9">
            <v>9252.4227210447607</v>
          </cell>
          <cell r="D9">
            <v>3079.74853292333</v>
          </cell>
          <cell r="E9">
            <v>2964.4634544893502</v>
          </cell>
          <cell r="F9">
            <v>1255.87727066258</v>
          </cell>
          <cell r="G9">
            <v>546.53474207128397</v>
          </cell>
          <cell r="H9">
            <v>815.54279686085999</v>
          </cell>
          <cell r="I9" t="e">
            <v>#N/A</v>
          </cell>
          <cell r="J9" t="e">
            <v>#N/A</v>
          </cell>
          <cell r="L9">
            <v>201107</v>
          </cell>
          <cell r="O9">
            <v>6.82081304208626</v>
          </cell>
          <cell r="P9">
            <v>7.4388144403956096</v>
          </cell>
          <cell r="Q9">
            <v>7.9153066347702099</v>
          </cell>
          <cell r="R9">
            <v>8.7288019555531609</v>
          </cell>
          <cell r="S9">
            <v>9.9359851003399893</v>
          </cell>
          <cell r="T9">
            <v>13.7491236827187</v>
          </cell>
          <cell r="U9" t="e">
            <v>#N/A</v>
          </cell>
          <cell r="V9" t="e">
            <v>#N/A</v>
          </cell>
          <cell r="X9">
            <v>201107</v>
          </cell>
          <cell r="AA9">
            <v>10075</v>
          </cell>
          <cell r="AB9">
            <v>3623</v>
          </cell>
          <cell r="AC9">
            <v>3508</v>
          </cell>
          <cell r="AD9">
            <v>1532</v>
          </cell>
          <cell r="AE9">
            <v>666</v>
          </cell>
          <cell r="AF9">
            <v>999</v>
          </cell>
          <cell r="AG9" t="e">
            <v>#N/A</v>
          </cell>
          <cell r="AH9" t="e">
            <v>#N/A</v>
          </cell>
        </row>
        <row r="10">
          <cell r="A10">
            <v>201108</v>
          </cell>
          <cell r="B10" t="str">
            <v/>
          </cell>
          <cell r="C10">
            <v>9264.9088130604705</v>
          </cell>
          <cell r="D10">
            <v>3210.9081612260702</v>
          </cell>
          <cell r="E10">
            <v>3050.9659923009999</v>
          </cell>
          <cell r="F10">
            <v>1277.73689868053</v>
          </cell>
          <cell r="G10">
            <v>564.71061275023806</v>
          </cell>
          <cell r="H10">
            <v>810.105816894138</v>
          </cell>
          <cell r="I10" t="e">
            <v>#N/A</v>
          </cell>
          <cell r="J10" t="e">
            <v>#N/A</v>
          </cell>
          <cell r="L10">
            <v>201108</v>
          </cell>
          <cell r="O10">
            <v>6.5570446409454801</v>
          </cell>
          <cell r="P10">
            <v>7.2295576840017297</v>
          </cell>
          <cell r="Q10">
            <v>7.63534387870338</v>
          </cell>
          <cell r="R10">
            <v>8.4941384836372205</v>
          </cell>
          <cell r="S10">
            <v>9.7642767458907205</v>
          </cell>
          <cell r="T10">
            <v>13.5039891467061</v>
          </cell>
          <cell r="U10" t="e">
            <v>#N/A</v>
          </cell>
          <cell r="V10" t="e">
            <v>#N/A</v>
          </cell>
          <cell r="X10">
            <v>201108</v>
          </cell>
          <cell r="AA10">
            <v>10908</v>
          </cell>
          <cell r="AB10">
            <v>4011</v>
          </cell>
          <cell r="AC10">
            <v>3891</v>
          </cell>
          <cell r="AD10">
            <v>1583</v>
          </cell>
          <cell r="AE10">
            <v>723</v>
          </cell>
          <cell r="AF10">
            <v>987</v>
          </cell>
          <cell r="AG10" t="e">
            <v>#N/A</v>
          </cell>
          <cell r="AH10" t="e">
            <v>#N/A</v>
          </cell>
        </row>
        <row r="11">
          <cell r="A11">
            <v>201109</v>
          </cell>
          <cell r="B11" t="str">
            <v/>
          </cell>
          <cell r="C11">
            <v>9305.69315154369</v>
          </cell>
          <cell r="D11">
            <v>3149.08427351816</v>
          </cell>
          <cell r="E11">
            <v>3103.2684778878001</v>
          </cell>
          <cell r="F11">
            <v>1277.93669215965</v>
          </cell>
          <cell r="G11">
            <v>573.36253491474702</v>
          </cell>
          <cell r="H11">
            <v>776.65475172972594</v>
          </cell>
          <cell r="I11" t="e">
            <v>#N/A</v>
          </cell>
          <cell r="J11" t="e">
            <v>#N/A</v>
          </cell>
          <cell r="L11">
            <v>201109</v>
          </cell>
          <cell r="O11">
            <v>6.3600975680416401</v>
          </cell>
          <cell r="P11">
            <v>7.0696003772099001</v>
          </cell>
          <cell r="Q11">
            <v>7.5276108157103296</v>
          </cell>
          <cell r="R11">
            <v>8.3770392585105906</v>
          </cell>
          <cell r="S11">
            <v>9.6187596413872196</v>
          </cell>
          <cell r="T11">
            <v>13.1842929522362</v>
          </cell>
          <cell r="U11" t="e">
            <v>#N/A</v>
          </cell>
          <cell r="V11" t="e">
            <v>#N/A</v>
          </cell>
          <cell r="X11">
            <v>201109</v>
          </cell>
          <cell r="AA11">
            <v>9572</v>
          </cell>
          <cell r="AB11">
            <v>3326</v>
          </cell>
          <cell r="AC11">
            <v>3154</v>
          </cell>
          <cell r="AD11">
            <v>1290</v>
          </cell>
          <cell r="AE11">
            <v>556</v>
          </cell>
          <cell r="AF11">
            <v>745</v>
          </cell>
          <cell r="AG11" t="e">
            <v>#N/A</v>
          </cell>
          <cell r="AH11" t="e">
            <v>#N/A</v>
          </cell>
        </row>
        <row r="12">
          <cell r="A12">
            <v>201110</v>
          </cell>
          <cell r="B12" t="str">
            <v/>
          </cell>
          <cell r="C12">
            <v>9361.1353050136495</v>
          </cell>
          <cell r="D12">
            <v>3219.9745412475099</v>
          </cell>
          <cell r="E12">
            <v>3137.5966504145799</v>
          </cell>
          <cell r="F12">
            <v>1299.0014201087099</v>
          </cell>
          <cell r="G12">
            <v>542.74018911191297</v>
          </cell>
          <cell r="H12">
            <v>801.19864425315097</v>
          </cell>
          <cell r="I12" t="e">
            <v>#N/A</v>
          </cell>
          <cell r="J12" t="e">
            <v>#N/A</v>
          </cell>
          <cell r="L12">
            <v>201110</v>
          </cell>
          <cell r="O12">
            <v>6.22202854034974</v>
          </cell>
          <cell r="P12">
            <v>6.9456074353687702</v>
          </cell>
          <cell r="Q12">
            <v>7.3875557089070902</v>
          </cell>
          <cell r="R12">
            <v>8.2448618822500706</v>
          </cell>
          <cell r="S12">
            <v>9.5315749217071293</v>
          </cell>
          <cell r="T12">
            <v>13.3060175441524</v>
          </cell>
          <cell r="U12" t="e">
            <v>#N/A</v>
          </cell>
          <cell r="V12" t="e">
            <v>#N/A</v>
          </cell>
          <cell r="X12">
            <v>201110</v>
          </cell>
          <cell r="AA12">
            <v>8639</v>
          </cell>
          <cell r="AB12">
            <v>2895</v>
          </cell>
          <cell r="AC12">
            <v>2755</v>
          </cell>
          <cell r="AD12">
            <v>1136</v>
          </cell>
          <cell r="AE12">
            <v>440</v>
          </cell>
          <cell r="AF12">
            <v>670</v>
          </cell>
          <cell r="AG12" t="e">
            <v>#N/A</v>
          </cell>
          <cell r="AH12" t="e">
            <v>#N/A</v>
          </cell>
        </row>
        <row r="13">
          <cell r="A13">
            <v>201111</v>
          </cell>
          <cell r="B13" t="str">
            <v/>
          </cell>
          <cell r="C13">
            <v>9406.2453285887605</v>
          </cell>
          <cell r="D13">
            <v>3222.8097873270399</v>
          </cell>
          <cell r="E13">
            <v>3179.1328110701202</v>
          </cell>
          <cell r="F13">
            <v>1290.8302852910499</v>
          </cell>
          <cell r="G13">
            <v>586.32710234832598</v>
          </cell>
          <cell r="H13">
            <v>781.51482694240099</v>
          </cell>
          <cell r="I13" t="e">
            <v>#N/A</v>
          </cell>
          <cell r="J13" t="e">
            <v>#N/A</v>
          </cell>
          <cell r="L13">
            <v>201111</v>
          </cell>
          <cell r="O13">
            <v>6.0710609484461298</v>
          </cell>
          <cell r="P13">
            <v>6.8123018718210302</v>
          </cell>
          <cell r="Q13">
            <v>7.24242323049471</v>
          </cell>
          <cell r="R13">
            <v>8.1324072492797104</v>
          </cell>
          <cell r="S13">
            <v>9.4007174795421395</v>
          </cell>
          <cell r="T13">
            <v>13.015391516211899</v>
          </cell>
          <cell r="U13" t="e">
            <v>#N/A</v>
          </cell>
          <cell r="V13" t="e">
            <v>#N/A</v>
          </cell>
          <cell r="X13">
            <v>201111</v>
          </cell>
          <cell r="AA13">
            <v>8179</v>
          </cell>
          <cell r="AB13">
            <v>2706</v>
          </cell>
          <cell r="AC13">
            <v>2634</v>
          </cell>
          <cell r="AD13">
            <v>1068</v>
          </cell>
          <cell r="AE13">
            <v>459</v>
          </cell>
          <cell r="AF13">
            <v>615</v>
          </cell>
          <cell r="AG13" t="e">
            <v>#N/A</v>
          </cell>
          <cell r="AH13" t="e">
            <v>#N/A</v>
          </cell>
        </row>
        <row r="14">
          <cell r="A14">
            <v>201112</v>
          </cell>
          <cell r="B14" t="str">
            <v/>
          </cell>
          <cell r="C14">
            <v>9469.5691640629902</v>
          </cell>
          <cell r="D14">
            <v>3364.6123907431702</v>
          </cell>
          <cell r="E14">
            <v>3261.1308778827702</v>
          </cell>
          <cell r="F14">
            <v>1354.8627959777</v>
          </cell>
          <cell r="G14">
            <v>574.25338595469304</v>
          </cell>
          <cell r="H14">
            <v>817.19177389190997</v>
          </cell>
          <cell r="I14" t="e">
            <v>#N/A</v>
          </cell>
          <cell r="J14" t="e">
            <v>#N/A</v>
          </cell>
          <cell r="L14">
            <v>201112</v>
          </cell>
          <cell r="O14">
            <v>5.9535891589730499</v>
          </cell>
          <cell r="P14">
            <v>6.66424269812505</v>
          </cell>
          <cell r="Q14">
            <v>7.1232827187517298</v>
          </cell>
          <cell r="R14">
            <v>8.0006435345623803</v>
          </cell>
          <cell r="S14">
            <v>9.2554049388473594</v>
          </cell>
          <cell r="T14">
            <v>13.0994784741097</v>
          </cell>
          <cell r="U14" t="e">
            <v>#N/A</v>
          </cell>
          <cell r="V14" t="e">
            <v>#N/A</v>
          </cell>
          <cell r="X14">
            <v>201112</v>
          </cell>
          <cell r="AA14">
            <v>8672</v>
          </cell>
          <cell r="AB14">
            <v>3082</v>
          </cell>
          <cell r="AC14">
            <v>2933</v>
          </cell>
          <cell r="AD14">
            <v>1293</v>
          </cell>
          <cell r="AE14">
            <v>517</v>
          </cell>
          <cell r="AF14">
            <v>778</v>
          </cell>
          <cell r="AG14" t="e">
            <v>#N/A</v>
          </cell>
          <cell r="AH14" t="e">
            <v>#N/A</v>
          </cell>
        </row>
        <row r="15">
          <cell r="A15">
            <v>201201</v>
          </cell>
          <cell r="B15" t="str">
            <v/>
          </cell>
          <cell r="C15">
            <v>9368.4300192652299</v>
          </cell>
          <cell r="D15">
            <v>3321.0403090134901</v>
          </cell>
          <cell r="E15">
            <v>3312.27170913379</v>
          </cell>
          <cell r="F15">
            <v>1319.68953871748</v>
          </cell>
          <cell r="G15">
            <v>607.98213240832001</v>
          </cell>
          <cell r="H15">
            <v>862.80603706873296</v>
          </cell>
          <cell r="I15" t="e">
            <v>#N/A</v>
          </cell>
          <cell r="J15" t="e">
            <v>#N/A</v>
          </cell>
          <cell r="L15">
            <v>201201</v>
          </cell>
          <cell r="O15">
            <v>5.8352554018405103</v>
          </cell>
          <cell r="P15">
            <v>6.4900892389574798</v>
          </cell>
          <cell r="Q15">
            <v>6.99225727088493</v>
          </cell>
          <cell r="R15">
            <v>7.8388357211960003</v>
          </cell>
          <cell r="S15">
            <v>9.1013667795058506</v>
          </cell>
          <cell r="T15">
            <v>13.026303553642</v>
          </cell>
          <cell r="U15" t="e">
            <v>#N/A</v>
          </cell>
          <cell r="V15" t="e">
            <v>#N/A</v>
          </cell>
          <cell r="X15">
            <v>201201</v>
          </cell>
          <cell r="AA15">
            <v>7010</v>
          </cell>
          <cell r="AB15">
            <v>2114</v>
          </cell>
          <cell r="AC15">
            <v>1979</v>
          </cell>
          <cell r="AD15">
            <v>741</v>
          </cell>
          <cell r="AE15">
            <v>338</v>
          </cell>
          <cell r="AF15">
            <v>449</v>
          </cell>
          <cell r="AG15" t="e">
            <v>#N/A</v>
          </cell>
          <cell r="AH15" t="e">
            <v>#N/A</v>
          </cell>
        </row>
        <row r="16">
          <cell r="A16">
            <v>201202</v>
          </cell>
          <cell r="B16" t="str">
            <v/>
          </cell>
          <cell r="C16">
            <v>9406.2345275801999</v>
          </cell>
          <cell r="D16">
            <v>3523.81044941658</v>
          </cell>
          <cell r="E16">
            <v>3396.9789861771101</v>
          </cell>
          <cell r="F16">
            <v>1409.1132138477501</v>
          </cell>
          <cell r="G16">
            <v>626.21076827122397</v>
          </cell>
          <cell r="H16">
            <v>873.16497448428902</v>
          </cell>
          <cell r="I16" t="e">
            <v>#N/A</v>
          </cell>
          <cell r="J16" t="e">
            <v>#N/A</v>
          </cell>
          <cell r="L16">
            <v>201202</v>
          </cell>
          <cell r="O16">
            <v>5.6827058128207399</v>
          </cell>
          <cell r="P16">
            <v>6.2888196954318296</v>
          </cell>
          <cell r="Q16">
            <v>6.7432400573304996</v>
          </cell>
          <cell r="R16">
            <v>7.7367139624164398</v>
          </cell>
          <cell r="S16">
            <v>8.9266131446686803</v>
          </cell>
          <cell r="T16">
            <v>12.8625776708292</v>
          </cell>
          <cell r="U16" t="e">
            <v>#N/A</v>
          </cell>
          <cell r="V16" t="e">
            <v>#N/A</v>
          </cell>
          <cell r="X16">
            <v>201202</v>
          </cell>
          <cell r="AA16">
            <v>8086</v>
          </cell>
          <cell r="AB16">
            <v>2743</v>
          </cell>
          <cell r="AC16">
            <v>2569</v>
          </cell>
          <cell r="AD16">
            <v>1040</v>
          </cell>
          <cell r="AE16">
            <v>448</v>
          </cell>
          <cell r="AF16">
            <v>602</v>
          </cell>
          <cell r="AG16" t="e">
            <v>#N/A</v>
          </cell>
          <cell r="AH16" t="e">
            <v>#N/A</v>
          </cell>
        </row>
        <row r="17">
          <cell r="A17">
            <v>201203</v>
          </cell>
          <cell r="B17" t="str">
            <v/>
          </cell>
          <cell r="C17">
            <v>9354.8578434561205</v>
          </cell>
          <cell r="D17">
            <v>3587.04942847344</v>
          </cell>
          <cell r="E17">
            <v>3555.9958912836</v>
          </cell>
          <cell r="F17">
            <v>1525.8109338458601</v>
          </cell>
          <cell r="G17">
            <v>631.807786097438</v>
          </cell>
          <cell r="H17">
            <v>908.74172914138899</v>
          </cell>
          <cell r="I17" t="e">
            <v>#N/A</v>
          </cell>
          <cell r="J17" t="e">
            <v>#N/A</v>
          </cell>
          <cell r="L17">
            <v>201203</v>
          </cell>
          <cell r="O17">
            <v>5.6089410454915498</v>
          </cell>
          <cell r="P17">
            <v>6.0932769297952998</v>
          </cell>
          <cell r="Q17">
            <v>6.5160597718162903</v>
          </cell>
          <cell r="R17">
            <v>7.6507337099037196</v>
          </cell>
          <cell r="S17">
            <v>8.7504035560960496</v>
          </cell>
          <cell r="T17">
            <v>12.6483704989919</v>
          </cell>
          <cell r="U17" t="e">
            <v>#N/A</v>
          </cell>
          <cell r="V17" t="e">
            <v>#N/A</v>
          </cell>
          <cell r="X17">
            <v>201203</v>
          </cell>
          <cell r="AA17">
            <v>9779</v>
          </cell>
          <cell r="AB17">
            <v>3659</v>
          </cell>
          <cell r="AC17">
            <v>3547</v>
          </cell>
          <cell r="AD17">
            <v>1516</v>
          </cell>
          <cell r="AE17">
            <v>635</v>
          </cell>
          <cell r="AF17">
            <v>922</v>
          </cell>
          <cell r="AG17" t="e">
            <v>#N/A</v>
          </cell>
          <cell r="AH17" t="e">
            <v>#N/A</v>
          </cell>
        </row>
        <row r="18">
          <cell r="A18">
            <v>201204</v>
          </cell>
          <cell r="B18" t="str">
            <v/>
          </cell>
          <cell r="C18">
            <v>9468.6039109327103</v>
          </cell>
          <cell r="D18">
            <v>3650.7619277451699</v>
          </cell>
          <cell r="E18">
            <v>3573.40148987252</v>
          </cell>
          <cell r="F18">
            <v>1535.5535800539401</v>
          </cell>
          <cell r="G18">
            <v>711.80296128929501</v>
          </cell>
          <cell r="H18">
            <v>949.10531886408705</v>
          </cell>
          <cell r="I18" t="e">
            <v>#N/A</v>
          </cell>
          <cell r="J18" t="e">
            <v>#N/A</v>
          </cell>
          <cell r="L18">
            <v>201204</v>
          </cell>
          <cell r="O18">
            <v>5.6099239135802899</v>
          </cell>
          <cell r="P18">
            <v>5.8895122680721599</v>
          </cell>
          <cell r="Q18">
            <v>6.3259206149128104</v>
          </cell>
          <cell r="R18">
            <v>7.4428848694461403</v>
          </cell>
          <cell r="S18">
            <v>8.4276105599099207</v>
          </cell>
          <cell r="T18">
            <v>12.3059470780453</v>
          </cell>
          <cell r="U18" t="e">
            <v>#N/A</v>
          </cell>
          <cell r="V18" t="e">
            <v>#N/A</v>
          </cell>
          <cell r="X18">
            <v>201204</v>
          </cell>
          <cell r="AA18">
            <v>9941</v>
          </cell>
          <cell r="AB18">
            <v>3756</v>
          </cell>
          <cell r="AC18">
            <v>3766</v>
          </cell>
          <cell r="AD18">
            <v>1588</v>
          </cell>
          <cell r="AE18">
            <v>749</v>
          </cell>
          <cell r="AF18">
            <v>1000</v>
          </cell>
          <cell r="AG18" t="e">
            <v>#N/A</v>
          </cell>
          <cell r="AH18" t="e">
            <v>#N/A</v>
          </cell>
        </row>
        <row r="19">
          <cell r="A19">
            <v>201205</v>
          </cell>
          <cell r="B19" t="str">
            <v/>
          </cell>
          <cell r="C19">
            <v>9653.5285212157796</v>
          </cell>
          <cell r="D19">
            <v>3723.66204767109</v>
          </cell>
          <cell r="E19">
            <v>3623.5899973010801</v>
          </cell>
          <cell r="F19">
            <v>1578.1371117107201</v>
          </cell>
          <cell r="G19">
            <v>744.15745076556902</v>
          </cell>
          <cell r="H19">
            <v>1028.18156088963</v>
          </cell>
          <cell r="I19" t="e">
            <v>#N/A</v>
          </cell>
          <cell r="J19" t="e">
            <v>#N/A</v>
          </cell>
          <cell r="L19">
            <v>201205</v>
          </cell>
          <cell r="O19">
            <v>5.4422136172586999</v>
          </cell>
          <cell r="P19">
            <v>5.6281633315622202</v>
          </cell>
          <cell r="Q19">
            <v>6.0018221797760898</v>
          </cell>
          <cell r="R19">
            <v>7.1214740201359596</v>
          </cell>
          <cell r="S19">
            <v>8.1057996843850706</v>
          </cell>
          <cell r="T19">
            <v>11.8944467209186</v>
          </cell>
          <cell r="U19" t="e">
            <v>#N/A</v>
          </cell>
          <cell r="V19" t="e">
            <v>#N/A</v>
          </cell>
          <cell r="X19">
            <v>201205</v>
          </cell>
          <cell r="AA19">
            <v>11048</v>
          </cell>
          <cell r="AB19">
            <v>4475</v>
          </cell>
          <cell r="AC19">
            <v>4518</v>
          </cell>
          <cell r="AD19">
            <v>1951</v>
          </cell>
          <cell r="AE19">
            <v>1007</v>
          </cell>
          <cell r="AF19">
            <v>1367</v>
          </cell>
          <cell r="AG19" t="e">
            <v>#N/A</v>
          </cell>
          <cell r="AH19" t="e">
            <v>#N/A</v>
          </cell>
        </row>
        <row r="20">
          <cell r="A20">
            <v>201206</v>
          </cell>
          <cell r="B20" t="str">
            <v/>
          </cell>
          <cell r="C20">
            <v>9695.9937065295107</v>
          </cell>
          <cell r="D20">
            <v>3753.10312800068</v>
          </cell>
          <cell r="E20">
            <v>3733.53684375898</v>
          </cell>
          <cell r="F20">
            <v>1635.56270262574</v>
          </cell>
          <cell r="G20">
            <v>715.62442185063503</v>
          </cell>
          <cell r="H20">
            <v>1017.61917478689</v>
          </cell>
          <cell r="I20" t="e">
            <v>#N/A</v>
          </cell>
          <cell r="J20" t="e">
            <v>#N/A</v>
          </cell>
          <cell r="L20">
            <v>201206</v>
          </cell>
          <cell r="O20">
            <v>5.2793892389849901</v>
          </cell>
          <cell r="P20">
            <v>5.4119937719629796</v>
          </cell>
          <cell r="Q20">
            <v>5.7995238493659604</v>
          </cell>
          <cell r="R20">
            <v>6.8776646515520801</v>
          </cell>
          <cell r="S20">
            <v>7.8276039569343698</v>
          </cell>
          <cell r="T20">
            <v>11.537281427844</v>
          </cell>
          <cell r="U20" t="e">
            <v>#N/A</v>
          </cell>
          <cell r="V20" t="e">
            <v>#N/A</v>
          </cell>
          <cell r="X20">
            <v>201206</v>
          </cell>
          <cell r="AA20">
            <v>11269</v>
          </cell>
          <cell r="AB20">
            <v>4685</v>
          </cell>
          <cell r="AC20">
            <v>4851</v>
          </cell>
          <cell r="AD20">
            <v>2220</v>
          </cell>
          <cell r="AE20">
            <v>989</v>
          </cell>
          <cell r="AF20">
            <v>1478</v>
          </cell>
          <cell r="AG20" t="e">
            <v>#N/A</v>
          </cell>
          <cell r="AH20" t="e">
            <v>#N/A</v>
          </cell>
        </row>
        <row r="21">
          <cell r="A21">
            <v>201207</v>
          </cell>
          <cell r="B21" t="str">
            <v>2012</v>
          </cell>
          <cell r="C21">
            <v>9775.6877107628407</v>
          </cell>
          <cell r="D21">
            <v>3855.0837166149599</v>
          </cell>
          <cell r="E21">
            <v>3758.3442063390899</v>
          </cell>
          <cell r="F21">
            <v>1662.81975918845</v>
          </cell>
          <cell r="G21">
            <v>735.16050157014104</v>
          </cell>
          <cell r="H21">
            <v>998.03225947044905</v>
          </cell>
          <cell r="I21" t="e">
            <v>#N/A</v>
          </cell>
          <cell r="J21" t="e">
            <v>#N/A</v>
          </cell>
          <cell r="L21">
            <v>201207</v>
          </cell>
          <cell r="O21">
            <v>5.1585332280457603</v>
          </cell>
          <cell r="P21">
            <v>5.2317437964780904</v>
          </cell>
          <cell r="Q21">
            <v>5.5765766925552196</v>
          </cell>
          <cell r="R21">
            <v>6.6907311585083997</v>
          </cell>
          <cell r="S21">
            <v>7.5730064293651296</v>
          </cell>
          <cell r="T21">
            <v>11.3498555365528</v>
          </cell>
          <cell r="U21" t="e">
            <v>#N/A</v>
          </cell>
          <cell r="V21" t="e">
            <v>#N/A</v>
          </cell>
          <cell r="X21">
            <v>201207</v>
          </cell>
          <cell r="AA21">
            <v>10816</v>
          </cell>
          <cell r="AB21">
            <v>4614</v>
          </cell>
          <cell r="AC21">
            <v>4631</v>
          </cell>
          <cell r="AD21">
            <v>2050</v>
          </cell>
          <cell r="AE21">
            <v>932</v>
          </cell>
          <cell r="AF21">
            <v>1242</v>
          </cell>
          <cell r="AG21" t="e">
            <v>#N/A</v>
          </cell>
          <cell r="AH21" t="e">
            <v>#N/A</v>
          </cell>
        </row>
        <row r="22">
          <cell r="A22">
            <v>201208</v>
          </cell>
          <cell r="B22" t="str">
            <v/>
          </cell>
          <cell r="C22">
            <v>9828.3439048381297</v>
          </cell>
          <cell r="D22">
            <v>3806.2279327553601</v>
          </cell>
          <cell r="E22">
            <v>3840.41892141877</v>
          </cell>
          <cell r="F22">
            <v>1682.30822689929</v>
          </cell>
          <cell r="G22">
            <v>750.73017313013099</v>
          </cell>
          <cell r="H22">
            <v>1030.1767649891499</v>
          </cell>
          <cell r="I22" t="e">
            <v>#N/A</v>
          </cell>
          <cell r="J22" t="e">
            <v>#N/A</v>
          </cell>
          <cell r="L22">
            <v>201208</v>
          </cell>
          <cell r="O22">
            <v>5.0194380032498396</v>
          </cell>
          <cell r="P22">
            <v>5.0718839314387401</v>
          </cell>
          <cell r="Q22">
            <v>5.3745793052411797</v>
          </cell>
          <cell r="R22">
            <v>6.4448196253892496</v>
          </cell>
          <cell r="S22">
            <v>7.3667242698392199</v>
          </cell>
          <cell r="T22">
            <v>11.0299083510705</v>
          </cell>
          <cell r="U22" t="e">
            <v>#N/A</v>
          </cell>
          <cell r="V22" t="e">
            <v>#N/A</v>
          </cell>
          <cell r="X22">
            <v>201208</v>
          </cell>
          <cell r="AA22">
            <v>11897</v>
          </cell>
          <cell r="AB22">
            <v>4837</v>
          </cell>
          <cell r="AC22">
            <v>4906</v>
          </cell>
          <cell r="AD22">
            <v>2108</v>
          </cell>
          <cell r="AE22">
            <v>959</v>
          </cell>
          <cell r="AF22">
            <v>1262</v>
          </cell>
          <cell r="AG22" t="e">
            <v>#N/A</v>
          </cell>
          <cell r="AH22" t="e">
            <v>#N/A</v>
          </cell>
        </row>
        <row r="23">
          <cell r="A23">
            <v>201209</v>
          </cell>
          <cell r="B23" t="str">
            <v/>
          </cell>
          <cell r="C23">
            <v>9863.1291014680992</v>
          </cell>
          <cell r="D23">
            <v>3986.2733183192499</v>
          </cell>
          <cell r="E23">
            <v>3897.8200320945398</v>
          </cell>
          <cell r="F23">
            <v>1724.1523840253701</v>
          </cell>
          <cell r="G23">
            <v>761.88637978351903</v>
          </cell>
          <cell r="H23">
            <v>1025.6720910915101</v>
          </cell>
          <cell r="I23" t="e">
            <v>#N/A</v>
          </cell>
          <cell r="J23" t="e">
            <v>#N/A</v>
          </cell>
          <cell r="L23">
            <v>201209</v>
          </cell>
          <cell r="O23">
            <v>4.9333952308254903</v>
          </cell>
          <cell r="P23">
            <v>4.9205787936496703</v>
          </cell>
          <cell r="Q23">
            <v>5.2592563768448599</v>
          </cell>
          <cell r="R23">
            <v>6.2735935480952696</v>
          </cell>
          <cell r="S23">
            <v>7.1759940470688504</v>
          </cell>
          <cell r="T23">
            <v>10.878938296127201</v>
          </cell>
          <cell r="U23" t="e">
            <v>#N/A</v>
          </cell>
          <cell r="V23" t="e">
            <v>#N/A</v>
          </cell>
          <cell r="X23">
            <v>201209</v>
          </cell>
          <cell r="AA23">
            <v>9339</v>
          </cell>
          <cell r="AB23">
            <v>3855</v>
          </cell>
          <cell r="AC23">
            <v>3720</v>
          </cell>
          <cell r="AD23">
            <v>1611</v>
          </cell>
          <cell r="AE23">
            <v>682</v>
          </cell>
          <cell r="AF23">
            <v>894</v>
          </cell>
          <cell r="AG23" t="e">
            <v>#N/A</v>
          </cell>
          <cell r="AH23" t="e">
            <v>#N/A</v>
          </cell>
        </row>
        <row r="24">
          <cell r="A24">
            <v>201210</v>
          </cell>
          <cell r="B24" t="str">
            <v/>
          </cell>
          <cell r="C24">
            <v>9965.2852828720897</v>
          </cell>
          <cell r="D24">
            <v>4061.9017682126</v>
          </cell>
          <cell r="E24">
            <v>4076.93686624159</v>
          </cell>
          <cell r="F24">
            <v>1753.44748705846</v>
          </cell>
          <cell r="G24">
            <v>797.42625278451101</v>
          </cell>
          <cell r="H24">
            <v>1074.68819055515</v>
          </cell>
          <cell r="I24" t="e">
            <v>#N/A</v>
          </cell>
          <cell r="J24" t="e">
            <v>#N/A</v>
          </cell>
          <cell r="L24">
            <v>201210</v>
          </cell>
          <cell r="O24">
            <v>4.7862504784249902</v>
          </cell>
          <cell r="P24">
            <v>4.7251071993905001</v>
          </cell>
          <cell r="Q24">
            <v>5.0139355293166403</v>
          </cell>
          <cell r="R24">
            <v>6.0254187377773603</v>
          </cell>
          <cell r="S24">
            <v>6.9326118589680696</v>
          </cell>
          <cell r="T24">
            <v>10.4819183623539</v>
          </cell>
          <cell r="U24" t="e">
            <v>#N/A</v>
          </cell>
          <cell r="V24" t="e">
            <v>#N/A</v>
          </cell>
          <cell r="X24">
            <v>201210</v>
          </cell>
          <cell r="AA24">
            <v>9988</v>
          </cell>
          <cell r="AB24">
            <v>3950</v>
          </cell>
          <cell r="AC24">
            <v>3818</v>
          </cell>
          <cell r="AD24">
            <v>1631</v>
          </cell>
          <cell r="AE24">
            <v>704</v>
          </cell>
          <cell r="AF24">
            <v>974</v>
          </cell>
          <cell r="AG24" t="e">
            <v>#N/A</v>
          </cell>
          <cell r="AH24" t="e">
            <v>#N/A</v>
          </cell>
        </row>
        <row r="25">
          <cell r="A25">
            <v>201211</v>
          </cell>
          <cell r="B25" t="str">
            <v/>
          </cell>
          <cell r="C25">
            <v>9963.6691970744705</v>
          </cell>
          <cell r="D25">
            <v>4318.5901625087299</v>
          </cell>
          <cell r="E25">
            <v>4201.4763815524502</v>
          </cell>
          <cell r="F25">
            <v>1859.16086233548</v>
          </cell>
          <cell r="G25">
            <v>827.79333388058001</v>
          </cell>
          <cell r="H25">
            <v>1142.53927335497</v>
          </cell>
          <cell r="I25" t="e">
            <v>#N/A</v>
          </cell>
          <cell r="J25" t="e">
            <v>#N/A</v>
          </cell>
          <cell r="L25">
            <v>201211</v>
          </cell>
          <cell r="O25">
            <v>4.6894312298052601</v>
          </cell>
          <cell r="P25">
            <v>4.5616082186926699</v>
          </cell>
          <cell r="Q25">
            <v>4.8773009201886497</v>
          </cell>
          <cell r="R25">
            <v>5.84979994257945</v>
          </cell>
          <cell r="S25">
            <v>6.7743208273145701</v>
          </cell>
          <cell r="T25">
            <v>10.2067557515196</v>
          </cell>
          <cell r="U25" t="e">
            <v>#N/A</v>
          </cell>
          <cell r="V25" t="e">
            <v>#N/A</v>
          </cell>
          <cell r="X25">
            <v>201211</v>
          </cell>
          <cell r="AA25">
            <v>8868</v>
          </cell>
          <cell r="AB25">
            <v>3702</v>
          </cell>
          <cell r="AC25">
            <v>3481</v>
          </cell>
          <cell r="AD25">
            <v>1558</v>
          </cell>
          <cell r="AE25">
            <v>647</v>
          </cell>
          <cell r="AF25">
            <v>913</v>
          </cell>
          <cell r="AG25" t="e">
            <v>#N/A</v>
          </cell>
          <cell r="AH25" t="e">
            <v>#N/A</v>
          </cell>
        </row>
        <row r="26">
          <cell r="A26">
            <v>201212</v>
          </cell>
          <cell r="B26" t="str">
            <v/>
          </cell>
          <cell r="C26">
            <v>10044.970757040001</v>
          </cell>
          <cell r="D26">
            <v>4120.6317110742202</v>
          </cell>
          <cell r="E26">
            <v>4256.4623391247296</v>
          </cell>
          <cell r="F26">
            <v>1833.57628689022</v>
          </cell>
          <cell r="G26">
            <v>848.11794642010102</v>
          </cell>
          <cell r="H26">
            <v>1199.75939015474</v>
          </cell>
          <cell r="I26" t="e">
            <v>#N/A</v>
          </cell>
          <cell r="J26" t="e">
            <v>#N/A</v>
          </cell>
          <cell r="L26">
            <v>201212</v>
          </cell>
          <cell r="O26">
            <v>4.59499424374334</v>
          </cell>
          <cell r="P26">
            <v>4.4193865741057996</v>
          </cell>
          <cell r="Q26">
            <v>4.7311475283210296</v>
          </cell>
          <cell r="R26">
            <v>5.7043101255897799</v>
          </cell>
          <cell r="S26">
            <v>6.5922712686671403</v>
          </cell>
          <cell r="T26">
            <v>9.8975223221482693</v>
          </cell>
          <cell r="U26" t="e">
            <v>#N/A</v>
          </cell>
          <cell r="V26" t="e">
            <v>#N/A</v>
          </cell>
          <cell r="X26">
            <v>201212</v>
          </cell>
          <cell r="AA26">
            <v>8800</v>
          </cell>
          <cell r="AB26">
            <v>3569</v>
          </cell>
          <cell r="AC26">
            <v>3694</v>
          </cell>
          <cell r="AD26">
            <v>1677</v>
          </cell>
          <cell r="AE26">
            <v>737</v>
          </cell>
          <cell r="AF26">
            <v>1086</v>
          </cell>
          <cell r="AG26" t="e">
            <v>#N/A</v>
          </cell>
          <cell r="AH26" t="e">
            <v>#N/A</v>
          </cell>
        </row>
        <row r="27">
          <cell r="A27">
            <v>201301</v>
          </cell>
          <cell r="B27" t="str">
            <v/>
          </cell>
          <cell r="C27">
            <v>10362.6683533162</v>
          </cell>
          <cell r="D27">
            <v>4373.43979690983</v>
          </cell>
          <cell r="E27">
            <v>4276.0860216144902</v>
          </cell>
          <cell r="F27">
            <v>1952.1098149284801</v>
          </cell>
          <cell r="G27">
            <v>900.39291133509698</v>
          </cell>
          <cell r="H27">
            <v>1158.9085547080899</v>
          </cell>
          <cell r="I27" t="e">
            <v>#N/A</v>
          </cell>
          <cell r="J27" t="e">
            <v>#N/A</v>
          </cell>
          <cell r="L27">
            <v>201301</v>
          </cell>
          <cell r="O27">
            <v>4.4608867284974503</v>
          </cell>
          <cell r="P27">
            <v>4.2853025795064301</v>
          </cell>
          <cell r="Q27">
            <v>4.5964830448423397</v>
          </cell>
          <cell r="R27">
            <v>5.5804448496825199</v>
          </cell>
          <cell r="S27">
            <v>6.3887838858988903</v>
          </cell>
          <cell r="T27">
            <v>9.5776975017193795</v>
          </cell>
          <cell r="U27" t="e">
            <v>#N/A</v>
          </cell>
          <cell r="V27" t="e">
            <v>#N/A</v>
          </cell>
          <cell r="X27">
            <v>201301</v>
          </cell>
          <cell r="AA27">
            <v>7965</v>
          </cell>
          <cell r="AB27">
            <v>2851</v>
          </cell>
          <cell r="AC27">
            <v>2619</v>
          </cell>
          <cell r="AD27">
            <v>1117</v>
          </cell>
          <cell r="AE27">
            <v>515</v>
          </cell>
          <cell r="AF27">
            <v>620</v>
          </cell>
          <cell r="AG27" t="e">
            <v>#N/A</v>
          </cell>
          <cell r="AH27" t="e">
            <v>#N/A</v>
          </cell>
        </row>
        <row r="28">
          <cell r="A28">
            <v>201302</v>
          </cell>
          <cell r="B28" t="str">
            <v/>
          </cell>
          <cell r="C28">
            <v>10155.8804714615</v>
          </cell>
          <cell r="D28">
            <v>4431.3622864244599</v>
          </cell>
          <cell r="E28">
            <v>4340.22351742309</v>
          </cell>
          <cell r="F28">
            <v>1970.5835272213901</v>
          </cell>
          <cell r="G28">
            <v>911.67201062011998</v>
          </cell>
          <cell r="H28">
            <v>1195.06475442035</v>
          </cell>
          <cell r="I28" t="e">
            <v>#N/A</v>
          </cell>
          <cell r="J28" t="e">
            <v>#N/A</v>
          </cell>
          <cell r="L28">
            <v>201302</v>
          </cell>
          <cell r="O28">
            <v>4.3779498654774498</v>
          </cell>
          <cell r="P28">
            <v>4.1821847933994096</v>
          </cell>
          <cell r="Q28">
            <v>4.56710005511058</v>
          </cell>
          <cell r="R28">
            <v>5.4578301192884204</v>
          </cell>
          <cell r="S28">
            <v>6.2596838049712904</v>
          </cell>
          <cell r="T28">
            <v>9.5364202964720306</v>
          </cell>
          <cell r="U28" t="e">
            <v>#N/A</v>
          </cell>
          <cell r="V28" t="e">
            <v>#N/A</v>
          </cell>
          <cell r="X28">
            <v>201302</v>
          </cell>
          <cell r="AA28">
            <v>8340</v>
          </cell>
          <cell r="AB28">
            <v>3298</v>
          </cell>
          <cell r="AC28">
            <v>3150</v>
          </cell>
          <cell r="AD28">
            <v>1392</v>
          </cell>
          <cell r="AE28">
            <v>626</v>
          </cell>
          <cell r="AF28">
            <v>787</v>
          </cell>
          <cell r="AG28" t="e">
            <v>#N/A</v>
          </cell>
          <cell r="AH28" t="e">
            <v>#N/A</v>
          </cell>
        </row>
        <row r="29">
          <cell r="A29">
            <v>201303</v>
          </cell>
          <cell r="B29" t="str">
            <v/>
          </cell>
          <cell r="C29">
            <v>10150.2487777804</v>
          </cell>
          <cell r="D29">
            <v>4580.4303759873801</v>
          </cell>
          <cell r="E29">
            <v>4592.1289091299004</v>
          </cell>
          <cell r="F29">
            <v>2102.5877736839302</v>
          </cell>
          <cell r="G29">
            <v>994.71460425842201</v>
          </cell>
          <cell r="H29">
            <v>1280.16930369844</v>
          </cell>
          <cell r="I29" t="e">
            <v>#N/A</v>
          </cell>
          <cell r="J29" t="e">
            <v>#N/A</v>
          </cell>
          <cell r="L29">
            <v>201303</v>
          </cell>
          <cell r="O29">
            <v>4.2280975863154104</v>
          </cell>
          <cell r="P29">
            <v>4.0365603021147196</v>
          </cell>
          <cell r="Q29">
            <v>4.3544511949100402</v>
          </cell>
          <cell r="R29">
            <v>5.1417980888659303</v>
          </cell>
          <cell r="S29">
            <v>6.03744914050327</v>
          </cell>
          <cell r="T29">
            <v>9.1464023705787891</v>
          </cell>
          <cell r="U29" t="e">
            <v>#N/A</v>
          </cell>
          <cell r="V29" t="e">
            <v>#N/A</v>
          </cell>
          <cell r="X29">
            <v>201303</v>
          </cell>
          <cell r="AA29">
            <v>10411</v>
          </cell>
          <cell r="AB29">
            <v>4518</v>
          </cell>
          <cell r="AC29">
            <v>4405</v>
          </cell>
          <cell r="AD29">
            <v>2044</v>
          </cell>
          <cell r="AE29">
            <v>960</v>
          </cell>
          <cell r="AF29">
            <v>1251</v>
          </cell>
          <cell r="AG29" t="e">
            <v>#N/A</v>
          </cell>
          <cell r="AH29" t="e">
            <v>#N/A</v>
          </cell>
        </row>
        <row r="30">
          <cell r="A30">
            <v>201304</v>
          </cell>
          <cell r="B30" t="str">
            <v/>
          </cell>
          <cell r="C30">
            <v>10041.1087081802</v>
          </cell>
          <cell r="D30">
            <v>4620.7646914151101</v>
          </cell>
          <cell r="E30">
            <v>4757.7316911592798</v>
          </cell>
          <cell r="F30">
            <v>2294.35150413067</v>
          </cell>
          <cell r="G30">
            <v>1022.85387684736</v>
          </cell>
          <cell r="H30">
            <v>1449.0126240315201</v>
          </cell>
          <cell r="I30" t="e">
            <v>#N/A</v>
          </cell>
          <cell r="J30" t="e">
            <v>#N/A</v>
          </cell>
          <cell r="L30">
            <v>201304</v>
          </cell>
          <cell r="O30">
            <v>4.0874748757878496</v>
          </cell>
          <cell r="P30">
            <v>3.8730171654340699</v>
          </cell>
          <cell r="Q30">
            <v>4.15254317419316</v>
          </cell>
          <cell r="R30">
            <v>4.9216537743369901</v>
          </cell>
          <cell r="S30">
            <v>5.8506236523757797</v>
          </cell>
          <cell r="T30">
            <v>8.8935763700744204</v>
          </cell>
          <cell r="U30" t="e">
            <v>#N/A</v>
          </cell>
          <cell r="V30" t="e">
            <v>#N/A</v>
          </cell>
          <cell r="X30">
            <v>201304</v>
          </cell>
          <cell r="AA30">
            <v>10709</v>
          </cell>
          <cell r="AB30">
            <v>4907</v>
          </cell>
          <cell r="AC30">
            <v>5142</v>
          </cell>
          <cell r="AD30">
            <v>2446</v>
          </cell>
          <cell r="AE30">
            <v>1116</v>
          </cell>
          <cell r="AF30">
            <v>1597</v>
          </cell>
          <cell r="AG30" t="e">
            <v>#N/A</v>
          </cell>
          <cell r="AH30" t="e">
            <v>#N/A</v>
          </cell>
        </row>
        <row r="31">
          <cell r="A31">
            <v>201305</v>
          </cell>
          <cell r="B31" t="str">
            <v/>
          </cell>
          <cell r="C31">
            <v>9846.5697902847605</v>
          </cell>
          <cell r="D31">
            <v>4733.8852716609099</v>
          </cell>
          <cell r="E31">
            <v>4952.2124075752299</v>
          </cell>
          <cell r="F31">
            <v>2263.9951825160301</v>
          </cell>
          <cell r="G31">
            <v>1040.50544413382</v>
          </cell>
          <cell r="H31">
            <v>1413.7870563988199</v>
          </cell>
          <cell r="I31" t="e">
            <v>#N/A</v>
          </cell>
          <cell r="J31" t="e">
            <v>#N/A</v>
          </cell>
          <cell r="L31">
            <v>201305</v>
          </cell>
          <cell r="O31">
            <v>3.9593945180819099</v>
          </cell>
          <cell r="P31">
            <v>3.7448292666928702</v>
          </cell>
          <cell r="Q31">
            <v>3.91814364236666</v>
          </cell>
          <cell r="R31">
            <v>4.6933447168173004</v>
          </cell>
          <cell r="S31">
            <v>5.6705950441002502</v>
          </cell>
          <cell r="T31">
            <v>8.3921307649010597</v>
          </cell>
          <cell r="U31" t="e">
            <v>#N/A</v>
          </cell>
          <cell r="V31" t="e">
            <v>#N/A</v>
          </cell>
          <cell r="X31">
            <v>201305</v>
          </cell>
          <cell r="AA31">
            <v>11553</v>
          </cell>
          <cell r="AB31">
            <v>5830</v>
          </cell>
          <cell r="AC31">
            <v>6225</v>
          </cell>
          <cell r="AD31">
            <v>2883</v>
          </cell>
          <cell r="AE31">
            <v>1404</v>
          </cell>
          <cell r="AF31">
            <v>1936</v>
          </cell>
          <cell r="AG31" t="e">
            <v>#N/A</v>
          </cell>
          <cell r="AH31" t="e">
            <v>#N/A</v>
          </cell>
        </row>
        <row r="32">
          <cell r="A32">
            <v>201306</v>
          </cell>
          <cell r="B32" t="str">
            <v/>
          </cell>
          <cell r="C32">
            <v>9790.7243601752198</v>
          </cell>
          <cell r="D32">
            <v>4809.9177191687804</v>
          </cell>
          <cell r="E32">
            <v>4734.9965713933598</v>
          </cell>
          <cell r="F32">
            <v>2225.4064717144902</v>
          </cell>
          <cell r="G32">
            <v>1104.4801558727399</v>
          </cell>
          <cell r="H32">
            <v>1428.6976530704501</v>
          </cell>
          <cell r="I32" t="e">
            <v>#N/A</v>
          </cell>
          <cell r="J32" t="e">
            <v>#N/A</v>
          </cell>
          <cell r="L32">
            <v>201306</v>
          </cell>
          <cell r="O32">
            <v>3.9309166486076199</v>
          </cell>
          <cell r="P32">
            <v>3.6467374534110899</v>
          </cell>
          <cell r="Q32">
            <v>3.81958338587794</v>
          </cell>
          <cell r="R32">
            <v>4.6270137044632804</v>
          </cell>
          <cell r="S32">
            <v>5.5651042335688796</v>
          </cell>
          <cell r="T32">
            <v>8.2982616631603392</v>
          </cell>
          <cell r="U32" t="e">
            <v>#N/A</v>
          </cell>
          <cell r="V32" t="e">
            <v>#N/A</v>
          </cell>
          <cell r="X32">
            <v>201306</v>
          </cell>
          <cell r="AA32">
            <v>10578</v>
          </cell>
          <cell r="AB32">
            <v>5609</v>
          </cell>
          <cell r="AC32">
            <v>5916</v>
          </cell>
          <cell r="AD32">
            <v>2855</v>
          </cell>
          <cell r="AE32">
            <v>1467</v>
          </cell>
          <cell r="AF32">
            <v>1926</v>
          </cell>
          <cell r="AG32" t="e">
            <v>#N/A</v>
          </cell>
          <cell r="AH32" t="e">
            <v>#N/A</v>
          </cell>
        </row>
        <row r="33">
          <cell r="A33">
            <v>201307</v>
          </cell>
          <cell r="B33" t="str">
            <v>2013</v>
          </cell>
          <cell r="C33">
            <v>9804.6529356982701</v>
          </cell>
          <cell r="D33">
            <v>4885.9746812543699</v>
          </cell>
          <cell r="E33">
            <v>5002.9979847901704</v>
          </cell>
          <cell r="F33">
            <v>2414.8750132190098</v>
          </cell>
          <cell r="G33">
            <v>1106.3528402253601</v>
          </cell>
          <cell r="H33">
            <v>1464.3185789982499</v>
          </cell>
          <cell r="I33" t="e">
            <v>#N/A</v>
          </cell>
          <cell r="J33" t="e">
            <v>#N/A</v>
          </cell>
          <cell r="L33">
            <v>201307</v>
          </cell>
          <cell r="O33">
            <v>3.8750249605131302</v>
          </cell>
          <cell r="P33">
            <v>3.5646787286958199</v>
          </cell>
          <cell r="Q33">
            <v>3.7340312178997599</v>
          </cell>
          <cell r="R33">
            <v>4.4682048191030299</v>
          </cell>
          <cell r="S33">
            <v>5.41796437571778</v>
          </cell>
          <cell r="T33">
            <v>8.0282085669014798</v>
          </cell>
          <cell r="U33" t="e">
            <v>#N/A</v>
          </cell>
          <cell r="V33" t="e">
            <v>#N/A</v>
          </cell>
          <cell r="X33">
            <v>201307</v>
          </cell>
          <cell r="AA33">
            <v>11281</v>
          </cell>
          <cell r="AB33">
            <v>6124</v>
          </cell>
          <cell r="AC33">
            <v>6436</v>
          </cell>
          <cell r="AD33">
            <v>3085</v>
          </cell>
          <cell r="AE33">
            <v>1458</v>
          </cell>
          <cell r="AF33">
            <v>1919</v>
          </cell>
          <cell r="AG33" t="e">
            <v>#N/A</v>
          </cell>
          <cell r="AH33" t="e">
            <v>#N/A</v>
          </cell>
        </row>
        <row r="34">
          <cell r="A34">
            <v>201308</v>
          </cell>
          <cell r="B34" t="str">
            <v/>
          </cell>
          <cell r="C34">
            <v>9770.4703319540204</v>
          </cell>
          <cell r="D34">
            <v>4980.57118924735</v>
          </cell>
          <cell r="E34">
            <v>5011.2928236924799</v>
          </cell>
          <cell r="F34">
            <v>2396.07264501585</v>
          </cell>
          <cell r="G34">
            <v>1142.61589948441</v>
          </cell>
          <cell r="H34">
            <v>1505.4469797975</v>
          </cell>
          <cell r="I34" t="e">
            <v>#N/A</v>
          </cell>
          <cell r="J34" t="e">
            <v>#N/A</v>
          </cell>
          <cell r="L34">
            <v>201308</v>
          </cell>
          <cell r="O34">
            <v>3.8730622272451001</v>
          </cell>
          <cell r="P34">
            <v>3.4850142232946002</v>
          </cell>
          <cell r="Q34">
            <v>3.71154997594798</v>
          </cell>
          <cell r="R34">
            <v>4.4368195484971098</v>
          </cell>
          <cell r="S34">
            <v>5.2970767095255704</v>
          </cell>
          <cell r="T34">
            <v>8.0412176286775292</v>
          </cell>
          <cell r="U34" t="e">
            <v>#N/A</v>
          </cell>
          <cell r="V34" t="e">
            <v>#N/A</v>
          </cell>
          <cell r="X34">
            <v>201308</v>
          </cell>
          <cell r="AA34">
            <v>11325</v>
          </cell>
          <cell r="AB34">
            <v>6111</v>
          </cell>
          <cell r="AC34">
            <v>6230</v>
          </cell>
          <cell r="AD34">
            <v>2898</v>
          </cell>
          <cell r="AE34">
            <v>1400</v>
          </cell>
          <cell r="AF34">
            <v>1780</v>
          </cell>
          <cell r="AG34" t="e">
            <v>#N/A</v>
          </cell>
          <cell r="AH34" t="e">
            <v>#N/A</v>
          </cell>
        </row>
        <row r="35">
          <cell r="A35">
            <v>201309</v>
          </cell>
          <cell r="B35" t="str">
            <v/>
          </cell>
          <cell r="C35">
            <v>9669.6628469565003</v>
          </cell>
          <cell r="D35">
            <v>4832.5508648629402</v>
          </cell>
          <cell r="E35">
            <v>4980.2999126060604</v>
          </cell>
          <cell r="F35">
            <v>2286.2389571140102</v>
          </cell>
          <cell r="G35">
            <v>1118.8337289762801</v>
          </cell>
          <cell r="H35">
            <v>1458.26835668541</v>
          </cell>
          <cell r="I35" t="e">
            <v>#N/A</v>
          </cell>
          <cell r="J35" t="e">
            <v>#N/A</v>
          </cell>
          <cell r="L35">
            <v>201309</v>
          </cell>
          <cell r="O35">
            <v>3.81952239911136</v>
          </cell>
          <cell r="P35">
            <v>3.4197578918534002</v>
          </cell>
          <cell r="Q35">
            <v>3.6209728511183501</v>
          </cell>
          <cell r="R35">
            <v>4.31460631251724</v>
          </cell>
          <cell r="S35">
            <v>5.2395636995159602</v>
          </cell>
          <cell r="T35">
            <v>7.89814387316886</v>
          </cell>
          <cell r="U35" t="e">
            <v>#N/A</v>
          </cell>
          <cell r="V35" t="e">
            <v>#N/A</v>
          </cell>
          <cell r="X35">
            <v>201309</v>
          </cell>
          <cell r="AA35">
            <v>9710</v>
          </cell>
          <cell r="AB35">
            <v>4912</v>
          </cell>
          <cell r="AC35">
            <v>4949</v>
          </cell>
          <cell r="AD35">
            <v>2219</v>
          </cell>
          <cell r="AE35">
            <v>1043</v>
          </cell>
          <cell r="AF35">
            <v>1330</v>
          </cell>
          <cell r="AG35" t="e">
            <v>#N/A</v>
          </cell>
          <cell r="AH35" t="e">
            <v>#N/A</v>
          </cell>
        </row>
        <row r="36">
          <cell r="A36">
            <v>201310</v>
          </cell>
          <cell r="B36" t="str">
            <v/>
          </cell>
          <cell r="C36">
            <v>9355.8878100170605</v>
          </cell>
          <cell r="D36">
            <v>4688.8817060287201</v>
          </cell>
          <cell r="E36">
            <v>4845.4043418060601</v>
          </cell>
          <cell r="F36">
            <v>2304.04555973588</v>
          </cell>
          <cell r="G36">
            <v>1113.2711099461601</v>
          </cell>
          <cell r="H36">
            <v>1417.32705165016</v>
          </cell>
          <cell r="I36" t="e">
            <v>#N/A</v>
          </cell>
          <cell r="J36" t="e">
            <v>#N/A</v>
          </cell>
          <cell r="L36">
            <v>201310</v>
          </cell>
          <cell r="O36">
            <v>3.7789641092847601</v>
          </cell>
          <cell r="P36">
            <v>3.38402625441802</v>
          </cell>
          <cell r="Q36">
            <v>3.6372749470744301</v>
          </cell>
          <cell r="R36">
            <v>4.2877741356510004</v>
          </cell>
          <cell r="S36">
            <v>5.1702888068550799</v>
          </cell>
          <cell r="T36">
            <v>7.6566217350259498</v>
          </cell>
          <cell r="U36" t="e">
            <v>#N/A</v>
          </cell>
          <cell r="V36" t="e">
            <v>#N/A</v>
          </cell>
          <cell r="X36">
            <v>201310</v>
          </cell>
          <cell r="AA36">
            <v>9413</v>
          </cell>
          <cell r="AB36">
            <v>4547</v>
          </cell>
          <cell r="AC36">
            <v>4559</v>
          </cell>
          <cell r="AD36">
            <v>2111</v>
          </cell>
          <cell r="AE36">
            <v>996</v>
          </cell>
          <cell r="AF36">
            <v>1254</v>
          </cell>
          <cell r="AG36" t="e">
            <v>#N/A</v>
          </cell>
          <cell r="AH36" t="e">
            <v>#N/A</v>
          </cell>
        </row>
        <row r="37">
          <cell r="A37">
            <v>201311</v>
          </cell>
          <cell r="B37" t="str">
            <v/>
          </cell>
          <cell r="C37">
            <v>9343.0237095818302</v>
          </cell>
          <cell r="D37">
            <v>4737.1806664287697</v>
          </cell>
          <cell r="E37">
            <v>4918.9382660461697</v>
          </cell>
          <cell r="F37">
            <v>2183.4672576684102</v>
          </cell>
          <cell r="G37">
            <v>1157.0010124913699</v>
          </cell>
          <cell r="H37">
            <v>1434.2377260633</v>
          </cell>
          <cell r="I37" t="e">
            <v>#N/A</v>
          </cell>
          <cell r="J37" t="e">
            <v>#N/A</v>
          </cell>
          <cell r="L37">
            <v>201311</v>
          </cell>
          <cell r="O37">
            <v>3.7336544448447602</v>
          </cell>
          <cell r="P37">
            <v>3.3400164886013401</v>
          </cell>
          <cell r="Q37">
            <v>3.61257837029402</v>
          </cell>
          <cell r="R37">
            <v>4.2917508322198499</v>
          </cell>
          <cell r="S37">
            <v>5.0734163119288302</v>
          </cell>
          <cell r="T37">
            <v>7.7286115025841697</v>
          </cell>
          <cell r="U37" t="e">
            <v>#N/A</v>
          </cell>
          <cell r="V37" t="e">
            <v>#N/A</v>
          </cell>
          <cell r="X37">
            <v>201311</v>
          </cell>
          <cell r="AA37">
            <v>8153</v>
          </cell>
          <cell r="AB37">
            <v>3945</v>
          </cell>
          <cell r="AC37">
            <v>3950</v>
          </cell>
          <cell r="AD37">
            <v>1791</v>
          </cell>
          <cell r="AE37">
            <v>870</v>
          </cell>
          <cell r="AF37">
            <v>1122</v>
          </cell>
          <cell r="AG37" t="e">
            <v>#N/A</v>
          </cell>
          <cell r="AH37" t="e">
            <v>#N/A</v>
          </cell>
        </row>
        <row r="38">
          <cell r="A38">
            <v>201312</v>
          </cell>
          <cell r="B38" t="str">
            <v/>
          </cell>
          <cell r="C38">
            <v>9243.0805904691806</v>
          </cell>
          <cell r="D38">
            <v>4790.3597198625603</v>
          </cell>
          <cell r="E38">
            <v>4850.3176852127499</v>
          </cell>
          <cell r="F38">
            <v>2274.0446452002102</v>
          </cell>
          <cell r="G38">
            <v>1114.9526623029101</v>
          </cell>
          <cell r="H38">
            <v>1458.8317570951599</v>
          </cell>
          <cell r="I38" t="e">
            <v>#N/A</v>
          </cell>
          <cell r="J38" t="e">
            <v>#N/A</v>
          </cell>
          <cell r="L38">
            <v>201312</v>
          </cell>
          <cell r="O38">
            <v>3.6976028152688598</v>
          </cell>
          <cell r="P38">
            <v>3.2918614350738902</v>
          </cell>
          <cell r="Q38">
            <v>3.5963278360634199</v>
          </cell>
          <cell r="R38">
            <v>4.2926972935398702</v>
          </cell>
          <cell r="S38">
            <v>5.03531841506401</v>
          </cell>
          <cell r="T38">
            <v>7.6420074032818404</v>
          </cell>
          <cell r="U38" t="e">
            <v>#N/A</v>
          </cell>
          <cell r="V38" t="e">
            <v>#N/A</v>
          </cell>
          <cell r="X38">
            <v>201312</v>
          </cell>
          <cell r="AA38">
            <v>8420</v>
          </cell>
          <cell r="AB38">
            <v>4327</v>
          </cell>
          <cell r="AC38">
            <v>4359</v>
          </cell>
          <cell r="AD38">
            <v>2134</v>
          </cell>
          <cell r="AE38">
            <v>1018</v>
          </cell>
          <cell r="AF38">
            <v>1359</v>
          </cell>
          <cell r="AG38" t="e">
            <v>#N/A</v>
          </cell>
          <cell r="AH38" t="e">
            <v>#N/A</v>
          </cell>
        </row>
        <row r="39">
          <cell r="A39">
            <v>201401</v>
          </cell>
          <cell r="B39" t="str">
            <v/>
          </cell>
          <cell r="C39">
            <v>8981.7522349617793</v>
          </cell>
          <cell r="D39">
            <v>4680.9177778960402</v>
          </cell>
          <cell r="E39">
            <v>4991.49833698374</v>
          </cell>
          <cell r="F39">
            <v>2304.7149633080298</v>
          </cell>
          <cell r="G39">
            <v>1070.9475094966799</v>
          </cell>
          <cell r="H39">
            <v>1466.3769659562299</v>
          </cell>
          <cell r="I39" t="e">
            <v>#N/A</v>
          </cell>
          <cell r="J39" t="e">
            <v>#N/A</v>
          </cell>
          <cell r="L39">
            <v>201401</v>
          </cell>
          <cell r="O39">
            <v>3.6613219768900298</v>
          </cell>
          <cell r="P39">
            <v>3.2358480566978098</v>
          </cell>
          <cell r="Q39">
            <v>3.5650577800197398</v>
          </cell>
          <cell r="R39">
            <v>4.2055941023449499</v>
          </cell>
          <cell r="S39">
            <v>4.9882828922800098</v>
          </cell>
          <cell r="T39">
            <v>7.4301147995475301</v>
          </cell>
          <cell r="U39" t="e">
            <v>#N/A</v>
          </cell>
          <cell r="V39" t="e">
            <v>#N/A</v>
          </cell>
          <cell r="X39">
            <v>201401</v>
          </cell>
          <cell r="AA39">
            <v>6997</v>
          </cell>
          <cell r="AB39">
            <v>3143</v>
          </cell>
          <cell r="AC39">
            <v>3067</v>
          </cell>
          <cell r="AD39">
            <v>1355</v>
          </cell>
          <cell r="AE39">
            <v>609</v>
          </cell>
          <cell r="AF39">
            <v>808</v>
          </cell>
          <cell r="AG39" t="e">
            <v>#N/A</v>
          </cell>
          <cell r="AH39" t="e">
            <v>#N/A</v>
          </cell>
        </row>
        <row r="40">
          <cell r="A40">
            <v>201402</v>
          </cell>
          <cell r="B40" t="str">
            <v/>
          </cell>
          <cell r="C40">
            <v>9208.8797904902094</v>
          </cell>
          <cell r="D40">
            <v>4892.2580485601102</v>
          </cell>
          <cell r="E40">
            <v>5305.3718427740396</v>
          </cell>
          <cell r="F40">
            <v>2495.3486329263001</v>
          </cell>
          <cell r="G40">
            <v>1218.6809503320801</v>
          </cell>
          <cell r="H40">
            <v>1668.8367840495</v>
          </cell>
          <cell r="I40" t="e">
            <v>#N/A</v>
          </cell>
          <cell r="J40" t="e">
            <v>#N/A</v>
          </cell>
          <cell r="L40">
            <v>201402</v>
          </cell>
          <cell r="O40">
            <v>3.6357532886494899</v>
          </cell>
          <cell r="P40">
            <v>3.1912924616287199</v>
          </cell>
          <cell r="Q40">
            <v>3.5307038283125101</v>
          </cell>
          <cell r="R40">
            <v>4.1578240493207304</v>
          </cell>
          <cell r="S40">
            <v>4.97688016642463</v>
          </cell>
          <cell r="T40">
            <v>7.3178368351901097</v>
          </cell>
          <cell r="U40" t="e">
            <v>#N/A</v>
          </cell>
          <cell r="V40" t="e">
            <v>#N/A</v>
          </cell>
          <cell r="X40">
            <v>201402</v>
          </cell>
          <cell r="AA40">
            <v>7470</v>
          </cell>
          <cell r="AB40">
            <v>3632</v>
          </cell>
          <cell r="AC40">
            <v>3879</v>
          </cell>
          <cell r="AD40">
            <v>1767</v>
          </cell>
          <cell r="AE40">
            <v>842</v>
          </cell>
          <cell r="AF40">
            <v>1099</v>
          </cell>
          <cell r="AG40" t="e">
            <v>#N/A</v>
          </cell>
          <cell r="AH40" t="e">
            <v>#N/A</v>
          </cell>
        </row>
        <row r="41">
          <cell r="A41">
            <v>201403</v>
          </cell>
          <cell r="B41" t="str">
            <v/>
          </cell>
          <cell r="C41">
            <v>9069.5466330980307</v>
          </cell>
          <cell r="D41">
            <v>4802.71743353898</v>
          </cell>
          <cell r="E41">
            <v>5074.9828471076698</v>
          </cell>
          <cell r="F41">
            <v>2414.7140748680899</v>
          </cell>
          <cell r="G41">
            <v>1158.0379206058501</v>
          </cell>
          <cell r="H41">
            <v>1576.7426710735599</v>
          </cell>
          <cell r="I41" t="e">
            <v>#N/A</v>
          </cell>
          <cell r="J41" t="e">
            <v>#N/A</v>
          </cell>
          <cell r="L41">
            <v>201403</v>
          </cell>
          <cell r="O41">
            <v>3.59860014947499</v>
          </cell>
          <cell r="P41">
            <v>3.1488086483279298</v>
          </cell>
          <cell r="Q41">
            <v>3.4977521983239601</v>
          </cell>
          <cell r="R41">
            <v>4.13311725937315</v>
          </cell>
          <cell r="S41">
            <v>4.9542294291034796</v>
          </cell>
          <cell r="T41">
            <v>7.1187623154713204</v>
          </cell>
          <cell r="U41" t="e">
            <v>#N/A</v>
          </cell>
          <cell r="V41" t="e">
            <v>#N/A</v>
          </cell>
          <cell r="X41">
            <v>201403</v>
          </cell>
          <cell r="AA41">
            <v>9055</v>
          </cell>
          <cell r="AB41">
            <v>4593</v>
          </cell>
          <cell r="AC41">
            <v>4810</v>
          </cell>
          <cell r="AD41">
            <v>2310</v>
          </cell>
          <cell r="AE41">
            <v>1115</v>
          </cell>
          <cell r="AF41">
            <v>1521</v>
          </cell>
          <cell r="AG41" t="e">
            <v>#N/A</v>
          </cell>
          <cell r="AH41" t="e">
            <v>#N/A</v>
          </cell>
        </row>
        <row r="42">
          <cell r="A42">
            <v>201404</v>
          </cell>
          <cell r="B42" t="str">
            <v/>
          </cell>
          <cell r="C42">
            <v>8975.9882861467904</v>
          </cell>
          <cell r="D42">
            <v>4974.0577312344103</v>
          </cell>
          <cell r="E42">
            <v>5081.25222294781</v>
          </cell>
          <cell r="F42">
            <v>2398.7545245917099</v>
          </cell>
          <cell r="G42">
            <v>1145.30714952843</v>
          </cell>
          <cell r="H42">
            <v>1541.2905640490001</v>
          </cell>
          <cell r="I42" t="e">
            <v>#N/A</v>
          </cell>
          <cell r="J42" t="e">
            <v>#N/A</v>
          </cell>
          <cell r="L42">
            <v>201404</v>
          </cell>
          <cell r="O42">
            <v>3.59289485271779</v>
          </cell>
          <cell r="P42">
            <v>3.1034679520573998</v>
          </cell>
          <cell r="Q42">
            <v>3.4986962315598298</v>
          </cell>
          <cell r="R42">
            <v>4.1698699169498497</v>
          </cell>
          <cell r="S42">
            <v>4.99361442028205</v>
          </cell>
          <cell r="T42">
            <v>7.3949351203196398</v>
          </cell>
          <cell r="U42" t="e">
            <v>#N/A</v>
          </cell>
          <cell r="V42" t="e">
            <v>#N/A</v>
          </cell>
          <cell r="X42">
            <v>201404</v>
          </cell>
          <cell r="AA42">
            <v>9521</v>
          </cell>
          <cell r="AB42">
            <v>5223</v>
          </cell>
          <cell r="AC42">
            <v>5399</v>
          </cell>
          <cell r="AD42">
            <v>2549</v>
          </cell>
          <cell r="AE42">
            <v>1241</v>
          </cell>
          <cell r="AF42">
            <v>1682</v>
          </cell>
          <cell r="AG42" t="e">
            <v>#N/A</v>
          </cell>
          <cell r="AH42" t="e">
            <v>#N/A</v>
          </cell>
        </row>
        <row r="43">
          <cell r="A43">
            <v>201405</v>
          </cell>
          <cell r="B43" t="str">
            <v/>
          </cell>
          <cell r="C43">
            <v>9156.4125992675508</v>
          </cell>
          <cell r="D43">
            <v>5046.6479643891898</v>
          </cell>
          <cell r="E43">
            <v>5256.5800792012396</v>
          </cell>
          <cell r="F43">
            <v>2501.2198136321199</v>
          </cell>
          <cell r="G43">
            <v>1212.02182926675</v>
          </cell>
          <cell r="H43">
            <v>1556.35558695535</v>
          </cell>
          <cell r="I43" t="e">
            <v>#N/A</v>
          </cell>
          <cell r="J43" t="e">
            <v>#N/A</v>
          </cell>
          <cell r="L43">
            <v>201405</v>
          </cell>
          <cell r="O43">
            <v>3.5182711397144102</v>
          </cell>
          <cell r="P43">
            <v>3.0684705249518198</v>
          </cell>
          <cell r="Q43">
            <v>3.5561116406928099</v>
          </cell>
          <cell r="R43">
            <v>4.2607162808531598</v>
          </cell>
          <cell r="S43">
            <v>5.0553320948699296</v>
          </cell>
          <cell r="T43">
            <v>7.5958635176199403</v>
          </cell>
          <cell r="U43" t="e">
            <v>#N/A</v>
          </cell>
          <cell r="V43" t="e">
            <v>#N/A</v>
          </cell>
          <cell r="X43">
            <v>201405</v>
          </cell>
          <cell r="AA43">
            <v>10110</v>
          </cell>
          <cell r="AB43">
            <v>5910</v>
          </cell>
          <cell r="AC43">
            <v>6326</v>
          </cell>
          <cell r="AD43">
            <v>3076</v>
          </cell>
          <cell r="AE43">
            <v>1559</v>
          </cell>
          <cell r="AF43">
            <v>2057</v>
          </cell>
          <cell r="AG43" t="e">
            <v>#N/A</v>
          </cell>
          <cell r="AH43" t="e">
            <v>#N/A</v>
          </cell>
        </row>
        <row r="44">
          <cell r="A44">
            <v>201406</v>
          </cell>
          <cell r="B44" t="str">
            <v/>
          </cell>
          <cell r="C44">
            <v>8986.3433092464002</v>
          </cell>
          <cell r="D44">
            <v>5051.8864182800999</v>
          </cell>
          <cell r="E44">
            <v>5447.25186496884</v>
          </cell>
          <cell r="F44">
            <v>2720.7916810664001</v>
          </cell>
          <cell r="G44">
            <v>1229.98336019475</v>
          </cell>
          <cell r="H44">
            <v>1568.87145884601</v>
          </cell>
          <cell r="I44" t="e">
            <v>#N/A</v>
          </cell>
          <cell r="J44" t="e">
            <v>#N/A</v>
          </cell>
          <cell r="L44">
            <v>201406</v>
          </cell>
          <cell r="O44">
            <v>3.4901984615119299</v>
          </cell>
          <cell r="P44">
            <v>3.0054447117707301</v>
          </cell>
          <cell r="Q44">
            <v>3.4673801957583201</v>
          </cell>
          <cell r="R44">
            <v>4.1376521677925702</v>
          </cell>
          <cell r="S44">
            <v>5.0470216491875801</v>
          </cell>
          <cell r="T44">
            <v>7.6842957174483004</v>
          </cell>
          <cell r="U44" t="e">
            <v>#N/A</v>
          </cell>
          <cell r="V44" t="e">
            <v>#N/A</v>
          </cell>
          <cell r="X44">
            <v>201406</v>
          </cell>
          <cell r="AA44">
            <v>10020</v>
          </cell>
          <cell r="AB44">
            <v>6066</v>
          </cell>
          <cell r="AC44">
            <v>6935</v>
          </cell>
          <cell r="AD44">
            <v>3611</v>
          </cell>
          <cell r="AE44">
            <v>1687</v>
          </cell>
          <cell r="AF44">
            <v>2213</v>
          </cell>
          <cell r="AG44" t="e">
            <v>#N/A</v>
          </cell>
          <cell r="AH44" t="e">
            <v>#N/A</v>
          </cell>
        </row>
        <row r="45">
          <cell r="A45">
            <v>201407</v>
          </cell>
          <cell r="B45" t="str">
            <v>2014</v>
          </cell>
          <cell r="C45">
            <v>8787.3244238426105</v>
          </cell>
          <cell r="D45">
            <v>5094.48558789652</v>
          </cell>
          <cell r="E45">
            <v>5362.4025953463397</v>
          </cell>
          <cell r="F45">
            <v>2678.5557619176798</v>
          </cell>
          <cell r="G45">
            <v>1246.72036027025</v>
          </cell>
          <cell r="H45">
            <v>1650.06584326349</v>
          </cell>
          <cell r="I45" t="e">
            <v>#N/A</v>
          </cell>
          <cell r="J45" t="e">
            <v>#N/A</v>
          </cell>
          <cell r="L45">
            <v>201407</v>
          </cell>
          <cell r="O45">
            <v>3.45029424415885</v>
          </cell>
          <cell r="P45">
            <v>2.94940568439368</v>
          </cell>
          <cell r="Q45">
            <v>3.4523988763252502</v>
          </cell>
          <cell r="R45">
            <v>4.15777629868475</v>
          </cell>
          <cell r="S45">
            <v>5.07638662002371</v>
          </cell>
          <cell r="T45">
            <v>7.7031029040750596</v>
          </cell>
          <cell r="U45" t="e">
            <v>#N/A</v>
          </cell>
          <cell r="V45" t="e">
            <v>#N/A</v>
          </cell>
          <cell r="X45">
            <v>201407</v>
          </cell>
          <cell r="AA45">
            <v>9978</v>
          </cell>
          <cell r="AB45">
            <v>6287</v>
          </cell>
          <cell r="AC45">
            <v>6890</v>
          </cell>
          <cell r="AD45">
            <v>3354</v>
          </cell>
          <cell r="AE45">
            <v>1635</v>
          </cell>
          <cell r="AF45">
            <v>2111</v>
          </cell>
          <cell r="AG45" t="e">
            <v>#N/A</v>
          </cell>
          <cell r="AH45" t="e">
            <v>#N/A</v>
          </cell>
        </row>
        <row r="46">
          <cell r="A46">
            <v>201408</v>
          </cell>
          <cell r="B46" t="str">
            <v/>
          </cell>
          <cell r="C46">
            <v>8745.1319585493002</v>
          </cell>
          <cell r="D46">
            <v>5091.25659044656</v>
          </cell>
          <cell r="E46">
            <v>5537.1191384843796</v>
          </cell>
          <cell r="F46">
            <v>2718.4157400470499</v>
          </cell>
          <cell r="G46">
            <v>1311.25519079827</v>
          </cell>
          <cell r="H46">
            <v>1748.30686583632</v>
          </cell>
          <cell r="I46" t="e">
            <v>#N/A</v>
          </cell>
          <cell r="J46" t="e">
            <v>#N/A</v>
          </cell>
          <cell r="L46">
            <v>201408</v>
          </cell>
          <cell r="O46">
            <v>3.4233440523498899</v>
          </cell>
          <cell r="P46">
            <v>2.901907109992</v>
          </cell>
          <cell r="Q46">
            <v>3.4640776886997999</v>
          </cell>
          <cell r="R46">
            <v>4.1700167006670297</v>
          </cell>
          <cell r="S46">
            <v>5.1773002592966799</v>
          </cell>
          <cell r="T46">
            <v>7.61343939123776</v>
          </cell>
          <cell r="U46" t="e">
            <v>#N/A</v>
          </cell>
          <cell r="V46" t="e">
            <v>#N/A</v>
          </cell>
          <cell r="X46">
            <v>201408</v>
          </cell>
          <cell r="AA46">
            <v>9886</v>
          </cell>
          <cell r="AB46">
            <v>6029</v>
          </cell>
          <cell r="AC46">
            <v>6623</v>
          </cell>
          <cell r="AD46">
            <v>3202</v>
          </cell>
          <cell r="AE46">
            <v>1531</v>
          </cell>
          <cell r="AF46">
            <v>1991</v>
          </cell>
          <cell r="AG46" t="e">
            <v>#N/A</v>
          </cell>
          <cell r="AH46" t="e">
            <v>#N/A</v>
          </cell>
        </row>
        <row r="47">
          <cell r="A47">
            <v>201409</v>
          </cell>
          <cell r="B47" t="str">
            <v/>
          </cell>
          <cell r="C47">
            <v>8649.5079104170309</v>
          </cell>
          <cell r="D47">
            <v>5076.3156747663697</v>
          </cell>
          <cell r="E47">
            <v>5557.0605269336702</v>
          </cell>
          <cell r="F47">
            <v>2742.20301641171</v>
          </cell>
          <cell r="G47">
            <v>1260.6152042962301</v>
          </cell>
          <cell r="H47">
            <v>1750.4538412899799</v>
          </cell>
          <cell r="I47" t="e">
            <v>#N/A</v>
          </cell>
          <cell r="J47" t="e">
            <v>#N/A</v>
          </cell>
          <cell r="L47">
            <v>201409</v>
          </cell>
          <cell r="O47">
            <v>3.3511057505231001</v>
          </cell>
          <cell r="P47">
            <v>2.8150905448549701</v>
          </cell>
          <cell r="Q47">
            <v>3.3935824315598699</v>
          </cell>
          <cell r="R47">
            <v>4.16700956722587</v>
          </cell>
          <cell r="S47">
            <v>5.1190028585832801</v>
          </cell>
          <cell r="T47">
            <v>7.6595869270214898</v>
          </cell>
          <cell r="U47" t="e">
            <v>#N/A</v>
          </cell>
          <cell r="V47" t="e">
            <v>#N/A</v>
          </cell>
          <cell r="X47">
            <v>201409</v>
          </cell>
          <cell r="AA47">
            <v>9002</v>
          </cell>
          <cell r="AB47">
            <v>5405</v>
          </cell>
          <cell r="AC47">
            <v>5743</v>
          </cell>
          <cell r="AD47">
            <v>2739</v>
          </cell>
          <cell r="AE47">
            <v>1225</v>
          </cell>
          <cell r="AF47">
            <v>1670</v>
          </cell>
          <cell r="AG47" t="e">
            <v>#N/A</v>
          </cell>
          <cell r="AH47" t="e">
            <v>#N/A</v>
          </cell>
        </row>
        <row r="48">
          <cell r="A48">
            <v>201410</v>
          </cell>
          <cell r="B48" t="str">
            <v/>
          </cell>
          <cell r="C48">
            <v>8776.9080360573007</v>
          </cell>
          <cell r="D48">
            <v>5336.6863029337101</v>
          </cell>
          <cell r="E48">
            <v>5832.0965871496301</v>
          </cell>
          <cell r="F48">
            <v>2725.1349140351999</v>
          </cell>
          <cell r="G48">
            <v>1453.1608708681299</v>
          </cell>
          <cell r="H48">
            <v>1809.53336335483</v>
          </cell>
          <cell r="I48" t="e">
            <v>#N/A</v>
          </cell>
          <cell r="J48" t="e">
            <v>#N/A</v>
          </cell>
          <cell r="L48">
            <v>201410</v>
          </cell>
          <cell r="O48">
            <v>3.2982686393337</v>
          </cell>
          <cell r="P48">
            <v>2.75084067959479</v>
          </cell>
          <cell r="Q48">
            <v>3.3373973851600698</v>
          </cell>
          <cell r="R48">
            <v>4.1870599973075704</v>
          </cell>
          <cell r="S48">
            <v>5.1223761096621097</v>
          </cell>
          <cell r="T48">
            <v>7.6336045688484901</v>
          </cell>
          <cell r="U48" t="e">
            <v>#N/A</v>
          </cell>
          <cell r="V48" t="e">
            <v>#N/A</v>
          </cell>
          <cell r="X48">
            <v>201410</v>
          </cell>
          <cell r="AA48">
            <v>9317</v>
          </cell>
          <cell r="AB48">
            <v>5398</v>
          </cell>
          <cell r="AC48">
            <v>5540</v>
          </cell>
          <cell r="AD48">
            <v>2570</v>
          </cell>
          <cell r="AE48">
            <v>1314</v>
          </cell>
          <cell r="AF48">
            <v>1649</v>
          </cell>
          <cell r="AG48" t="e">
            <v>#N/A</v>
          </cell>
          <cell r="AH48" t="e">
            <v>#N/A</v>
          </cell>
        </row>
        <row r="49">
          <cell r="A49">
            <v>201411</v>
          </cell>
          <cell r="B49" t="str">
            <v/>
          </cell>
          <cell r="C49">
            <v>8618.7600626831099</v>
          </cell>
          <cell r="D49">
            <v>5200.46818219754</v>
          </cell>
          <cell r="E49">
            <v>5691.66480540469</v>
          </cell>
          <cell r="F49">
            <v>2790.1092847964701</v>
          </cell>
          <cell r="G49">
            <v>1332.33317527187</v>
          </cell>
          <cell r="H49">
            <v>1771.0733531210201</v>
          </cell>
          <cell r="I49" t="e">
            <v>#N/A</v>
          </cell>
          <cell r="J49" t="e">
            <v>#N/A</v>
          </cell>
          <cell r="L49">
            <v>201411</v>
          </cell>
          <cell r="O49">
            <v>3.23597532613244</v>
          </cell>
          <cell r="P49">
            <v>2.69272626388581</v>
          </cell>
          <cell r="Q49">
            <v>3.2817763276444798</v>
          </cell>
          <cell r="R49">
            <v>4.1507435573639002</v>
          </cell>
          <cell r="S49">
            <v>5.12529785542075</v>
          </cell>
          <cell r="T49">
            <v>7.6404861867756599</v>
          </cell>
          <cell r="U49" t="e">
            <v>#N/A</v>
          </cell>
          <cell r="V49" t="e">
            <v>#N/A</v>
          </cell>
          <cell r="X49">
            <v>201411</v>
          </cell>
          <cell r="AA49">
            <v>7283</v>
          </cell>
          <cell r="AB49">
            <v>4071</v>
          </cell>
          <cell r="AC49">
            <v>4472</v>
          </cell>
          <cell r="AD49">
            <v>2175</v>
          </cell>
          <cell r="AE49">
            <v>964</v>
          </cell>
          <cell r="AF49">
            <v>1286</v>
          </cell>
          <cell r="AG49" t="e">
            <v>#N/A</v>
          </cell>
          <cell r="AH49" t="e">
            <v>#N/A</v>
          </cell>
        </row>
        <row r="50">
          <cell r="A50">
            <v>201412</v>
          </cell>
          <cell r="B50" t="str">
            <v/>
          </cell>
          <cell r="C50">
            <v>8409.5799739081594</v>
          </cell>
          <cell r="D50">
            <v>5229.3622732447502</v>
          </cell>
          <cell r="E50">
            <v>5909.8421478227601</v>
          </cell>
          <cell r="F50">
            <v>2815.3174184884801</v>
          </cell>
          <cell r="G50">
            <v>1426.4002085587799</v>
          </cell>
          <cell r="H50">
            <v>1747.1610533283999</v>
          </cell>
          <cell r="I50" t="e">
            <v>#N/A</v>
          </cell>
          <cell r="J50" t="e">
            <v>#N/A</v>
          </cell>
          <cell r="L50">
            <v>201412</v>
          </cell>
          <cell r="O50">
            <v>3.2079130833558098</v>
          </cell>
          <cell r="P50">
            <v>2.6348799017014102</v>
          </cell>
          <cell r="Q50">
            <v>3.2916338937970702</v>
          </cell>
          <cell r="R50">
            <v>4.1749691662497899</v>
          </cell>
          <cell r="S50">
            <v>5.1858900651495796</v>
          </cell>
          <cell r="T50">
            <v>7.78799288171406</v>
          </cell>
          <cell r="U50" t="e">
            <v>#N/A</v>
          </cell>
          <cell r="V50" t="e">
            <v>#N/A</v>
          </cell>
          <cell r="X50">
            <v>201412</v>
          </cell>
          <cell r="AA50">
            <v>8107</v>
          </cell>
          <cell r="AB50">
            <v>4992</v>
          </cell>
          <cell r="AC50">
            <v>5575</v>
          </cell>
          <cell r="AD50">
            <v>2747</v>
          </cell>
          <cell r="AE50">
            <v>1373</v>
          </cell>
          <cell r="AF50">
            <v>1714</v>
          </cell>
          <cell r="AG50" t="e">
            <v>#N/A</v>
          </cell>
          <cell r="AH50" t="e">
            <v>#N/A</v>
          </cell>
        </row>
        <row r="51">
          <cell r="A51">
            <v>201501</v>
          </cell>
          <cell r="B51" t="str">
            <v/>
          </cell>
          <cell r="C51">
            <v>8351.4664518243098</v>
          </cell>
          <cell r="D51">
            <v>5176.0214002193597</v>
          </cell>
          <cell r="E51">
            <v>5809.9677687687399</v>
          </cell>
          <cell r="F51">
            <v>2875.6930682420202</v>
          </cell>
          <cell r="G51">
            <v>1391.13730927294</v>
          </cell>
          <cell r="H51">
            <v>1771.2378985018699</v>
          </cell>
          <cell r="I51" t="e">
            <v>#N/A</v>
          </cell>
          <cell r="J51" t="e">
            <v>#N/A</v>
          </cell>
          <cell r="L51">
            <v>201501</v>
          </cell>
          <cell r="O51">
            <v>3.1653504902114999</v>
          </cell>
          <cell r="P51">
            <v>2.5980388145444402</v>
          </cell>
          <cell r="Q51">
            <v>3.26043026251484</v>
          </cell>
          <cell r="R51">
            <v>4.1938138479887703</v>
          </cell>
          <cell r="S51">
            <v>5.2075735205224296</v>
          </cell>
          <cell r="T51">
            <v>7.9302752187546997</v>
          </cell>
          <cell r="U51" t="e">
            <v>#N/A</v>
          </cell>
          <cell r="V51" t="e">
            <v>#N/A</v>
          </cell>
          <cell r="X51">
            <v>201501</v>
          </cell>
          <cell r="AA51">
            <v>6212</v>
          </cell>
          <cell r="AB51">
            <v>3388</v>
          </cell>
          <cell r="AC51">
            <v>3510</v>
          </cell>
          <cell r="AD51">
            <v>1636</v>
          </cell>
          <cell r="AE51">
            <v>763</v>
          </cell>
          <cell r="AF51">
            <v>942</v>
          </cell>
          <cell r="AG51" t="e">
            <v>#N/A</v>
          </cell>
          <cell r="AH51" t="e">
            <v>#N/A</v>
          </cell>
        </row>
        <row r="52">
          <cell r="A52">
            <v>201502</v>
          </cell>
          <cell r="B52" t="str">
            <v/>
          </cell>
          <cell r="C52">
            <v>8139.2796721594405</v>
          </cell>
          <cell r="D52">
            <v>5116.8270376467799</v>
          </cell>
          <cell r="E52">
            <v>5939.5975822463197</v>
          </cell>
          <cell r="F52">
            <v>2864.4401374507602</v>
          </cell>
          <cell r="G52">
            <v>1319.6925374734501</v>
          </cell>
          <cell r="H52">
            <v>1785.76499687195</v>
          </cell>
          <cell r="I52" t="e">
            <v>#N/A</v>
          </cell>
          <cell r="J52" t="e">
            <v>#N/A</v>
          </cell>
          <cell r="L52">
            <v>201502</v>
          </cell>
          <cell r="O52">
            <v>3.1271170915743398</v>
          </cell>
          <cell r="P52">
            <v>2.5477073100019298</v>
          </cell>
          <cell r="Q52">
            <v>3.2343620558886599</v>
          </cell>
          <cell r="R52">
            <v>4.2026760824917897</v>
          </cell>
          <cell r="S52">
            <v>5.1645086653290102</v>
          </cell>
          <cell r="T52">
            <v>7.8457160179283196</v>
          </cell>
          <cell r="U52" t="e">
            <v>#N/A</v>
          </cell>
          <cell r="V52" t="e">
            <v>#N/A</v>
          </cell>
          <cell r="X52">
            <v>201502</v>
          </cell>
          <cell r="AA52">
            <v>6555</v>
          </cell>
          <cell r="AB52">
            <v>3811</v>
          </cell>
          <cell r="AC52">
            <v>4354</v>
          </cell>
          <cell r="AD52">
            <v>2033</v>
          </cell>
          <cell r="AE52">
            <v>919</v>
          </cell>
          <cell r="AF52">
            <v>1176</v>
          </cell>
          <cell r="AG52" t="e">
            <v>#N/A</v>
          </cell>
          <cell r="AH52" t="e">
            <v>#N/A</v>
          </cell>
        </row>
        <row r="53">
          <cell r="A53">
            <v>201503</v>
          </cell>
          <cell r="B53" t="str">
            <v/>
          </cell>
          <cell r="C53">
            <v>8256.2514543170491</v>
          </cell>
          <cell r="D53">
            <v>5315.7538413314996</v>
          </cell>
          <cell r="E53">
            <v>5968.9656433868704</v>
          </cell>
          <cell r="F53">
            <v>2872.24710601987</v>
          </cell>
          <cell r="G53">
            <v>1430.7700273150899</v>
          </cell>
          <cell r="H53">
            <v>1789.95251658898</v>
          </cell>
          <cell r="I53" t="e">
            <v>#N/A</v>
          </cell>
          <cell r="J53" t="e">
            <v>#N/A</v>
          </cell>
          <cell r="L53">
            <v>201503</v>
          </cell>
          <cell r="O53">
            <v>3.0933466106387901</v>
          </cell>
          <cell r="P53">
            <v>2.5091881532856299</v>
          </cell>
          <cell r="Q53">
            <v>3.13881790801786</v>
          </cell>
          <cell r="R53">
            <v>4.0659128246749798</v>
          </cell>
          <cell r="S53">
            <v>5.1560908481782501</v>
          </cell>
          <cell r="T53">
            <v>7.8362451297457199</v>
          </cell>
          <cell r="U53" t="e">
            <v>#N/A</v>
          </cell>
          <cell r="V53" t="e">
            <v>#N/A</v>
          </cell>
          <cell r="X53">
            <v>201503</v>
          </cell>
          <cell r="AA53">
            <v>8522</v>
          </cell>
          <cell r="AB53">
            <v>5259</v>
          </cell>
          <cell r="AC53">
            <v>5819</v>
          </cell>
          <cell r="AD53">
            <v>2826</v>
          </cell>
          <cell r="AE53">
            <v>1432</v>
          </cell>
          <cell r="AF53">
            <v>1777</v>
          </cell>
          <cell r="AG53" t="e">
            <v>#N/A</v>
          </cell>
          <cell r="AH53" t="e">
            <v>#N/A</v>
          </cell>
        </row>
        <row r="54">
          <cell r="A54">
            <v>201504</v>
          </cell>
          <cell r="B54" t="str">
            <v/>
          </cell>
          <cell r="C54">
            <v>8117.9763969035403</v>
          </cell>
          <cell r="D54">
            <v>5125.3504738764796</v>
          </cell>
          <cell r="E54">
            <v>6031.2748097034901</v>
          </cell>
          <cell r="F54">
            <v>2888.0278533026199</v>
          </cell>
          <cell r="G54">
            <v>1367.60530409534</v>
          </cell>
          <cell r="H54">
            <v>1744.9019851847199</v>
          </cell>
          <cell r="I54" t="e">
            <v>#N/A</v>
          </cell>
          <cell r="J54" t="e">
            <v>#N/A</v>
          </cell>
          <cell r="L54">
            <v>201504</v>
          </cell>
          <cell r="O54">
            <v>3.1173670750354301</v>
          </cell>
          <cell r="P54">
            <v>2.5224497142396398</v>
          </cell>
          <cell r="Q54">
            <v>3.1739205650431099</v>
          </cell>
          <cell r="R54">
            <v>4.1122081262344796</v>
          </cell>
          <cell r="S54">
            <v>5.2004889231868701</v>
          </cell>
          <cell r="T54">
            <v>7.84716336499653</v>
          </cell>
          <cell r="U54" t="e">
            <v>#N/A</v>
          </cell>
          <cell r="V54" t="e">
            <v>#N/A</v>
          </cell>
          <cell r="X54">
            <v>201504</v>
          </cell>
          <cell r="AA54">
            <v>8534</v>
          </cell>
          <cell r="AB54">
            <v>5303</v>
          </cell>
          <cell r="AC54">
            <v>6365</v>
          </cell>
          <cell r="AD54">
            <v>3057</v>
          </cell>
          <cell r="AE54">
            <v>1482</v>
          </cell>
          <cell r="AF54">
            <v>1890</v>
          </cell>
          <cell r="AG54" t="e">
            <v>#N/A</v>
          </cell>
          <cell r="AH54" t="e">
            <v>#N/A</v>
          </cell>
        </row>
        <row r="55">
          <cell r="A55">
            <v>201505</v>
          </cell>
          <cell r="B55" t="str">
            <v/>
          </cell>
          <cell r="C55">
            <v>7967.6674786667099</v>
          </cell>
          <cell r="D55">
            <v>5184.8396433077596</v>
          </cell>
          <cell r="E55">
            <v>6122.41087659798</v>
          </cell>
          <cell r="F55">
            <v>2972.90059340883</v>
          </cell>
          <cell r="G55">
            <v>1417.6474068902801</v>
          </cell>
          <cell r="H55">
            <v>1849.9777276223001</v>
          </cell>
          <cell r="I55" t="e">
            <v>#N/A</v>
          </cell>
          <cell r="J55" t="e">
            <v>#N/A</v>
          </cell>
          <cell r="L55">
            <v>201505</v>
          </cell>
          <cell r="O55">
            <v>3.1298045707246001</v>
          </cell>
          <cell r="P55">
            <v>2.5158819598664399</v>
          </cell>
          <cell r="Q55">
            <v>3.18871928334088</v>
          </cell>
          <cell r="R55">
            <v>4.0956225925930196</v>
          </cell>
          <cell r="S55">
            <v>5.2280574594121099</v>
          </cell>
          <cell r="T55">
            <v>7.7923669256686399</v>
          </cell>
          <cell r="U55" t="e">
            <v>#N/A</v>
          </cell>
          <cell r="V55" t="e">
            <v>#N/A</v>
          </cell>
          <cell r="X55">
            <v>201505</v>
          </cell>
          <cell r="AA55">
            <v>8421</v>
          </cell>
          <cell r="AB55">
            <v>5810</v>
          </cell>
          <cell r="AC55">
            <v>7047</v>
          </cell>
          <cell r="AD55">
            <v>3574</v>
          </cell>
          <cell r="AE55">
            <v>1742</v>
          </cell>
          <cell r="AF55">
            <v>2355</v>
          </cell>
          <cell r="AG55" t="e">
            <v>#N/A</v>
          </cell>
          <cell r="AH55" t="e">
            <v>#N/A</v>
          </cell>
        </row>
        <row r="56">
          <cell r="A56">
            <v>201506</v>
          </cell>
          <cell r="B56" t="str">
            <v/>
          </cell>
          <cell r="C56">
            <v>7991.1057310644701</v>
          </cell>
          <cell r="D56">
            <v>5327.1340176963704</v>
          </cell>
          <cell r="E56">
            <v>6218.5561001551596</v>
          </cell>
          <cell r="F56">
            <v>3035.42920040638</v>
          </cell>
          <cell r="G56">
            <v>1430.8391496018501</v>
          </cell>
          <cell r="H56">
            <v>1821.0751962424499</v>
          </cell>
          <cell r="I56" t="e">
            <v>#N/A</v>
          </cell>
          <cell r="J56" t="e">
            <v>#N/A</v>
          </cell>
          <cell r="L56">
            <v>201506</v>
          </cell>
          <cell r="O56">
            <v>3.10787107931136</v>
          </cell>
          <cell r="P56">
            <v>2.5077371265453601</v>
          </cell>
          <cell r="Q56">
            <v>3.2040336341325202</v>
          </cell>
          <cell r="R56">
            <v>4.1335761970221103</v>
          </cell>
          <cell r="S56">
            <v>5.2148026004446297</v>
          </cell>
          <cell r="T56">
            <v>7.6390460766529298</v>
          </cell>
          <cell r="U56" t="e">
            <v>#N/A</v>
          </cell>
          <cell r="V56" t="e">
            <v>#N/A</v>
          </cell>
          <cell r="X56">
            <v>201506</v>
          </cell>
          <cell r="AA56">
            <v>8944</v>
          </cell>
          <cell r="AB56">
            <v>6547</v>
          </cell>
          <cell r="AC56">
            <v>8059</v>
          </cell>
          <cell r="AD56">
            <v>4119</v>
          </cell>
          <cell r="AE56">
            <v>2027</v>
          </cell>
          <cell r="AF56">
            <v>2687</v>
          </cell>
          <cell r="AG56" t="e">
            <v>#N/A</v>
          </cell>
          <cell r="AH56" t="e">
            <v>#N/A</v>
          </cell>
        </row>
        <row r="57">
          <cell r="A57">
            <v>201507</v>
          </cell>
          <cell r="B57" t="str">
            <v>2015</v>
          </cell>
          <cell r="C57">
            <v>8188.1655766608401</v>
          </cell>
          <cell r="D57">
            <v>5466.2068192085899</v>
          </cell>
          <cell r="E57">
            <v>6526.7445032400101</v>
          </cell>
          <cell r="F57">
            <v>3115.1381916865898</v>
          </cell>
          <cell r="G57">
            <v>1488.88013522868</v>
          </cell>
          <cell r="H57">
            <v>1976.9661927592899</v>
          </cell>
          <cell r="I57" t="e">
            <v>#N/A</v>
          </cell>
          <cell r="J57" t="e">
            <v>#N/A</v>
          </cell>
          <cell r="L57">
            <v>201507</v>
          </cell>
          <cell r="O57">
            <v>3.1260236493927902</v>
          </cell>
          <cell r="P57">
            <v>2.5853338690004799</v>
          </cell>
          <cell r="Q57">
            <v>3.2809156534042598</v>
          </cell>
          <cell r="R57">
            <v>4.1954274264392604</v>
          </cell>
          <cell r="S57">
            <v>5.3034470625770096</v>
          </cell>
          <cell r="T57">
            <v>7.79027170044803</v>
          </cell>
          <cell r="U57" t="e">
            <v>#N/A</v>
          </cell>
          <cell r="V57" t="e">
            <v>#N/A</v>
          </cell>
          <cell r="X57">
            <v>201507</v>
          </cell>
          <cell r="AA57">
            <v>9442</v>
          </cell>
          <cell r="AB57">
            <v>6873</v>
          </cell>
          <cell r="AC57">
            <v>8344</v>
          </cell>
          <cell r="AD57">
            <v>3980</v>
          </cell>
          <cell r="AE57">
            <v>1942</v>
          </cell>
          <cell r="AF57">
            <v>2605</v>
          </cell>
          <cell r="AG57" t="e">
            <v>#N/A</v>
          </cell>
          <cell r="AH57" t="e">
            <v>#N/A</v>
          </cell>
        </row>
        <row r="58">
          <cell r="A58">
            <v>201508</v>
          </cell>
          <cell r="B58" t="str">
            <v/>
          </cell>
          <cell r="C58">
            <v>7951.9800407790499</v>
          </cell>
          <cell r="D58">
            <v>5620.9250061446</v>
          </cell>
          <cell r="E58">
            <v>6624.3676740029596</v>
          </cell>
          <cell r="F58">
            <v>3199.34232506541</v>
          </cell>
          <cell r="G58">
            <v>1475.5931079672</v>
          </cell>
          <cell r="H58">
            <v>1923.2052737947399</v>
          </cell>
          <cell r="I58" t="e">
            <v>#N/A</v>
          </cell>
          <cell r="J58" t="e">
            <v>#N/A</v>
          </cell>
          <cell r="L58">
            <v>201508</v>
          </cell>
          <cell r="O58">
            <v>3.0846282150662399</v>
          </cell>
          <cell r="P58">
            <v>2.53329802566856</v>
          </cell>
          <cell r="Q58">
            <v>3.2223755009372299</v>
          </cell>
          <cell r="R58">
            <v>4.1946896185067697</v>
          </cell>
          <cell r="S58">
            <v>5.2946342131908501</v>
          </cell>
          <cell r="T58">
            <v>7.8462010664653103</v>
          </cell>
          <cell r="U58" t="e">
            <v>#N/A</v>
          </cell>
          <cell r="V58" t="e">
            <v>#N/A</v>
          </cell>
          <cell r="X58">
            <v>201508</v>
          </cell>
          <cell r="AA58">
            <v>8682</v>
          </cell>
          <cell r="AB58">
            <v>6411</v>
          </cell>
          <cell r="AC58">
            <v>7804</v>
          </cell>
          <cell r="AD58">
            <v>3688</v>
          </cell>
          <cell r="AE58">
            <v>1700</v>
          </cell>
          <cell r="AF58">
            <v>2162</v>
          </cell>
          <cell r="AG58" t="e">
            <v>#N/A</v>
          </cell>
          <cell r="AH58" t="e">
            <v>#N/A</v>
          </cell>
        </row>
        <row r="59">
          <cell r="A59">
            <v>201509</v>
          </cell>
          <cell r="B59" t="str">
            <v/>
          </cell>
          <cell r="C59">
            <v>7942.0207017309003</v>
          </cell>
          <cell r="D59">
            <v>5660.2625977471698</v>
          </cell>
          <cell r="E59">
            <v>6584.6101901366301</v>
          </cell>
          <cell r="F59">
            <v>3296.5533148019099</v>
          </cell>
          <cell r="G59">
            <v>1494.1194048806301</v>
          </cell>
          <cell r="H59">
            <v>1914.95375215133</v>
          </cell>
          <cell r="I59" t="e">
            <v>#N/A</v>
          </cell>
          <cell r="J59" t="e">
            <v>#N/A</v>
          </cell>
          <cell r="L59">
            <v>201509</v>
          </cell>
          <cell r="O59">
            <v>3.1084500105249502</v>
          </cell>
          <cell r="P59">
            <v>2.5638291761625802</v>
          </cell>
          <cell r="Q59">
            <v>3.2468837059685001</v>
          </cell>
          <cell r="R59">
            <v>4.2476517624920804</v>
          </cell>
          <cell r="S59">
            <v>5.3851026750725</v>
          </cell>
          <cell r="T59">
            <v>7.93191329550445</v>
          </cell>
          <cell r="U59" t="e">
            <v>#N/A</v>
          </cell>
          <cell r="V59" t="e">
            <v>#N/A</v>
          </cell>
          <cell r="X59">
            <v>201509</v>
          </cell>
          <cell r="AA59">
            <v>8296</v>
          </cell>
          <cell r="AB59">
            <v>6050</v>
          </cell>
          <cell r="AC59">
            <v>6827</v>
          </cell>
          <cell r="AD59">
            <v>3284</v>
          </cell>
          <cell r="AE59">
            <v>1457</v>
          </cell>
          <cell r="AF59">
            <v>1809</v>
          </cell>
          <cell r="AG59" t="e">
            <v>#N/A</v>
          </cell>
          <cell r="AH59" t="e">
            <v>#N/A</v>
          </cell>
        </row>
        <row r="60">
          <cell r="A60">
            <v>201510</v>
          </cell>
          <cell r="B60" t="str">
            <v/>
          </cell>
          <cell r="C60">
            <v>7792.8175294292396</v>
          </cell>
          <cell r="D60">
            <v>5346.5159879224402</v>
          </cell>
          <cell r="E60">
            <v>6489.8346035468503</v>
          </cell>
          <cell r="F60">
            <v>3203.9026042344599</v>
          </cell>
          <cell r="G60">
            <v>1476.5735470713601</v>
          </cell>
          <cell r="H60">
            <v>1865.7165139190699</v>
          </cell>
          <cell r="I60" t="e">
            <v>#N/A</v>
          </cell>
          <cell r="J60" t="e">
            <v>#N/A</v>
          </cell>
          <cell r="L60">
            <v>201510</v>
          </cell>
          <cell r="O60">
            <v>3.1025905115549102</v>
          </cell>
          <cell r="P60">
            <v>2.54671220031054</v>
          </cell>
          <cell r="Q60">
            <v>3.2756422480218799</v>
          </cell>
          <cell r="R60">
            <v>4.2769076938498696</v>
          </cell>
          <cell r="S60">
            <v>5.4427389437997196</v>
          </cell>
          <cell r="T60">
            <v>8.1429340585697094</v>
          </cell>
          <cell r="U60" t="e">
            <v>#N/A</v>
          </cell>
          <cell r="V60" t="e">
            <v>#N/A</v>
          </cell>
          <cell r="X60">
            <v>201510</v>
          </cell>
          <cell r="AA60">
            <v>7922</v>
          </cell>
          <cell r="AB60">
            <v>5244</v>
          </cell>
          <cell r="AC60">
            <v>5984</v>
          </cell>
          <cell r="AD60">
            <v>2923</v>
          </cell>
          <cell r="AE60">
            <v>1285</v>
          </cell>
          <cell r="AF60">
            <v>1641</v>
          </cell>
          <cell r="AG60" t="e">
            <v>#N/A</v>
          </cell>
          <cell r="AH60" t="e">
            <v>#N/A</v>
          </cell>
        </row>
        <row r="61">
          <cell r="A61">
            <v>201511</v>
          </cell>
          <cell r="B61" t="str">
            <v/>
          </cell>
          <cell r="C61">
            <v>7016.6121468404599</v>
          </cell>
          <cell r="D61">
            <v>5103.0873988192398</v>
          </cell>
          <cell r="E61">
            <v>5803.8586884528204</v>
          </cell>
          <cell r="F61">
            <v>2786.7708395896302</v>
          </cell>
          <cell r="G61">
            <v>1343.7391699764801</v>
          </cell>
          <cell r="H61">
            <v>1753.1306216319099</v>
          </cell>
          <cell r="I61" t="e">
            <v>#N/A</v>
          </cell>
          <cell r="J61" t="e">
            <v>#N/A</v>
          </cell>
          <cell r="L61">
            <v>201511</v>
          </cell>
          <cell r="O61">
            <v>3.1350130894941102</v>
          </cell>
          <cell r="P61">
            <v>2.5238697482658301</v>
          </cell>
          <cell r="Q61">
            <v>3.2878285384342201</v>
          </cell>
          <cell r="R61">
            <v>4.30764496371952</v>
          </cell>
          <cell r="S61">
            <v>5.5201144867588399</v>
          </cell>
          <cell r="T61">
            <v>8.1654724152616591</v>
          </cell>
          <cell r="U61" t="e">
            <v>#N/A</v>
          </cell>
          <cell r="V61" t="e">
            <v>#N/A</v>
          </cell>
          <cell r="X61">
            <v>201511</v>
          </cell>
          <cell r="AA61">
            <v>6274</v>
          </cell>
          <cell r="AB61">
            <v>4188</v>
          </cell>
          <cell r="AC61">
            <v>4760</v>
          </cell>
          <cell r="AD61">
            <v>2265</v>
          </cell>
          <cell r="AE61">
            <v>1014</v>
          </cell>
          <cell r="AF61">
            <v>1332</v>
          </cell>
          <cell r="AG61" t="e">
            <v>#N/A</v>
          </cell>
          <cell r="AH61" t="e">
            <v>#N/A</v>
          </cell>
        </row>
        <row r="62">
          <cell r="A62">
            <v>201512</v>
          </cell>
          <cell r="B62" t="str">
            <v/>
          </cell>
          <cell r="C62">
            <v>7809.8780091795097</v>
          </cell>
          <cell r="D62">
            <v>5537.3625005684698</v>
          </cell>
          <cell r="E62">
            <v>6668.1271676675597</v>
          </cell>
          <cell r="F62">
            <v>3343.1747546482702</v>
          </cell>
          <cell r="G62">
            <v>1542.88276510739</v>
          </cell>
          <cell r="H62">
            <v>1957.82275011152</v>
          </cell>
          <cell r="I62" t="e">
            <v>#N/A</v>
          </cell>
          <cell r="J62" t="e">
            <v>#N/A</v>
          </cell>
          <cell r="L62">
            <v>201512</v>
          </cell>
          <cell r="O62">
            <v>3.0624740880648802</v>
          </cell>
          <cell r="P62">
            <v>2.5059030084172198</v>
          </cell>
          <cell r="Q62">
            <v>3.2695167420940301</v>
          </cell>
          <cell r="R62">
            <v>4.2731387373679199</v>
          </cell>
          <cell r="S62">
            <v>5.5141606208937297</v>
          </cell>
          <cell r="T62">
            <v>8.0733545528295494</v>
          </cell>
          <cell r="U62" t="e">
            <v>#N/A</v>
          </cell>
          <cell r="V62" t="e">
            <v>#N/A</v>
          </cell>
          <cell r="X62">
            <v>201512</v>
          </cell>
          <cell r="AA62">
            <v>7607</v>
          </cell>
          <cell r="AB62">
            <v>5294</v>
          </cell>
          <cell r="AC62">
            <v>6388</v>
          </cell>
          <cell r="AD62">
            <v>3221</v>
          </cell>
          <cell r="AE62">
            <v>1497</v>
          </cell>
          <cell r="AF62">
            <v>1875</v>
          </cell>
          <cell r="AG62" t="e">
            <v>#N/A</v>
          </cell>
          <cell r="AH62" t="e">
            <v>#N/A</v>
          </cell>
        </row>
        <row r="63">
          <cell r="A63">
            <v>201601</v>
          </cell>
          <cell r="B63" t="str">
            <v/>
          </cell>
          <cell r="C63">
            <v>7612.40839589185</v>
          </cell>
          <cell r="D63">
            <v>5672.4707309758996</v>
          </cell>
          <cell r="E63">
            <v>7045.6922644505203</v>
          </cell>
          <cell r="F63">
            <v>3442.7351411602299</v>
          </cell>
          <cell r="G63">
            <v>1659.06493131344</v>
          </cell>
          <cell r="H63">
            <v>1987.33652527965</v>
          </cell>
          <cell r="I63" t="e">
            <v>#N/A</v>
          </cell>
          <cell r="J63" t="e">
            <v>#N/A</v>
          </cell>
          <cell r="L63">
            <v>201601</v>
          </cell>
          <cell r="O63">
            <v>3.0332180324841702</v>
          </cell>
          <cell r="P63">
            <v>2.4893457395632899</v>
          </cell>
          <cell r="Q63">
            <v>3.2746254083349302</v>
          </cell>
          <cell r="R63">
            <v>4.3420601825296901</v>
          </cell>
          <cell r="S63">
            <v>5.5530744844359097</v>
          </cell>
          <cell r="T63">
            <v>8.2131202504124694</v>
          </cell>
          <cell r="U63" t="e">
            <v>#N/A</v>
          </cell>
          <cell r="V63" t="e">
            <v>#N/A</v>
          </cell>
          <cell r="X63">
            <v>201601</v>
          </cell>
          <cell r="AA63">
            <v>5678</v>
          </cell>
          <cell r="AB63">
            <v>3659</v>
          </cell>
          <cell r="AC63">
            <v>4188</v>
          </cell>
          <cell r="AD63">
            <v>1917</v>
          </cell>
          <cell r="AE63">
            <v>876</v>
          </cell>
          <cell r="AF63">
            <v>1018</v>
          </cell>
          <cell r="AG63" t="e">
            <v>#N/A</v>
          </cell>
          <cell r="AH63" t="e">
            <v>#N/A</v>
          </cell>
        </row>
        <row r="64">
          <cell r="A64">
            <v>201602</v>
          </cell>
          <cell r="B64" t="str">
            <v/>
          </cell>
          <cell r="C64">
            <v>7550.3530575986997</v>
          </cell>
          <cell r="D64">
            <v>5448.3133296432497</v>
          </cell>
          <cell r="E64">
            <v>6727.5085614379504</v>
          </cell>
          <cell r="F64">
            <v>3147.9467443983999</v>
          </cell>
          <cell r="G64">
            <v>1566.0800975638899</v>
          </cell>
          <cell r="H64">
            <v>1812.47598563102</v>
          </cell>
          <cell r="I64" t="e">
            <v>#N/A</v>
          </cell>
          <cell r="J64" t="e">
            <v>#N/A</v>
          </cell>
          <cell r="L64">
            <v>201602</v>
          </cell>
          <cell r="O64">
            <v>2.9912510783225001</v>
          </cell>
          <cell r="P64">
            <v>2.4730905803790999</v>
          </cell>
          <cell r="Q64">
            <v>3.2684634845232199</v>
          </cell>
          <cell r="R64">
            <v>4.4035273425551802</v>
          </cell>
          <cell r="S64">
            <v>5.6183803299616999</v>
          </cell>
          <cell r="T64">
            <v>8.3119919795975594</v>
          </cell>
          <cell r="U64" t="e">
            <v>#N/A</v>
          </cell>
          <cell r="V64" t="e">
            <v>#N/A</v>
          </cell>
          <cell r="X64">
            <v>201602</v>
          </cell>
          <cell r="AA64">
            <v>6453</v>
          </cell>
          <cell r="AB64">
            <v>4290</v>
          </cell>
          <cell r="AC64">
            <v>5170</v>
          </cell>
          <cell r="AD64">
            <v>2351</v>
          </cell>
          <cell r="AE64">
            <v>1154</v>
          </cell>
          <cell r="AF64">
            <v>1262</v>
          </cell>
          <cell r="AG64" t="e">
            <v>#N/A</v>
          </cell>
          <cell r="AH64" t="e">
            <v>#N/A</v>
          </cell>
        </row>
        <row r="65">
          <cell r="A65">
            <v>201603</v>
          </cell>
          <cell r="B65" t="str">
            <v/>
          </cell>
          <cell r="C65">
            <v>7345.7207041955098</v>
          </cell>
          <cell r="D65">
            <v>5605.2337976604204</v>
          </cell>
          <cell r="E65">
            <v>6955.5225168688603</v>
          </cell>
          <cell r="F65">
            <v>3376.2440092124698</v>
          </cell>
          <cell r="G65">
            <v>1518.36400976753</v>
          </cell>
          <cell r="H65">
            <v>1887.1210011680901</v>
          </cell>
          <cell r="I65" t="e">
            <v>#N/A</v>
          </cell>
          <cell r="J65" t="e">
            <v>#N/A</v>
          </cell>
          <cell r="L65">
            <v>201603</v>
          </cell>
          <cell r="O65">
            <v>2.9530814105791698</v>
          </cell>
          <cell r="P65">
            <v>2.4412097833136599</v>
          </cell>
          <cell r="Q65">
            <v>3.2528652339864701</v>
          </cell>
          <cell r="R65">
            <v>4.4193798347580699</v>
          </cell>
          <cell r="S65">
            <v>5.6557124964797501</v>
          </cell>
          <cell r="T65">
            <v>8.4270858375434496</v>
          </cell>
          <cell r="U65" t="e">
            <v>#N/A</v>
          </cell>
          <cell r="V65" t="e">
            <v>#N/A</v>
          </cell>
          <cell r="X65">
            <v>201603</v>
          </cell>
          <cell r="AA65">
            <v>7829</v>
          </cell>
          <cell r="AB65">
            <v>5700</v>
          </cell>
          <cell r="AC65">
            <v>7026</v>
          </cell>
          <cell r="AD65">
            <v>3402</v>
          </cell>
          <cell r="AE65">
            <v>1581</v>
          </cell>
          <cell r="AF65">
            <v>1926</v>
          </cell>
          <cell r="AG65" t="e">
            <v>#N/A</v>
          </cell>
          <cell r="AH65" t="e">
            <v>#N/A</v>
          </cell>
        </row>
        <row r="66">
          <cell r="A66">
            <v>201604</v>
          </cell>
          <cell r="B66" t="str">
            <v/>
          </cell>
          <cell r="C66">
            <v>7340.9290796717196</v>
          </cell>
          <cell r="D66">
            <v>5532.8276109357002</v>
          </cell>
          <cell r="E66">
            <v>7057.9312002728302</v>
          </cell>
          <cell r="F66">
            <v>3365.1759559725501</v>
          </cell>
          <cell r="G66">
            <v>1644.04572344807</v>
          </cell>
          <cell r="H66">
            <v>1839.8907279340599</v>
          </cell>
          <cell r="I66" t="e">
            <v>#N/A</v>
          </cell>
          <cell r="J66" t="e">
            <v>#N/A</v>
          </cell>
          <cell r="L66">
            <v>201604</v>
          </cell>
          <cell r="O66">
            <v>2.8949875874129498</v>
          </cell>
          <cell r="P66">
            <v>2.3895539049508399</v>
          </cell>
          <cell r="Q66">
            <v>3.2227600645241399</v>
          </cell>
          <cell r="R66">
            <v>4.3629230641538399</v>
          </cell>
          <cell r="S66">
            <v>5.5879873507425</v>
          </cell>
          <cell r="T66">
            <v>8.3880436361877706</v>
          </cell>
          <cell r="U66" t="e">
            <v>#N/A</v>
          </cell>
          <cell r="V66" t="e">
            <v>#N/A</v>
          </cell>
          <cell r="X66">
            <v>201604</v>
          </cell>
          <cell r="AA66">
            <v>7670</v>
          </cell>
          <cell r="AB66">
            <v>5714</v>
          </cell>
          <cell r="AC66">
            <v>7230</v>
          </cell>
          <cell r="AD66">
            <v>3561</v>
          </cell>
          <cell r="AE66">
            <v>1720</v>
          </cell>
          <cell r="AF66">
            <v>1996</v>
          </cell>
          <cell r="AG66" t="e">
            <v>#N/A</v>
          </cell>
          <cell r="AH66" t="e">
            <v>#N/A</v>
          </cell>
        </row>
        <row r="67">
          <cell r="A67">
            <v>201605</v>
          </cell>
          <cell r="B67" t="str">
            <v/>
          </cell>
          <cell r="C67">
            <v>7161.8914573019401</v>
          </cell>
          <cell r="D67">
            <v>5552.3199162130404</v>
          </cell>
          <cell r="E67">
            <v>7183.6608967854199</v>
          </cell>
          <cell r="F67">
            <v>3368.3276508550198</v>
          </cell>
          <cell r="G67">
            <v>1583.8070548236699</v>
          </cell>
          <cell r="H67">
            <v>1868.16637210981</v>
          </cell>
          <cell r="I67" t="e">
            <v>#N/A</v>
          </cell>
          <cell r="J67" t="e">
            <v>#N/A</v>
          </cell>
          <cell r="L67">
            <v>201605</v>
          </cell>
          <cell r="O67">
            <v>2.8519505718714302</v>
          </cell>
          <cell r="P67">
            <v>2.3468824260478001</v>
          </cell>
          <cell r="Q67">
            <v>3.1200237392997701</v>
          </cell>
          <cell r="R67">
            <v>4.2713782183162401</v>
          </cell>
          <cell r="S67">
            <v>5.5207615679780799</v>
          </cell>
          <cell r="T67">
            <v>8.38761462732114</v>
          </cell>
          <cell r="U67" t="e">
            <v>#N/A</v>
          </cell>
          <cell r="V67" t="e">
            <v>#N/A</v>
          </cell>
          <cell r="X67">
            <v>201605</v>
          </cell>
          <cell r="AA67">
            <v>7656</v>
          </cell>
          <cell r="AB67">
            <v>6239</v>
          </cell>
          <cell r="AC67">
            <v>8472</v>
          </cell>
          <cell r="AD67">
            <v>4098</v>
          </cell>
          <cell r="AE67">
            <v>2014</v>
          </cell>
          <cell r="AF67">
            <v>2416</v>
          </cell>
          <cell r="AG67" t="e">
            <v>#N/A</v>
          </cell>
          <cell r="AH67" t="e">
            <v>#N/A</v>
          </cell>
        </row>
        <row r="68">
          <cell r="A68">
            <v>201606</v>
          </cell>
          <cell r="B68" t="str">
            <v/>
          </cell>
          <cell r="C68">
            <v>7110.3192520258199</v>
          </cell>
          <cell r="D68">
            <v>5498.7883414422204</v>
          </cell>
          <cell r="E68">
            <v>7145.2127905366096</v>
          </cell>
          <cell r="F68">
            <v>3451.7676021494799</v>
          </cell>
          <cell r="G68">
            <v>1618.42152380324</v>
          </cell>
          <cell r="H68">
            <v>1969.5034131892301</v>
          </cell>
          <cell r="I68" t="e">
            <v>#N/A</v>
          </cell>
          <cell r="J68" t="e">
            <v>#N/A</v>
          </cell>
          <cell r="L68">
            <v>201606</v>
          </cell>
          <cell r="O68">
            <v>2.8591785553791502</v>
          </cell>
          <cell r="P68">
            <v>2.34469415168327</v>
          </cell>
          <cell r="Q68">
            <v>3.1285332317918</v>
          </cell>
          <cell r="R68">
            <v>4.2726437540331403</v>
          </cell>
          <cell r="S68">
            <v>5.5709594826319897</v>
          </cell>
          <cell r="T68">
            <v>8.5068240417389394</v>
          </cell>
          <cell r="U68" t="e">
            <v>#N/A</v>
          </cell>
          <cell r="V68" t="e">
            <v>#N/A</v>
          </cell>
          <cell r="X68">
            <v>201606</v>
          </cell>
          <cell r="AA68">
            <v>7839</v>
          </cell>
          <cell r="AB68">
            <v>6617</v>
          </cell>
          <cell r="AC68">
            <v>9141</v>
          </cell>
          <cell r="AD68">
            <v>4624</v>
          </cell>
          <cell r="AE68">
            <v>2280</v>
          </cell>
          <cell r="AF68">
            <v>2856</v>
          </cell>
          <cell r="AG68" t="e">
            <v>#N/A</v>
          </cell>
          <cell r="AH68" t="e">
            <v>#N/A</v>
          </cell>
        </row>
        <row r="69">
          <cell r="A69">
            <v>201607</v>
          </cell>
          <cell r="B69" t="str">
            <v>2016</v>
          </cell>
          <cell r="C69">
            <v>6848.35233252134</v>
          </cell>
          <cell r="D69">
            <v>5399.8134944180101</v>
          </cell>
          <cell r="E69">
            <v>7234.3858259362496</v>
          </cell>
          <cell r="F69">
            <v>3408.6863757476499</v>
          </cell>
          <cell r="G69">
            <v>1648.27683249048</v>
          </cell>
          <cell r="H69">
            <v>1850.71095670777</v>
          </cell>
          <cell r="I69" t="e">
            <v>#N/A</v>
          </cell>
          <cell r="J69" t="e">
            <v>#N/A</v>
          </cell>
          <cell r="L69">
            <v>201607</v>
          </cell>
          <cell r="O69">
            <v>2.8883874047979901</v>
          </cell>
          <cell r="P69">
            <v>2.3518779367702698</v>
          </cell>
          <cell r="Q69">
            <v>3.1574471822661199</v>
          </cell>
          <cell r="R69">
            <v>4.3454302576496202</v>
          </cell>
          <cell r="S69">
            <v>5.5521942094882402</v>
          </cell>
          <cell r="T69">
            <v>8.6397858258208196</v>
          </cell>
          <cell r="U69" t="e">
            <v>#N/A</v>
          </cell>
          <cell r="V69" t="e">
            <v>#N/A</v>
          </cell>
          <cell r="X69">
            <v>201607</v>
          </cell>
          <cell r="AA69">
            <v>7167</v>
          </cell>
          <cell r="AB69">
            <v>6259</v>
          </cell>
          <cell r="AC69">
            <v>8570</v>
          </cell>
          <cell r="AD69">
            <v>4080</v>
          </cell>
          <cell r="AE69">
            <v>1974</v>
          </cell>
          <cell r="AF69">
            <v>2267</v>
          </cell>
          <cell r="AG69" t="e">
            <v>#N/A</v>
          </cell>
          <cell r="AH69" t="e">
            <v>#N/A</v>
          </cell>
        </row>
        <row r="70">
          <cell r="A70">
            <v>201608</v>
          </cell>
          <cell r="B70" t="str">
            <v/>
          </cell>
          <cell r="C70">
            <v>6985.5115745283902</v>
          </cell>
          <cell r="D70">
            <v>5600.3127513842501</v>
          </cell>
          <cell r="E70">
            <v>7413.9906556256701</v>
          </cell>
          <cell r="F70">
            <v>3547.3939712317001</v>
          </cell>
          <cell r="G70">
            <v>1697.1351267600301</v>
          </cell>
          <cell r="H70">
            <v>2069.2199088694401</v>
          </cell>
          <cell r="I70" t="e">
            <v>#N/A</v>
          </cell>
          <cell r="J70" t="e">
            <v>#N/A</v>
          </cell>
          <cell r="L70">
            <v>201608</v>
          </cell>
          <cell r="O70">
            <v>2.85956038270864</v>
          </cell>
          <cell r="P70">
            <v>2.3380564900859002</v>
          </cell>
          <cell r="Q70">
            <v>3.14559190691915</v>
          </cell>
          <cell r="R70">
            <v>4.3643598079611996</v>
          </cell>
          <cell r="S70">
            <v>5.5145581074635501</v>
          </cell>
          <cell r="T70">
            <v>8.5607123467883195</v>
          </cell>
          <cell r="U70" t="e">
            <v>#N/A</v>
          </cell>
          <cell r="V70" t="e">
            <v>#N/A</v>
          </cell>
          <cell r="X70">
            <v>201608</v>
          </cell>
          <cell r="AA70">
            <v>8076</v>
          </cell>
          <cell r="AB70">
            <v>6720</v>
          </cell>
          <cell r="AC70">
            <v>9061</v>
          </cell>
          <cell r="AD70">
            <v>4325</v>
          </cell>
          <cell r="AE70">
            <v>2082</v>
          </cell>
          <cell r="AF70">
            <v>2521</v>
          </cell>
          <cell r="AG70" t="e">
            <v>#N/A</v>
          </cell>
          <cell r="AH70" t="e">
            <v>#N/A</v>
          </cell>
        </row>
        <row r="71">
          <cell r="A71">
            <v>201609</v>
          </cell>
          <cell r="B71" t="str">
            <v/>
          </cell>
          <cell r="C71">
            <v>6884.5039439746697</v>
          </cell>
          <cell r="D71">
            <v>5592.3248100798501</v>
          </cell>
          <cell r="E71">
            <v>7531.5733681806596</v>
          </cell>
          <cell r="F71">
            <v>3569.4607554479599</v>
          </cell>
          <cell r="G71">
            <v>1752.2696859309001</v>
          </cell>
          <cell r="H71">
            <v>2198.54173061042</v>
          </cell>
          <cell r="I71" t="e">
            <v>#N/A</v>
          </cell>
          <cell r="J71" t="e">
            <v>#N/A</v>
          </cell>
          <cell r="L71">
            <v>201609</v>
          </cell>
          <cell r="O71">
            <v>2.8766030498566102</v>
          </cell>
          <cell r="P71">
            <v>2.33529519589954</v>
          </cell>
          <cell r="Q71">
            <v>3.1590945360940199</v>
          </cell>
          <cell r="R71">
            <v>4.4249809858711302</v>
          </cell>
          <cell r="S71">
            <v>5.5025099984504804</v>
          </cell>
          <cell r="T71">
            <v>8.5357573949664491</v>
          </cell>
          <cell r="U71" t="e">
            <v>#N/A</v>
          </cell>
          <cell r="V71" t="e">
            <v>#N/A</v>
          </cell>
          <cell r="X71">
            <v>201609</v>
          </cell>
          <cell r="AA71">
            <v>7220</v>
          </cell>
          <cell r="AB71">
            <v>6066</v>
          </cell>
          <cell r="AC71">
            <v>7800</v>
          </cell>
          <cell r="AD71">
            <v>3598</v>
          </cell>
          <cell r="AE71">
            <v>1715</v>
          </cell>
          <cell r="AF71">
            <v>2109</v>
          </cell>
          <cell r="AG71" t="e">
            <v>#N/A</v>
          </cell>
          <cell r="AH71" t="e">
            <v>#N/A</v>
          </cell>
        </row>
        <row r="72">
          <cell r="A72">
            <v>201610</v>
          </cell>
          <cell r="B72" t="str">
            <v/>
          </cell>
          <cell r="C72">
            <v>6752.7457794066904</v>
          </cell>
          <cell r="D72">
            <v>5769.9686332346</v>
          </cell>
          <cell r="E72">
            <v>7650.0400702405996</v>
          </cell>
          <cell r="F72">
            <v>3793.8036791135701</v>
          </cell>
          <cell r="G72">
            <v>1760.0073427187001</v>
          </cell>
          <cell r="H72">
            <v>2248.0867385162501</v>
          </cell>
          <cell r="I72" t="e">
            <v>#N/A</v>
          </cell>
          <cell r="J72" t="e">
            <v>#N/A</v>
          </cell>
          <cell r="L72">
            <v>201610</v>
          </cell>
          <cell r="O72">
            <v>2.93914325721361</v>
          </cell>
          <cell r="P72">
            <v>2.3458749996161901</v>
          </cell>
          <cell r="Q72">
            <v>3.1550576451323198</v>
          </cell>
          <cell r="R72">
            <v>4.4011696399021902</v>
          </cell>
          <cell r="S72">
            <v>5.4659966764406001</v>
          </cell>
          <cell r="T72">
            <v>8.3806255350111805</v>
          </cell>
          <cell r="U72" t="e">
            <v>#N/A</v>
          </cell>
          <cell r="V72" t="e">
            <v>#N/A</v>
          </cell>
          <cell r="X72">
            <v>201610</v>
          </cell>
          <cell r="AA72">
            <v>6535</v>
          </cell>
          <cell r="AB72">
            <v>5392</v>
          </cell>
          <cell r="AC72">
            <v>6843</v>
          </cell>
          <cell r="AD72">
            <v>3331</v>
          </cell>
          <cell r="AE72">
            <v>1471</v>
          </cell>
          <cell r="AF72">
            <v>1880</v>
          </cell>
          <cell r="AG72" t="e">
            <v>#N/A</v>
          </cell>
          <cell r="AH72" t="e">
            <v>#N/A</v>
          </cell>
        </row>
        <row r="73">
          <cell r="A73">
            <v>201611</v>
          </cell>
          <cell r="B73" t="str">
            <v/>
          </cell>
          <cell r="C73">
            <v>6622.3626661257304</v>
          </cell>
          <cell r="D73">
            <v>5620.8048984067</v>
          </cell>
          <cell r="E73">
            <v>7559.6712206440898</v>
          </cell>
          <cell r="F73">
            <v>3823.3157838741799</v>
          </cell>
          <cell r="G73">
            <v>1852.1045912771799</v>
          </cell>
          <cell r="H73">
            <v>2353.34995856661</v>
          </cell>
          <cell r="I73" t="e">
            <v>#N/A</v>
          </cell>
          <cell r="J73" t="e">
            <v>#N/A</v>
          </cell>
          <cell r="L73">
            <v>201611</v>
          </cell>
          <cell r="O73">
            <v>2.89069294282154</v>
          </cell>
          <cell r="P73">
            <v>2.35337630866126</v>
          </cell>
          <cell r="Q73">
            <v>3.10975442731936</v>
          </cell>
          <cell r="R73">
            <v>4.3261475557237201</v>
          </cell>
          <cell r="S73">
            <v>5.37384685479869</v>
          </cell>
          <cell r="T73">
            <v>8.2400612886686293</v>
          </cell>
          <cell r="U73" t="e">
            <v>#N/A</v>
          </cell>
          <cell r="V73" t="e">
            <v>#N/A</v>
          </cell>
          <cell r="X73">
            <v>201611</v>
          </cell>
          <cell r="AA73">
            <v>6094</v>
          </cell>
          <cell r="AB73">
            <v>4890</v>
          </cell>
          <cell r="AC73">
            <v>6502</v>
          </cell>
          <cell r="AD73">
            <v>3199</v>
          </cell>
          <cell r="AE73">
            <v>1473</v>
          </cell>
          <cell r="AF73">
            <v>1852</v>
          </cell>
          <cell r="AG73" t="e">
            <v>#N/A</v>
          </cell>
          <cell r="AH73" t="e">
            <v>#N/A</v>
          </cell>
        </row>
        <row r="74">
          <cell r="A74">
            <v>201612</v>
          </cell>
          <cell r="B74" t="str">
            <v/>
          </cell>
          <cell r="C74">
            <v>6534.2237639254899</v>
          </cell>
          <cell r="D74">
            <v>5588.14467861312</v>
          </cell>
          <cell r="E74">
            <v>7734.2347097121701</v>
          </cell>
          <cell r="F74">
            <v>3732.0445541803401</v>
          </cell>
          <cell r="G74">
            <v>1802.1594887158301</v>
          </cell>
          <cell r="H74">
            <v>2169.0093605115499</v>
          </cell>
          <cell r="I74" t="e">
            <v>#N/A</v>
          </cell>
          <cell r="J74" t="e">
            <v>#N/A</v>
          </cell>
          <cell r="L74">
            <v>201612</v>
          </cell>
          <cell r="O74">
            <v>2.94976199220618</v>
          </cell>
          <cell r="P74">
            <v>2.36596515355162</v>
          </cell>
          <cell r="Q74">
            <v>3.1198458221422798</v>
          </cell>
          <cell r="R74">
            <v>4.3423772811652697</v>
          </cell>
          <cell r="S74">
            <v>5.3638673964219699</v>
          </cell>
          <cell r="T74">
            <v>8.2290371571824998</v>
          </cell>
          <cell r="U74" t="e">
            <v>#N/A</v>
          </cell>
          <cell r="V74" t="e">
            <v>#N/A</v>
          </cell>
          <cell r="X74">
            <v>201612</v>
          </cell>
          <cell r="AA74">
            <v>6282</v>
          </cell>
          <cell r="AB74">
            <v>5350</v>
          </cell>
          <cell r="AC74">
            <v>7291</v>
          </cell>
          <cell r="AD74">
            <v>3574</v>
          </cell>
          <cell r="AE74">
            <v>1690</v>
          </cell>
          <cell r="AF74">
            <v>2065</v>
          </cell>
          <cell r="AG74" t="e">
            <v>#N/A</v>
          </cell>
          <cell r="AH74" t="e">
            <v>#N/A</v>
          </cell>
        </row>
        <row r="75">
          <cell r="A75">
            <v>201701</v>
          </cell>
          <cell r="B75" t="str">
            <v/>
          </cell>
          <cell r="C75">
            <v>6733.6411382757997</v>
          </cell>
          <cell r="D75">
            <v>5679.5627726381999</v>
          </cell>
          <cell r="E75">
            <v>7804.3099283459496</v>
          </cell>
          <cell r="F75">
            <v>4002.3546314518699</v>
          </cell>
          <cell r="G75">
            <v>1769.2037338345999</v>
          </cell>
          <cell r="H75">
            <v>2407.7785468940101</v>
          </cell>
          <cell r="I75" t="e">
            <v>#N/A</v>
          </cell>
          <cell r="J75" t="e">
            <v>#N/A</v>
          </cell>
          <cell r="L75">
            <v>201701</v>
          </cell>
          <cell r="O75">
            <v>2.9603917573884</v>
          </cell>
          <cell r="P75">
            <v>2.3769710383162299</v>
          </cell>
          <cell r="Q75">
            <v>3.1139349573101001</v>
          </cell>
          <cell r="R75">
            <v>4.3214534001716496</v>
          </cell>
          <cell r="S75">
            <v>5.3178288699098601</v>
          </cell>
          <cell r="T75">
            <v>8.1009011354952492</v>
          </cell>
          <cell r="U75" t="e">
            <v>#N/A</v>
          </cell>
          <cell r="V75" t="e">
            <v>#N/A</v>
          </cell>
          <cell r="X75">
            <v>201701</v>
          </cell>
          <cell r="AA75">
            <v>5137</v>
          </cell>
          <cell r="AB75">
            <v>3732</v>
          </cell>
          <cell r="AC75">
            <v>4828</v>
          </cell>
          <cell r="AD75">
            <v>2250</v>
          </cell>
          <cell r="AE75">
            <v>966</v>
          </cell>
          <cell r="AF75">
            <v>1253</v>
          </cell>
          <cell r="AG75" t="e">
            <v>#N/A</v>
          </cell>
          <cell r="AH75" t="e">
            <v>#N/A</v>
          </cell>
        </row>
        <row r="76">
          <cell r="A76">
            <v>201702</v>
          </cell>
          <cell r="B76" t="str">
            <v/>
          </cell>
          <cell r="C76">
            <v>6543.71593793395</v>
          </cell>
          <cell r="D76">
            <v>5566.3771514599202</v>
          </cell>
          <cell r="E76">
            <v>7766.1736233144202</v>
          </cell>
          <cell r="F76">
            <v>3993.7938312592701</v>
          </cell>
          <cell r="G76">
            <v>1909.7324765451201</v>
          </cell>
          <cell r="H76">
            <v>2308.1329529654599</v>
          </cell>
          <cell r="I76" t="e">
            <v>#N/A</v>
          </cell>
          <cell r="J76" t="e">
            <v>#N/A</v>
          </cell>
          <cell r="L76">
            <v>201702</v>
          </cell>
          <cell r="O76">
            <v>2.9878033438553402</v>
          </cell>
          <cell r="P76">
            <v>2.3911946333437402</v>
          </cell>
          <cell r="Q76">
            <v>3.1076829958508898</v>
          </cell>
          <cell r="R76">
            <v>4.2954899017021404</v>
          </cell>
          <cell r="S76">
            <v>5.3259907846879697</v>
          </cell>
          <cell r="T76">
            <v>8.0976579885371507</v>
          </cell>
          <cell r="U76" t="e">
            <v>#N/A</v>
          </cell>
          <cell r="V76" t="e">
            <v>#N/A</v>
          </cell>
          <cell r="X76">
            <v>201702</v>
          </cell>
          <cell r="AA76">
            <v>5426</v>
          </cell>
          <cell r="AB76">
            <v>4246</v>
          </cell>
          <cell r="AC76">
            <v>5779</v>
          </cell>
          <cell r="AD76">
            <v>2860</v>
          </cell>
          <cell r="AE76">
            <v>1357</v>
          </cell>
          <cell r="AF76">
            <v>1520</v>
          </cell>
          <cell r="AG76" t="e">
            <v>#N/A</v>
          </cell>
          <cell r="AH76" t="e">
            <v>#N/A</v>
          </cell>
        </row>
        <row r="77">
          <cell r="A77">
            <v>201703</v>
          </cell>
          <cell r="B77" t="str">
            <v/>
          </cell>
          <cell r="C77">
            <v>6502.8815967801102</v>
          </cell>
          <cell r="D77">
            <v>5464.0414287398598</v>
          </cell>
          <cell r="E77">
            <v>7833.9769537228804</v>
          </cell>
          <cell r="F77">
            <v>4005.3842689984499</v>
          </cell>
          <cell r="G77">
            <v>1849.6395216610799</v>
          </cell>
          <cell r="H77">
            <v>2288.8402139341601</v>
          </cell>
          <cell r="I77" t="e">
            <v>#N/A</v>
          </cell>
          <cell r="J77" t="e">
            <v>#N/A</v>
          </cell>
          <cell r="L77">
            <v>201703</v>
          </cell>
          <cell r="O77">
            <v>2.9949069690480599</v>
          </cell>
          <cell r="P77">
            <v>2.4341173099944902</v>
          </cell>
          <cell r="Q77">
            <v>3.1866068290776002</v>
          </cell>
          <cell r="R77">
            <v>4.3489234498836904</v>
          </cell>
          <cell r="S77">
            <v>5.27904549156362</v>
          </cell>
          <cell r="T77">
            <v>8.11204254404484</v>
          </cell>
          <cell r="U77" t="e">
            <v>#N/A</v>
          </cell>
          <cell r="V77" t="e">
            <v>#N/A</v>
          </cell>
          <cell r="X77">
            <v>201703</v>
          </cell>
          <cell r="AA77">
            <v>7209</v>
          </cell>
          <cell r="AB77">
            <v>5695</v>
          </cell>
          <cell r="AC77">
            <v>7972</v>
          </cell>
          <cell r="AD77">
            <v>4161</v>
          </cell>
          <cell r="AE77">
            <v>1932</v>
          </cell>
          <cell r="AF77">
            <v>2406</v>
          </cell>
          <cell r="AG77" t="e">
            <v>#N/A</v>
          </cell>
          <cell r="AH77" t="e">
            <v>#N/A</v>
          </cell>
        </row>
        <row r="78">
          <cell r="A78">
            <v>201704</v>
          </cell>
          <cell r="B78" t="str">
            <v/>
          </cell>
          <cell r="C78">
            <v>6436.46662882086</v>
          </cell>
          <cell r="D78">
            <v>5494.7247816209201</v>
          </cell>
          <cell r="E78">
            <v>7878.6915241431798</v>
          </cell>
          <cell r="F78">
            <v>4071.3971722915098</v>
          </cell>
          <cell r="G78">
            <v>1870.022516451</v>
          </cell>
          <cell r="H78">
            <v>2262.32235054586</v>
          </cell>
          <cell r="I78" t="e">
            <v>#N/A</v>
          </cell>
          <cell r="J78" t="e">
            <v>#N/A</v>
          </cell>
          <cell r="L78">
            <v>201704</v>
          </cell>
          <cell r="O78">
            <v>2.9934813652680399</v>
          </cell>
          <cell r="P78">
            <v>2.4723765467136301</v>
          </cell>
          <cell r="Q78">
            <v>3.1847134843322702</v>
          </cell>
          <cell r="R78">
            <v>4.3466899598875601</v>
          </cell>
          <cell r="S78">
            <v>5.2902397683090099</v>
          </cell>
          <cell r="T78">
            <v>7.9956604209837998</v>
          </cell>
          <cell r="U78" t="e">
            <v>#N/A</v>
          </cell>
          <cell r="V78" t="e">
            <v>#N/A</v>
          </cell>
          <cell r="X78">
            <v>201704</v>
          </cell>
          <cell r="AA78">
            <v>6412</v>
          </cell>
          <cell r="AB78">
            <v>5336</v>
          </cell>
          <cell r="AC78">
            <v>7858</v>
          </cell>
          <cell r="AD78">
            <v>4093</v>
          </cell>
          <cell r="AE78">
            <v>1887</v>
          </cell>
          <cell r="AF78">
            <v>2278</v>
          </cell>
          <cell r="AG78" t="e">
            <v>#N/A</v>
          </cell>
          <cell r="AH78" t="e">
            <v>#N/A</v>
          </cell>
        </row>
        <row r="79">
          <cell r="A79">
            <v>201705</v>
          </cell>
          <cell r="B79" t="str">
            <v/>
          </cell>
          <cell r="C79">
            <v>6407.79216182655</v>
          </cell>
          <cell r="D79">
            <v>5554.0917857992499</v>
          </cell>
          <cell r="E79">
            <v>7989.6975738583496</v>
          </cell>
          <cell r="F79">
            <v>4029.8138542749598</v>
          </cell>
          <cell r="G79">
            <v>1844.63637867539</v>
          </cell>
          <cell r="H79">
            <v>2281.3768254821798</v>
          </cell>
          <cell r="I79" t="e">
            <v>#N/A</v>
          </cell>
          <cell r="J79" t="e">
            <v>#N/A</v>
          </cell>
          <cell r="L79">
            <v>201705</v>
          </cell>
          <cell r="O79">
            <v>3.0061724092874602</v>
          </cell>
          <cell r="P79">
            <v>2.4676484801660599</v>
          </cell>
          <cell r="Q79">
            <v>3.17729843686875</v>
          </cell>
          <cell r="R79">
            <v>4.3263893965223303</v>
          </cell>
          <cell r="S79">
            <v>5.2616272859790802</v>
          </cell>
          <cell r="T79">
            <v>7.8451961257149696</v>
          </cell>
          <cell r="U79" t="e">
            <v>#N/A</v>
          </cell>
          <cell r="V79" t="e">
            <v>#N/A</v>
          </cell>
          <cell r="X79">
            <v>201705</v>
          </cell>
          <cell r="AA79">
            <v>7201</v>
          </cell>
          <cell r="AB79">
            <v>6456</v>
          </cell>
          <cell r="AC79">
            <v>9658</v>
          </cell>
          <cell r="AD79">
            <v>5100</v>
          </cell>
          <cell r="AE79">
            <v>2436</v>
          </cell>
          <cell r="AF79">
            <v>3107</v>
          </cell>
          <cell r="AG79" t="e">
            <v>#N/A</v>
          </cell>
          <cell r="AH79" t="e">
            <v>#N/A</v>
          </cell>
        </row>
        <row r="80">
          <cell r="A80">
            <v>201706</v>
          </cell>
          <cell r="B80" t="str">
            <v/>
          </cell>
          <cell r="C80">
            <v>6228.3645903424103</v>
          </cell>
          <cell r="D80">
            <v>5658.5404750072803</v>
          </cell>
          <cell r="E80">
            <v>8164.0667967014997</v>
          </cell>
          <cell r="F80">
            <v>3939.09251209386</v>
          </cell>
          <cell r="G80">
            <v>1879.0672429473</v>
          </cell>
          <cell r="H80">
            <v>2285.0211371407199</v>
          </cell>
          <cell r="I80" t="e">
            <v>#N/A</v>
          </cell>
          <cell r="J80" t="e">
            <v>#N/A</v>
          </cell>
          <cell r="L80">
            <v>201706</v>
          </cell>
          <cell r="O80">
            <v>3.0098512232445298</v>
          </cell>
          <cell r="P80">
            <v>2.4508777888057498</v>
          </cell>
          <cell r="Q80">
            <v>3.2456473019922099</v>
          </cell>
          <cell r="R80">
            <v>4.4186803372608496</v>
          </cell>
          <cell r="S80">
            <v>5.1959554652302398</v>
          </cell>
          <cell r="T80">
            <v>7.7841156923468597</v>
          </cell>
          <cell r="U80" t="e">
            <v>#N/A</v>
          </cell>
          <cell r="V80" t="e">
            <v>#N/A</v>
          </cell>
          <cell r="X80">
            <v>201706</v>
          </cell>
          <cell r="AA80">
            <v>7024</v>
          </cell>
          <cell r="AB80">
            <v>6918</v>
          </cell>
          <cell r="AC80">
            <v>10348</v>
          </cell>
          <cell r="AD80">
            <v>5351</v>
          </cell>
          <cell r="AE80">
            <v>2639</v>
          </cell>
          <cell r="AF80">
            <v>3390</v>
          </cell>
          <cell r="AG80" t="e">
            <v>#N/A</v>
          </cell>
          <cell r="AH80" t="e">
            <v>#N/A</v>
          </cell>
        </row>
        <row r="81">
          <cell r="A81">
            <v>201707</v>
          </cell>
          <cell r="B81" t="str">
            <v>2017</v>
          </cell>
          <cell r="C81">
            <v>6271.9384804080701</v>
          </cell>
          <cell r="D81">
            <v>5647.4281194782197</v>
          </cell>
          <cell r="E81">
            <v>8066.6239862518896</v>
          </cell>
          <cell r="F81">
            <v>3933.9981647927898</v>
          </cell>
          <cell r="G81">
            <v>1842.9214826037201</v>
          </cell>
          <cell r="H81">
            <v>2282.5345034592901</v>
          </cell>
          <cell r="I81" t="e">
            <v>#N/A</v>
          </cell>
          <cell r="J81" t="e">
            <v>#N/A</v>
          </cell>
          <cell r="L81">
            <v>201707</v>
          </cell>
          <cell r="O81">
            <v>2.9819722463559302</v>
          </cell>
          <cell r="P81">
            <v>2.4405778640352298</v>
          </cell>
          <cell r="Q81">
            <v>3.2164259092057899</v>
          </cell>
          <cell r="R81">
            <v>4.4110130432950401</v>
          </cell>
          <cell r="S81">
            <v>5.1880151007006896</v>
          </cell>
          <cell r="T81">
            <v>7.7134504476219101</v>
          </cell>
          <cell r="U81" t="e">
            <v>#N/A</v>
          </cell>
          <cell r="V81" t="e">
            <v>#N/A</v>
          </cell>
          <cell r="X81">
            <v>201707</v>
          </cell>
          <cell r="AA81">
            <v>6361</v>
          </cell>
          <cell r="AB81">
            <v>6334</v>
          </cell>
          <cell r="AC81">
            <v>9453</v>
          </cell>
          <cell r="AD81">
            <v>4609</v>
          </cell>
          <cell r="AE81">
            <v>2195</v>
          </cell>
          <cell r="AF81">
            <v>2760</v>
          </cell>
          <cell r="AG81" t="e">
            <v>#N/A</v>
          </cell>
          <cell r="AH81" t="e">
            <v>#N/A</v>
          </cell>
        </row>
        <row r="82">
          <cell r="A82">
            <v>201708</v>
          </cell>
          <cell r="B82" t="str">
            <v/>
          </cell>
          <cell r="C82">
            <v>5658.7681102184297</v>
          </cell>
          <cell r="D82">
            <v>5260.8980641221697</v>
          </cell>
          <cell r="E82">
            <v>7861.5085066349002</v>
          </cell>
          <cell r="F82">
            <v>3847.4632862814501</v>
          </cell>
          <cell r="G82">
            <v>1762.6194221241601</v>
          </cell>
          <cell r="H82">
            <v>2095.2563685013502</v>
          </cell>
          <cell r="I82" t="e">
            <v>#N/A</v>
          </cell>
          <cell r="J82" t="e">
            <v>#N/A</v>
          </cell>
          <cell r="L82">
            <v>201708</v>
          </cell>
          <cell r="O82">
            <v>3.0486885635189198</v>
          </cell>
          <cell r="P82">
            <v>2.42087116657002</v>
          </cell>
          <cell r="Q82">
            <v>3.23460382499493</v>
          </cell>
          <cell r="R82">
            <v>4.3962426843698097</v>
          </cell>
          <cell r="S82">
            <v>5.1371743964687502</v>
          </cell>
          <cell r="T82">
            <v>7.6863745890034201</v>
          </cell>
          <cell r="U82" t="e">
            <v>#N/A</v>
          </cell>
          <cell r="V82" t="e">
            <v>#N/A</v>
          </cell>
          <cell r="X82">
            <v>201708</v>
          </cell>
          <cell r="AA82">
            <v>6342</v>
          </cell>
          <cell r="AB82">
            <v>6101</v>
          </cell>
          <cell r="AC82">
            <v>9354</v>
          </cell>
          <cell r="AD82">
            <v>4595</v>
          </cell>
          <cell r="AE82">
            <v>2136</v>
          </cell>
          <cell r="AF82">
            <v>2492</v>
          </cell>
          <cell r="AG82" t="e">
            <v>#N/A</v>
          </cell>
          <cell r="AH82" t="e">
            <v>#N/A</v>
          </cell>
        </row>
        <row r="83">
          <cell r="A83">
            <v>201709</v>
          </cell>
          <cell r="B83" t="str">
            <v/>
          </cell>
          <cell r="C83">
            <v>6094.3127711760799</v>
          </cell>
          <cell r="D83">
            <v>5537.23818142855</v>
          </cell>
          <cell r="E83">
            <v>8449.7133652978591</v>
          </cell>
          <cell r="F83">
            <v>4233.7921746361899</v>
          </cell>
          <cell r="G83">
            <v>2001.70152891924</v>
          </cell>
          <cell r="H83">
            <v>2289.4282320625798</v>
          </cell>
          <cell r="I83" t="e">
            <v>#N/A</v>
          </cell>
          <cell r="J83" t="e">
            <v>#N/A</v>
          </cell>
          <cell r="L83">
            <v>201709</v>
          </cell>
          <cell r="O83">
            <v>2.9927002840974399</v>
          </cell>
          <cell r="P83">
            <v>2.38457711222178</v>
          </cell>
          <cell r="Q83">
            <v>3.1653591186924999</v>
          </cell>
          <cell r="R83">
            <v>4.2911568482491198</v>
          </cell>
          <cell r="S83">
            <v>5.0528396904127799</v>
          </cell>
          <cell r="T83">
            <v>7.55423380088983</v>
          </cell>
          <cell r="U83" t="e">
            <v>#N/A</v>
          </cell>
          <cell r="V83" t="e">
            <v>#N/A</v>
          </cell>
          <cell r="X83">
            <v>201709</v>
          </cell>
          <cell r="AA83">
            <v>6077</v>
          </cell>
          <cell r="AB83">
            <v>5788</v>
          </cell>
          <cell r="AC83">
            <v>8400</v>
          </cell>
          <cell r="AD83">
            <v>4166</v>
          </cell>
          <cell r="AE83">
            <v>1883</v>
          </cell>
          <cell r="AF83">
            <v>2150</v>
          </cell>
          <cell r="AG83" t="e">
            <v>#N/A</v>
          </cell>
          <cell r="AH83" t="e">
            <v>#N/A</v>
          </cell>
        </row>
        <row r="84">
          <cell r="A84">
            <v>201710</v>
          </cell>
          <cell r="B84" t="str">
            <v/>
          </cell>
          <cell r="C84">
            <v>6146.14092692749</v>
          </cell>
          <cell r="D84">
            <v>5659.7135875521999</v>
          </cell>
          <cell r="E84">
            <v>8543.3617232389006</v>
          </cell>
          <cell r="F84">
            <v>4260.5286206310302</v>
          </cell>
          <cell r="G84">
            <v>1962.3430279706899</v>
          </cell>
          <cell r="H84">
            <v>2390.0732569400798</v>
          </cell>
          <cell r="I84" t="e">
            <v>#N/A</v>
          </cell>
          <cell r="J84" t="e">
            <v>#N/A</v>
          </cell>
          <cell r="L84">
            <v>201710</v>
          </cell>
          <cell r="O84">
            <v>2.9320255422126298</v>
          </cell>
          <cell r="P84">
            <v>2.3464244345295202</v>
          </cell>
          <cell r="Q84">
            <v>3.1113807137304801</v>
          </cell>
          <cell r="R84">
            <v>4.2613576132177098</v>
          </cell>
          <cell r="S84">
            <v>5.0036360429688296</v>
          </cell>
          <cell r="T84">
            <v>7.5926321159647401</v>
          </cell>
          <cell r="U84" t="e">
            <v>#N/A</v>
          </cell>
          <cell r="V84" t="e">
            <v>#N/A</v>
          </cell>
          <cell r="X84">
            <v>201710</v>
          </cell>
          <cell r="AA84">
            <v>6173</v>
          </cell>
          <cell r="AB84">
            <v>5474</v>
          </cell>
          <cell r="AC84">
            <v>7864</v>
          </cell>
          <cell r="AD84">
            <v>3841</v>
          </cell>
          <cell r="AE84">
            <v>1701</v>
          </cell>
          <cell r="AF84">
            <v>2057</v>
          </cell>
          <cell r="AG84" t="e">
            <v>#N/A</v>
          </cell>
          <cell r="AH84" t="e">
            <v>#N/A</v>
          </cell>
        </row>
        <row r="85">
          <cell r="A85">
            <v>201711</v>
          </cell>
          <cell r="B85" t="str">
            <v/>
          </cell>
          <cell r="C85">
            <v>6149.0839471528898</v>
          </cell>
          <cell r="D85">
            <v>5942.6178348684198</v>
          </cell>
          <cell r="E85">
            <v>8750.7380530100199</v>
          </cell>
          <cell r="F85">
            <v>4413.4826313126296</v>
          </cell>
          <cell r="G85">
            <v>2117.94910899462</v>
          </cell>
          <cell r="H85">
            <v>2536.15395804015</v>
          </cell>
          <cell r="I85" t="e">
            <v>#N/A</v>
          </cell>
          <cell r="J85" t="e">
            <v>#N/A</v>
          </cell>
          <cell r="L85">
            <v>201711</v>
          </cell>
          <cell r="O85">
            <v>2.8924365733843098</v>
          </cell>
          <cell r="P85">
            <v>2.31787160134256</v>
          </cell>
          <cell r="Q85">
            <v>3.0698345103875599</v>
          </cell>
          <cell r="R85">
            <v>4.2259941022134697</v>
          </cell>
          <cell r="S85">
            <v>4.96701815688946</v>
          </cell>
          <cell r="T85">
            <v>7.4492813691021702</v>
          </cell>
          <cell r="U85" t="e">
            <v>#N/A</v>
          </cell>
          <cell r="V85" t="e">
            <v>#N/A</v>
          </cell>
          <cell r="X85">
            <v>201711</v>
          </cell>
          <cell r="AA85">
            <v>5624</v>
          </cell>
          <cell r="AB85">
            <v>5243</v>
          </cell>
          <cell r="AC85">
            <v>7629</v>
          </cell>
          <cell r="AD85">
            <v>3683</v>
          </cell>
          <cell r="AE85">
            <v>1702</v>
          </cell>
          <cell r="AF85">
            <v>1981</v>
          </cell>
          <cell r="AG85" t="e">
            <v>#N/A</v>
          </cell>
          <cell r="AH85" t="e">
            <v>#N/A</v>
          </cell>
        </row>
        <row r="86">
          <cell r="A86">
            <v>201712</v>
          </cell>
          <cell r="B86" t="str">
            <v/>
          </cell>
          <cell r="C86">
            <v>6103.4584262744002</v>
          </cell>
          <cell r="D86">
            <v>5747.1080578169804</v>
          </cell>
          <cell r="E86">
            <v>8980.53050847126</v>
          </cell>
          <cell r="F86">
            <v>4535.9891526225301</v>
          </cell>
          <cell r="G86">
            <v>2067.1677810280298</v>
          </cell>
          <cell r="H86">
            <v>2558.4035726032498</v>
          </cell>
          <cell r="I86" t="e">
            <v>#N/A</v>
          </cell>
          <cell r="J86" t="e">
            <v>#N/A</v>
          </cell>
          <cell r="L86">
            <v>201712</v>
          </cell>
          <cell r="O86">
            <v>2.8391675525592901</v>
          </cell>
          <cell r="P86">
            <v>2.2866398331536399</v>
          </cell>
          <cell r="Q86">
            <v>2.9702827520588402</v>
          </cell>
          <cell r="R86">
            <v>4.1262123147720802</v>
          </cell>
          <cell r="S86">
            <v>4.8768876876206804</v>
          </cell>
          <cell r="T86">
            <v>7.3021794308373602</v>
          </cell>
          <cell r="U86" t="e">
            <v>#N/A</v>
          </cell>
          <cell r="V86" t="e">
            <v>#N/A</v>
          </cell>
          <cell r="X86">
            <v>201712</v>
          </cell>
          <cell r="AA86">
            <v>5735</v>
          </cell>
          <cell r="AB86">
            <v>5379</v>
          </cell>
          <cell r="AC86">
            <v>8281</v>
          </cell>
          <cell r="AD86">
            <v>4250</v>
          </cell>
          <cell r="AE86">
            <v>1868</v>
          </cell>
          <cell r="AF86">
            <v>2346</v>
          </cell>
          <cell r="AG86" t="e">
            <v>#N/A</v>
          </cell>
          <cell r="AH86" t="e">
            <v>#N/A</v>
          </cell>
        </row>
        <row r="87">
          <cell r="A87">
            <v>201801</v>
          </cell>
          <cell r="B87" t="str">
            <v/>
          </cell>
          <cell r="C87">
            <v>5745.1068702859102</v>
          </cell>
          <cell r="D87">
            <v>5625.39424109838</v>
          </cell>
          <cell r="E87">
            <v>8903.0921589505506</v>
          </cell>
          <cell r="F87">
            <v>4300.7593407701297</v>
          </cell>
          <cell r="G87">
            <v>2041.7489384748601</v>
          </cell>
          <cell r="H87">
            <v>2465.2514035213499</v>
          </cell>
          <cell r="I87" t="e">
            <v>#N/A</v>
          </cell>
          <cell r="J87" t="e">
            <v>#N/A</v>
          </cell>
          <cell r="L87">
            <v>201801</v>
          </cell>
          <cell r="O87">
            <v>2.8158411471178799</v>
          </cell>
          <cell r="P87">
            <v>2.2498426662558701</v>
          </cell>
          <cell r="Q87">
            <v>2.9091781682682201</v>
          </cell>
          <cell r="R87">
            <v>4.0503642453115303</v>
          </cell>
          <cell r="S87">
            <v>4.8471986994577199</v>
          </cell>
          <cell r="T87">
            <v>7.1228209666657998</v>
          </cell>
          <cell r="U87" t="e">
            <v>#N/A</v>
          </cell>
          <cell r="V87" t="e">
            <v>#N/A</v>
          </cell>
          <cell r="X87">
            <v>201801</v>
          </cell>
          <cell r="AA87">
            <v>4522</v>
          </cell>
          <cell r="AB87">
            <v>3849</v>
          </cell>
          <cell r="AC87">
            <v>5678</v>
          </cell>
          <cell r="AD87">
            <v>2500</v>
          </cell>
          <cell r="AE87">
            <v>1151</v>
          </cell>
          <cell r="AF87">
            <v>1351</v>
          </cell>
          <cell r="AG87" t="e">
            <v>#N/A</v>
          </cell>
          <cell r="AH87" t="e">
            <v>#N/A</v>
          </cell>
        </row>
        <row r="88">
          <cell r="A88">
            <v>201802</v>
          </cell>
          <cell r="B88" t="str">
            <v/>
          </cell>
          <cell r="C88">
            <v>5702.7944889856199</v>
          </cell>
          <cell r="D88">
            <v>5569.2927927573801</v>
          </cell>
          <cell r="E88">
            <v>8759.6618135939207</v>
          </cell>
          <cell r="F88">
            <v>4526.8598204332902</v>
          </cell>
          <cell r="G88">
            <v>2125.2722217740802</v>
          </cell>
          <cell r="H88">
            <v>2469.0952056587198</v>
          </cell>
          <cell r="I88" t="e">
            <v>#N/A</v>
          </cell>
          <cell r="J88" t="e">
            <v>#N/A</v>
          </cell>
          <cell r="L88">
            <v>201802</v>
          </cell>
          <cell r="O88">
            <v>2.7981196087844702</v>
          </cell>
          <cell r="P88">
            <v>2.23569031111355</v>
          </cell>
          <cell r="Q88">
            <v>2.8787503767456499</v>
          </cell>
          <cell r="R88">
            <v>3.9960947900076502</v>
          </cell>
          <cell r="S88">
            <v>4.7323571182467798</v>
          </cell>
          <cell r="T88">
            <v>7.14713211648687</v>
          </cell>
          <cell r="U88" t="e">
            <v>#N/A</v>
          </cell>
          <cell r="V88" t="e">
            <v>#N/A</v>
          </cell>
          <cell r="X88">
            <v>201802</v>
          </cell>
          <cell r="AA88">
            <v>4804</v>
          </cell>
          <cell r="AB88">
            <v>4318</v>
          </cell>
          <cell r="AC88">
            <v>6635</v>
          </cell>
          <cell r="AD88">
            <v>3256</v>
          </cell>
          <cell r="AE88">
            <v>1516</v>
          </cell>
          <cell r="AF88">
            <v>1626</v>
          </cell>
          <cell r="AG88" t="e">
            <v>#N/A</v>
          </cell>
          <cell r="AH88" t="e">
            <v>#N/A</v>
          </cell>
        </row>
        <row r="89">
          <cell r="A89">
            <v>201803</v>
          </cell>
          <cell r="B89" t="str">
            <v/>
          </cell>
          <cell r="C89">
            <v>5692.6055947436398</v>
          </cell>
          <cell r="D89">
            <v>5389.9533503667599</v>
          </cell>
          <cell r="E89">
            <v>8663.9351185107807</v>
          </cell>
          <cell r="F89">
            <v>4367.2113202253204</v>
          </cell>
          <cell r="G89">
            <v>2046.0188195024</v>
          </cell>
          <cell r="H89">
            <v>2472.9409394454901</v>
          </cell>
          <cell r="I89" t="e">
            <v>#N/A</v>
          </cell>
          <cell r="J89" t="e">
            <v>#N/A</v>
          </cell>
          <cell r="L89">
            <v>201803</v>
          </cell>
          <cell r="O89">
            <v>2.7918037699409401</v>
          </cell>
          <cell r="P89">
            <v>2.2304576836286198</v>
          </cell>
          <cell r="Q89">
            <v>2.9380906512539799</v>
          </cell>
          <cell r="R89">
            <v>4.0726887494452804</v>
          </cell>
          <cell r="S89">
            <v>4.7529568289087996</v>
          </cell>
          <cell r="T89">
            <v>7.1570126945764896</v>
          </cell>
          <cell r="U89" t="e">
            <v>#N/A</v>
          </cell>
          <cell r="V89" t="e">
            <v>#N/A</v>
          </cell>
          <cell r="X89">
            <v>201803</v>
          </cell>
          <cell r="AA89">
            <v>6071</v>
          </cell>
          <cell r="AB89">
            <v>5424</v>
          </cell>
          <cell r="AC89">
            <v>8647</v>
          </cell>
          <cell r="AD89">
            <v>4391</v>
          </cell>
          <cell r="AE89">
            <v>2065</v>
          </cell>
          <cell r="AF89">
            <v>2509</v>
          </cell>
          <cell r="AG89" t="e">
            <v>#N/A</v>
          </cell>
          <cell r="AH89" t="e">
            <v>#N/A</v>
          </cell>
        </row>
        <row r="90">
          <cell r="A90">
            <v>201804</v>
          </cell>
          <cell r="B90" t="str">
            <v/>
          </cell>
          <cell r="C90">
            <v>5635.5610018094303</v>
          </cell>
          <cell r="D90">
            <v>5553.3215637785697</v>
          </cell>
          <cell r="E90">
            <v>8794.2348607158092</v>
          </cell>
          <cell r="F90">
            <v>4420.2998558122399</v>
          </cell>
          <cell r="G90">
            <v>2061.52272617678</v>
          </cell>
          <cell r="H90">
            <v>2501.8561286710701</v>
          </cell>
          <cell r="I90" t="e">
            <v>#N/A</v>
          </cell>
          <cell r="J90" t="e">
            <v>#N/A</v>
          </cell>
          <cell r="L90">
            <v>201804</v>
          </cell>
          <cell r="O90">
            <v>2.7956325020630399</v>
          </cell>
          <cell r="P90">
            <v>2.2202311805649502</v>
          </cell>
          <cell r="Q90">
            <v>2.9892810041791802</v>
          </cell>
          <cell r="R90">
            <v>4.1066275382911899</v>
          </cell>
          <cell r="S90">
            <v>4.7618558406850697</v>
          </cell>
          <cell r="T90">
            <v>7.2632989292781902</v>
          </cell>
          <cell r="U90" t="e">
            <v>#N/A</v>
          </cell>
          <cell r="V90" t="e">
            <v>#N/A</v>
          </cell>
          <cell r="X90">
            <v>201804</v>
          </cell>
          <cell r="AA90">
            <v>5915</v>
          </cell>
          <cell r="AB90">
            <v>5659</v>
          </cell>
          <cell r="AC90">
            <v>9153</v>
          </cell>
          <cell r="AD90">
            <v>4625</v>
          </cell>
          <cell r="AE90">
            <v>2167</v>
          </cell>
          <cell r="AF90">
            <v>2636</v>
          </cell>
          <cell r="AG90" t="e">
            <v>#N/A</v>
          </cell>
          <cell r="AH90" t="e">
            <v>#N/A</v>
          </cell>
        </row>
        <row r="91">
          <cell r="A91">
            <v>201805</v>
          </cell>
          <cell r="B91" t="str">
            <v/>
          </cell>
          <cell r="C91">
            <v>5611.8463625470004</v>
          </cell>
          <cell r="D91">
            <v>5479.1949429362303</v>
          </cell>
          <cell r="E91">
            <v>8770.0658978488409</v>
          </cell>
          <cell r="F91">
            <v>4553.5252170346403</v>
          </cell>
          <cell r="G91">
            <v>2052.5971008213701</v>
          </cell>
          <cell r="H91">
            <v>2495.6414140279799</v>
          </cell>
          <cell r="I91" t="e">
            <v>#N/A</v>
          </cell>
          <cell r="J91" t="e">
            <v>#N/A</v>
          </cell>
          <cell r="L91">
            <v>201805</v>
          </cell>
          <cell r="O91">
            <v>2.8288085552659399</v>
          </cell>
          <cell r="P91">
            <v>2.2468401499390902</v>
          </cell>
          <cell r="Q91">
            <v>3.0806096349380399</v>
          </cell>
          <cell r="R91">
            <v>4.1820641123573896</v>
          </cell>
          <cell r="S91">
            <v>4.7881288021306201</v>
          </cell>
          <cell r="T91">
            <v>7.3604259640684804</v>
          </cell>
          <cell r="U91" t="e">
            <v>#N/A</v>
          </cell>
          <cell r="V91" t="e">
            <v>#N/A</v>
          </cell>
          <cell r="X91">
            <v>201805</v>
          </cell>
          <cell r="AA91">
            <v>6293</v>
          </cell>
          <cell r="AB91">
            <v>6275</v>
          </cell>
          <cell r="AC91">
            <v>10565</v>
          </cell>
          <cell r="AD91">
            <v>5692</v>
          </cell>
          <cell r="AE91">
            <v>2718</v>
          </cell>
          <cell r="AF91">
            <v>3318</v>
          </cell>
          <cell r="AG91" t="e">
            <v>#N/A</v>
          </cell>
          <cell r="AH91" t="e">
            <v>#N/A</v>
          </cell>
        </row>
        <row r="92">
          <cell r="A92">
            <v>201806</v>
          </cell>
          <cell r="B92" t="str">
            <v/>
          </cell>
          <cell r="C92">
            <v>5659.7926380799699</v>
          </cell>
          <cell r="D92">
            <v>5403.5743269931199</v>
          </cell>
          <cell r="E92">
            <v>8899.6292086843805</v>
          </cell>
          <cell r="F92">
            <v>4377.7508061584103</v>
          </cell>
          <cell r="G92">
            <v>2097.23432278366</v>
          </cell>
          <cell r="H92">
            <v>2500.0400215151899</v>
          </cell>
          <cell r="I92" t="e">
            <v>#N/A</v>
          </cell>
          <cell r="J92" t="e">
            <v>#N/A</v>
          </cell>
          <cell r="L92">
            <v>201806</v>
          </cell>
          <cell r="O92">
            <v>2.80761215512522</v>
          </cell>
          <cell r="P92">
            <v>2.2794929149122298</v>
          </cell>
          <cell r="Q92">
            <v>3.1225821763627302</v>
          </cell>
          <cell r="R92">
            <v>4.2115584930870504</v>
          </cell>
          <cell r="S92">
            <v>4.8162956831043404</v>
          </cell>
          <cell r="T92">
            <v>7.3049523020244802</v>
          </cell>
          <cell r="U92" t="e">
            <v>#N/A</v>
          </cell>
          <cell r="V92" t="e">
            <v>#N/A</v>
          </cell>
          <cell r="X92">
            <v>201806</v>
          </cell>
          <cell r="AA92">
            <v>6201</v>
          </cell>
          <cell r="AB92">
            <v>6354</v>
          </cell>
          <cell r="AC92">
            <v>10845</v>
          </cell>
          <cell r="AD92">
            <v>5803</v>
          </cell>
          <cell r="AE92">
            <v>2831</v>
          </cell>
          <cell r="AF92">
            <v>3631</v>
          </cell>
          <cell r="AG92" t="e">
            <v>#N/A</v>
          </cell>
          <cell r="AH92" t="e">
            <v>#N/A</v>
          </cell>
        </row>
        <row r="93">
          <cell r="A93">
            <v>201807</v>
          </cell>
          <cell r="B93" t="str">
            <v>2018</v>
          </cell>
          <cell r="C93">
            <v>5507.9569186530998</v>
          </cell>
          <cell r="D93">
            <v>5403.6993040334</v>
          </cell>
          <cell r="E93">
            <v>9000.2854603573105</v>
          </cell>
          <cell r="F93">
            <v>4437.2735181532598</v>
          </cell>
          <cell r="G93">
            <v>2090.3127702563202</v>
          </cell>
          <cell r="H93">
            <v>2552.9710810241299</v>
          </cell>
          <cell r="I93" t="e">
            <v>#N/A</v>
          </cell>
          <cell r="J93" t="e">
            <v>#N/A</v>
          </cell>
          <cell r="L93">
            <v>201807</v>
          </cell>
          <cell r="O93">
            <v>2.8230737132227999</v>
          </cell>
          <cell r="P93">
            <v>2.2897522790551599</v>
          </cell>
          <cell r="Q93">
            <v>3.1236508823262099</v>
          </cell>
          <cell r="R93">
            <v>4.1730204163336397</v>
          </cell>
          <cell r="S93">
            <v>4.7555351617674999</v>
          </cell>
          <cell r="T93">
            <v>7.1759044741518299</v>
          </cell>
          <cell r="U93" t="e">
            <v>#N/A</v>
          </cell>
          <cell r="V93" t="e">
            <v>#N/A</v>
          </cell>
          <cell r="X93">
            <v>201807</v>
          </cell>
          <cell r="AA93">
            <v>5815</v>
          </cell>
          <cell r="AB93">
            <v>6244</v>
          </cell>
          <cell r="AC93">
            <v>10870</v>
          </cell>
          <cell r="AD93">
            <v>5328</v>
          </cell>
          <cell r="AE93">
            <v>2590</v>
          </cell>
          <cell r="AF93">
            <v>3177</v>
          </cell>
          <cell r="AG93" t="e">
            <v>#N/A</v>
          </cell>
          <cell r="AH93" t="e">
            <v>#N/A</v>
          </cell>
        </row>
        <row r="94">
          <cell r="A94">
            <v>201808</v>
          </cell>
          <cell r="B94" t="str">
            <v/>
          </cell>
          <cell r="C94">
            <v>5384.4443666531997</v>
          </cell>
          <cell r="D94">
            <v>5431.6976511654502</v>
          </cell>
          <cell r="E94">
            <v>9007.1389645199597</v>
          </cell>
          <cell r="F94">
            <v>4507.8877864781998</v>
          </cell>
          <cell r="G94">
            <v>2093.8282102017702</v>
          </cell>
          <cell r="H94">
            <v>2506.9536422544402</v>
          </cell>
          <cell r="I94" t="e">
            <v>#N/A</v>
          </cell>
          <cell r="J94" t="e">
            <v>#N/A</v>
          </cell>
          <cell r="L94">
            <v>201808</v>
          </cell>
          <cell r="O94">
            <v>2.8141154546426499</v>
          </cell>
          <cell r="P94">
            <v>2.3048665148495799</v>
          </cell>
          <cell r="Q94">
            <v>3.15600612907734</v>
          </cell>
          <cell r="R94">
            <v>4.1939796211973404</v>
          </cell>
          <cell r="S94">
            <v>4.7714716102483798</v>
          </cell>
          <cell r="T94">
            <v>7.2198538013790401</v>
          </cell>
          <cell r="U94" t="e">
            <v>#N/A</v>
          </cell>
          <cell r="V94" t="e">
            <v>#N/A</v>
          </cell>
          <cell r="X94">
            <v>201808</v>
          </cell>
          <cell r="AA94">
            <v>6139</v>
          </cell>
          <cell r="AB94">
            <v>6422</v>
          </cell>
          <cell r="AC94">
            <v>10622</v>
          </cell>
          <cell r="AD94">
            <v>5523</v>
          </cell>
          <cell r="AE94">
            <v>2532</v>
          </cell>
          <cell r="AF94">
            <v>3071</v>
          </cell>
          <cell r="AG94" t="e">
            <v>#N/A</v>
          </cell>
          <cell r="AH94" t="e">
            <v>#N/A</v>
          </cell>
        </row>
        <row r="95">
          <cell r="A95">
            <v>201809</v>
          </cell>
          <cell r="B95" t="str">
            <v/>
          </cell>
          <cell r="C95">
            <v>5336.4264888692296</v>
          </cell>
          <cell r="D95">
            <v>5401.1043079495903</v>
          </cell>
          <cell r="E95">
            <v>8888.1072513948293</v>
          </cell>
          <cell r="F95">
            <v>4407.3095302803104</v>
          </cell>
          <cell r="G95">
            <v>2035.71129441927</v>
          </cell>
          <cell r="H95">
            <v>2565.2554789631999</v>
          </cell>
          <cell r="I95" t="e">
            <v>#N/A</v>
          </cell>
          <cell r="J95" t="e">
            <v>#N/A</v>
          </cell>
          <cell r="L95">
            <v>201809</v>
          </cell>
          <cell r="O95">
            <v>2.8478241600274199</v>
          </cell>
          <cell r="P95">
            <v>2.3252795554855501</v>
          </cell>
          <cell r="Q95">
            <v>3.1930167794634898</v>
          </cell>
          <cell r="R95">
            <v>4.2210569627293699</v>
          </cell>
          <cell r="S95">
            <v>4.7999010404908198</v>
          </cell>
          <cell r="T95">
            <v>7.2547213069202501</v>
          </cell>
          <cell r="U95" t="e">
            <v>#N/A</v>
          </cell>
          <cell r="V95" t="e">
            <v>#N/A</v>
          </cell>
          <cell r="X95">
            <v>201809</v>
          </cell>
          <cell r="AA95">
            <v>4971</v>
          </cell>
          <cell r="AB95">
            <v>5260</v>
          </cell>
          <cell r="AC95">
            <v>8477</v>
          </cell>
          <cell r="AD95">
            <v>4098</v>
          </cell>
          <cell r="AE95">
            <v>1839</v>
          </cell>
          <cell r="AF95">
            <v>2236</v>
          </cell>
          <cell r="AG95" t="e">
            <v>#N/A</v>
          </cell>
          <cell r="AH95" t="e">
            <v>#N/A</v>
          </cell>
        </row>
        <row r="96">
          <cell r="A96">
            <v>201810</v>
          </cell>
          <cell r="B96" t="str">
            <v/>
          </cell>
          <cell r="C96">
            <v>5211.4493913370998</v>
          </cell>
          <cell r="D96">
            <v>5327.9741572271796</v>
          </cell>
          <cell r="E96">
            <v>8961.4176698547199</v>
          </cell>
          <cell r="F96">
            <v>4505.8595097423704</v>
          </cell>
          <cell r="G96">
            <v>2059.6683724060099</v>
          </cell>
          <cell r="H96">
            <v>2486.9597967027298</v>
          </cell>
          <cell r="I96" t="e">
            <v>#N/A</v>
          </cell>
          <cell r="J96" t="e">
            <v>#N/A</v>
          </cell>
          <cell r="L96">
            <v>201810</v>
          </cell>
          <cell r="O96">
            <v>2.8600107801810601</v>
          </cell>
          <cell r="P96">
            <v>2.3554610545857</v>
          </cell>
          <cell r="Q96">
            <v>3.2290649739109401</v>
          </cell>
          <cell r="R96">
            <v>4.2397874665269297</v>
          </cell>
          <cell r="S96">
            <v>4.8302266761077703</v>
          </cell>
          <cell r="T96">
            <v>7.2343376281190599</v>
          </cell>
          <cell r="U96" t="e">
            <v>#N/A</v>
          </cell>
          <cell r="V96" t="e">
            <v>#N/A</v>
          </cell>
          <cell r="X96">
            <v>201810</v>
          </cell>
          <cell r="AA96">
            <v>5395</v>
          </cell>
          <cell r="AB96">
            <v>5326</v>
          </cell>
          <cell r="AC96">
            <v>8443</v>
          </cell>
          <cell r="AD96">
            <v>4209</v>
          </cell>
          <cell r="AE96">
            <v>1853</v>
          </cell>
          <cell r="AF96">
            <v>2254</v>
          </cell>
          <cell r="AG96" t="e">
            <v>#N/A</v>
          </cell>
          <cell r="AH96" t="e">
            <v>#N/A</v>
          </cell>
        </row>
        <row r="97">
          <cell r="A97">
            <v>201811</v>
          </cell>
          <cell r="B97" t="str">
            <v/>
          </cell>
          <cell r="C97">
            <v>5081.5154163505304</v>
          </cell>
          <cell r="D97">
            <v>5432.7736828501502</v>
          </cell>
          <cell r="E97">
            <v>9203.4533904822692</v>
          </cell>
          <cell r="F97">
            <v>4546.2198546473801</v>
          </cell>
          <cell r="G97">
            <v>2084.8948051281</v>
          </cell>
          <cell r="H97">
            <v>2540.2597784596701</v>
          </cell>
          <cell r="I97" t="e">
            <v>#N/A</v>
          </cell>
          <cell r="J97" t="e">
            <v>#N/A</v>
          </cell>
          <cell r="L97">
            <v>201811</v>
          </cell>
          <cell r="O97">
            <v>2.9238085662649702</v>
          </cell>
          <cell r="P97">
            <v>2.37922814696892</v>
          </cell>
          <cell r="Q97">
            <v>3.2949528110216901</v>
          </cell>
          <cell r="R97">
            <v>4.2943465327304899</v>
          </cell>
          <cell r="S97">
            <v>4.8998910402873301</v>
          </cell>
          <cell r="T97">
            <v>7.3907241210219299</v>
          </cell>
          <cell r="U97" t="e">
            <v>#N/A</v>
          </cell>
          <cell r="V97" t="e">
            <v>#N/A</v>
          </cell>
          <cell r="X97">
            <v>201811</v>
          </cell>
          <cell r="AA97">
            <v>4683</v>
          </cell>
          <cell r="AB97">
            <v>4942</v>
          </cell>
          <cell r="AC97">
            <v>8037</v>
          </cell>
          <cell r="AD97">
            <v>3865</v>
          </cell>
          <cell r="AE97">
            <v>1679</v>
          </cell>
          <cell r="AF97">
            <v>2030</v>
          </cell>
          <cell r="AG97" t="e">
            <v>#N/A</v>
          </cell>
          <cell r="AH97" t="e">
            <v>#N/A</v>
          </cell>
        </row>
        <row r="98">
          <cell r="A98">
            <v>201812</v>
          </cell>
          <cell r="B98" t="str">
            <v/>
          </cell>
          <cell r="C98">
            <v>5007.4532745861798</v>
          </cell>
          <cell r="D98">
            <v>5354.0742112156204</v>
          </cell>
          <cell r="E98">
            <v>9036.3258155855692</v>
          </cell>
          <cell r="F98">
            <v>4485.6725358163803</v>
          </cell>
          <cell r="G98">
            <v>2063.2836371574099</v>
          </cell>
          <cell r="H98">
            <v>2431.54764198267</v>
          </cell>
          <cell r="I98" t="e">
            <v>#N/A</v>
          </cell>
          <cell r="J98" t="e">
            <v>#N/A</v>
          </cell>
          <cell r="L98">
            <v>201812</v>
          </cell>
          <cell r="O98">
            <v>2.9426888577508898</v>
          </cell>
          <cell r="P98">
            <v>2.3990814628852002</v>
          </cell>
          <cell r="Q98">
            <v>3.3309056164174402</v>
          </cell>
          <cell r="R98">
            <v>4.3335993443960401</v>
          </cell>
          <cell r="S98">
            <v>4.9176656876904703</v>
          </cell>
          <cell r="T98">
            <v>7.3976146090031998</v>
          </cell>
          <cell r="U98" t="e">
            <v>#N/A</v>
          </cell>
          <cell r="V98" t="e">
            <v>#N/A</v>
          </cell>
          <cell r="X98">
            <v>201812</v>
          </cell>
          <cell r="AA98">
            <v>4555</v>
          </cell>
          <cell r="AB98">
            <v>4884</v>
          </cell>
          <cell r="AC98">
            <v>8279</v>
          </cell>
          <cell r="AD98">
            <v>4132</v>
          </cell>
          <cell r="AE98">
            <v>1862</v>
          </cell>
          <cell r="AF98">
            <v>2201</v>
          </cell>
          <cell r="AG98" t="e">
            <v>#N/A</v>
          </cell>
          <cell r="AH98" t="e">
            <v>#N/A</v>
          </cell>
        </row>
        <row r="99">
          <cell r="A99">
            <v>201901</v>
          </cell>
          <cell r="B99" t="str">
            <v/>
          </cell>
          <cell r="C99">
            <v>5112.2583820705304</v>
          </cell>
          <cell r="D99">
            <v>5308.6340358154102</v>
          </cell>
          <cell r="E99">
            <v>9016.6655821021795</v>
          </cell>
          <cell r="F99">
            <v>4386.8251339910203</v>
          </cell>
          <cell r="G99">
            <v>2011.54050952901</v>
          </cell>
          <cell r="H99">
            <v>2336.5248799804599</v>
          </cell>
          <cell r="I99" t="e">
            <v>#N/A</v>
          </cell>
          <cell r="J99" t="e">
            <v>#N/A</v>
          </cell>
          <cell r="L99">
            <v>201901</v>
          </cell>
          <cell r="O99">
            <v>2.98059356066114</v>
          </cell>
          <cell r="P99">
            <v>2.42359462609565</v>
          </cell>
          <cell r="Q99">
            <v>3.3834858759905102</v>
          </cell>
          <cell r="R99">
            <v>4.3999713062978598</v>
          </cell>
          <cell r="S99">
            <v>4.9645842550134702</v>
          </cell>
          <cell r="T99">
            <v>7.5888167072231596</v>
          </cell>
          <cell r="U99" t="e">
            <v>#N/A</v>
          </cell>
          <cell r="V99" t="e">
            <v>#N/A</v>
          </cell>
          <cell r="X99">
            <v>201901</v>
          </cell>
          <cell r="AA99">
            <v>3979</v>
          </cell>
          <cell r="AB99">
            <v>3581</v>
          </cell>
          <cell r="AC99">
            <v>5688</v>
          </cell>
          <cell r="AD99">
            <v>2504</v>
          </cell>
          <cell r="AE99">
            <v>1127</v>
          </cell>
          <cell r="AF99">
            <v>1250</v>
          </cell>
          <cell r="AG99" t="e">
            <v>#N/A</v>
          </cell>
          <cell r="AH99" t="e">
            <v>#N/A</v>
          </cell>
        </row>
        <row r="100">
          <cell r="A100">
            <v>201902</v>
          </cell>
          <cell r="B100" t="str">
            <v/>
          </cell>
          <cell r="C100">
            <v>5121.6696047531595</v>
          </cell>
          <cell r="D100">
            <v>5566.5941896016702</v>
          </cell>
          <cell r="E100">
            <v>9598.8415929191997</v>
          </cell>
          <cell r="F100">
            <v>4746.5944383801498</v>
          </cell>
          <cell r="G100">
            <v>2060.1504370595198</v>
          </cell>
          <cell r="H100">
            <v>2548.0606386330201</v>
          </cell>
          <cell r="I100" t="e">
            <v>#N/A</v>
          </cell>
          <cell r="J100" t="e">
            <v>#N/A</v>
          </cell>
          <cell r="L100">
            <v>201902</v>
          </cell>
          <cell r="O100">
            <v>2.9738433539507301</v>
          </cell>
          <cell r="P100">
            <v>2.41854985328809</v>
          </cell>
          <cell r="Q100">
            <v>3.3727179665829299</v>
          </cell>
          <cell r="R100">
            <v>4.4117959903508801</v>
          </cell>
          <cell r="S100">
            <v>5.0316256007278497</v>
          </cell>
          <cell r="T100">
            <v>7.5685096513580197</v>
          </cell>
          <cell r="U100" t="e">
            <v>#N/A</v>
          </cell>
          <cell r="V100" t="e">
            <v>#N/A</v>
          </cell>
          <cell r="X100">
            <v>201902</v>
          </cell>
          <cell r="AA100">
            <v>4411</v>
          </cell>
          <cell r="AB100">
            <v>4372</v>
          </cell>
          <cell r="AC100">
            <v>7362</v>
          </cell>
          <cell r="AD100">
            <v>3422</v>
          </cell>
          <cell r="AE100">
            <v>1467</v>
          </cell>
          <cell r="AF100">
            <v>1678</v>
          </cell>
          <cell r="AG100" t="e">
            <v>#N/A</v>
          </cell>
          <cell r="AH100" t="e">
            <v>#N/A</v>
          </cell>
        </row>
        <row r="101">
          <cell r="A101">
            <v>201903</v>
          </cell>
          <cell r="B101" t="str">
            <v/>
          </cell>
          <cell r="C101">
            <v>4964.5263066854404</v>
          </cell>
          <cell r="D101">
            <v>5507.6833473798797</v>
          </cell>
          <cell r="E101">
            <v>9709.9564499782391</v>
          </cell>
          <cell r="F101">
            <v>4778.3650597647902</v>
          </cell>
          <cell r="G101">
            <v>2172.9897949538199</v>
          </cell>
          <cell r="H101">
            <v>2585.9364008898101</v>
          </cell>
          <cell r="I101" t="e">
            <v>#N/A</v>
          </cell>
          <cell r="J101" t="e">
            <v>#N/A</v>
          </cell>
          <cell r="L101">
            <v>201903</v>
          </cell>
          <cell r="O101">
            <v>2.9679905856069899</v>
          </cell>
          <cell r="P101">
            <v>2.3922466247034899</v>
          </cell>
          <cell r="Q101">
            <v>3.30975799473027</v>
          </cell>
          <cell r="R101">
            <v>4.4039309800113102</v>
          </cell>
          <cell r="S101">
            <v>5.0639682439614502</v>
          </cell>
          <cell r="T101">
            <v>7.6441960676144403</v>
          </cell>
          <cell r="U101" t="e">
            <v>#N/A</v>
          </cell>
          <cell r="V101" t="e">
            <v>#N/A</v>
          </cell>
          <cell r="X101">
            <v>201903</v>
          </cell>
          <cell r="AA101">
            <v>5250</v>
          </cell>
          <cell r="AB101">
            <v>5427</v>
          </cell>
          <cell r="AC101">
            <v>9518</v>
          </cell>
          <cell r="AD101">
            <v>4704</v>
          </cell>
          <cell r="AE101">
            <v>2116</v>
          </cell>
          <cell r="AF101">
            <v>2527</v>
          </cell>
          <cell r="AG101" t="e">
            <v>#N/A</v>
          </cell>
          <cell r="AH101" t="e">
            <v>#N/A</v>
          </cell>
        </row>
        <row r="102">
          <cell r="A102">
            <v>201904</v>
          </cell>
          <cell r="B102" t="str">
            <v/>
          </cell>
          <cell r="C102">
            <v>4857.5372705691598</v>
          </cell>
          <cell r="D102">
            <v>5420.1062744404198</v>
          </cell>
          <cell r="E102">
            <v>9688.0475857304791</v>
          </cell>
          <cell r="F102">
            <v>4798.7995294988696</v>
          </cell>
          <cell r="G102">
            <v>2143.0984411675499</v>
          </cell>
          <cell r="H102">
            <v>2742.87252573465</v>
          </cell>
          <cell r="I102" t="e">
            <v>#N/A</v>
          </cell>
          <cell r="J102" t="e">
            <v>#N/A</v>
          </cell>
          <cell r="L102">
            <v>201904</v>
          </cell>
          <cell r="O102">
            <v>2.9492933455546</v>
          </cell>
          <cell r="P102">
            <v>2.3736374558222701</v>
          </cell>
          <cell r="Q102">
            <v>3.2540042570707701</v>
          </cell>
          <cell r="R102">
            <v>4.4113152719218602</v>
          </cell>
          <cell r="S102">
            <v>5.0965185313339099</v>
          </cell>
          <cell r="T102">
            <v>7.6372889671305204</v>
          </cell>
          <cell r="U102" t="e">
            <v>#N/A</v>
          </cell>
          <cell r="V102" t="e">
            <v>#N/A</v>
          </cell>
          <cell r="X102">
            <v>201904</v>
          </cell>
          <cell r="AA102">
            <v>5276</v>
          </cell>
          <cell r="AB102">
            <v>5778</v>
          </cell>
          <cell r="AC102">
            <v>10534</v>
          </cell>
          <cell r="AD102">
            <v>5174</v>
          </cell>
          <cell r="AE102">
            <v>2345</v>
          </cell>
          <cell r="AF102">
            <v>3023</v>
          </cell>
          <cell r="AG102" t="e">
            <v>#N/A</v>
          </cell>
          <cell r="AH102" t="e">
            <v>#N/A</v>
          </cell>
        </row>
        <row r="103">
          <cell r="A103">
            <v>201905</v>
          </cell>
          <cell r="C103">
            <v>4733.0392132830902</v>
          </cell>
          <cell r="D103">
            <v>5265.8038776880803</v>
          </cell>
          <cell r="E103">
            <v>9573.8006302229405</v>
          </cell>
          <cell r="F103">
            <v>4766.4966523821104</v>
          </cell>
          <cell r="G103">
            <v>2192.1191669642999</v>
          </cell>
          <cell r="H103">
            <v>2708.5601285305202</v>
          </cell>
          <cell r="I103" t="e">
            <v>#N/A</v>
          </cell>
          <cell r="J103" t="e">
            <v>#N/A</v>
          </cell>
          <cell r="L103">
            <v>201905</v>
          </cell>
          <cell r="O103">
            <v>2.9181547838086002</v>
          </cell>
          <cell r="P103">
            <v>2.3613437384209499</v>
          </cell>
          <cell r="Q103">
            <v>3.2528322712292201</v>
          </cell>
          <cell r="R103">
            <v>4.4565477417891399</v>
          </cell>
          <cell r="S103">
            <v>5.1593039986214002</v>
          </cell>
          <cell r="T103">
            <v>7.7815880697680804</v>
          </cell>
          <cell r="U103" t="e">
            <v>#N/A</v>
          </cell>
          <cell r="V103" t="e">
            <v>#N/A</v>
          </cell>
          <cell r="X103">
            <v>201905</v>
          </cell>
          <cell r="AA103">
            <v>5488</v>
          </cell>
          <cell r="AB103">
            <v>6200</v>
          </cell>
          <cell r="AC103">
            <v>11550</v>
          </cell>
          <cell r="AD103">
            <v>6133</v>
          </cell>
          <cell r="AE103">
            <v>2911</v>
          </cell>
          <cell r="AF103">
            <v>3709</v>
          </cell>
          <cell r="AG103" t="e">
            <v>#N/A</v>
          </cell>
          <cell r="AH103" t="e">
            <v>#N/A</v>
          </cell>
        </row>
        <row r="104">
          <cell r="A104">
            <v>201906</v>
          </cell>
          <cell r="C104">
            <v>4570.0707696170502</v>
          </cell>
          <cell r="D104">
            <v>5177.1652297421097</v>
          </cell>
          <cell r="E104">
            <v>9479.7052425402198</v>
          </cell>
          <cell r="F104">
            <v>4592.8197295270302</v>
          </cell>
          <cell r="G104">
            <v>2131.1382949588501</v>
          </cell>
          <cell r="H104">
            <v>2670.5101809053699</v>
          </cell>
          <cell r="I104" t="e">
            <v>#N/A</v>
          </cell>
          <cell r="J104" t="e">
            <v>#N/A</v>
          </cell>
          <cell r="L104">
            <v>201906</v>
          </cell>
          <cell r="O104">
            <v>2.9464568210055102</v>
          </cell>
          <cell r="P104">
            <v>2.3393223400027301</v>
          </cell>
          <cell r="Q104">
            <v>3.2107450630048802</v>
          </cell>
          <cell r="R104">
            <v>4.4556784712896498</v>
          </cell>
          <cell r="S104">
            <v>5.21416961940976</v>
          </cell>
          <cell r="T104">
            <v>7.9235206423013604</v>
          </cell>
          <cell r="U104" t="e">
            <v>#N/A</v>
          </cell>
          <cell r="V104" t="e">
            <v>#N/A</v>
          </cell>
          <cell r="X104">
            <v>201906</v>
          </cell>
          <cell r="AA104">
            <v>4712</v>
          </cell>
          <cell r="AB104">
            <v>5667</v>
          </cell>
          <cell r="AC104">
            <v>11127</v>
          </cell>
          <cell r="AD104">
            <v>5755</v>
          </cell>
          <cell r="AE104">
            <v>2763</v>
          </cell>
          <cell r="AF104">
            <v>3600</v>
          </cell>
          <cell r="AG104" t="e">
            <v>#N/A</v>
          </cell>
          <cell r="AH104" t="e">
            <v>#N/A</v>
          </cell>
        </row>
        <row r="105">
          <cell r="A105" t="e">
            <v>#N/A</v>
          </cell>
          <cell r="C105" t="e">
            <v>#N/A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  <cell r="H105" t="e">
            <v>#N/A</v>
          </cell>
          <cell r="I105" t="e">
            <v>#N/A</v>
          </cell>
          <cell r="J105" t="e">
            <v>#N/A</v>
          </cell>
          <cell r="L105" t="e">
            <v>#N/A</v>
          </cell>
          <cell r="O105" t="e">
            <v>#N/A</v>
          </cell>
          <cell r="P105" t="e">
            <v>#N/A</v>
          </cell>
          <cell r="Q105" t="e">
            <v>#N/A</v>
          </cell>
          <cell r="R105" t="e">
            <v>#N/A</v>
          </cell>
          <cell r="S105" t="e">
            <v>#N/A</v>
          </cell>
          <cell r="T105" t="e">
            <v>#N/A</v>
          </cell>
          <cell r="U105" t="e">
            <v>#N/A</v>
          </cell>
          <cell r="V105" t="e">
            <v>#N/A</v>
          </cell>
          <cell r="X105" t="e">
            <v>#N/A</v>
          </cell>
          <cell r="AA105" t="e">
            <v>#N/A</v>
          </cell>
          <cell r="AB105" t="e">
            <v>#N/A</v>
          </cell>
          <cell r="AC105" t="e">
            <v>#N/A</v>
          </cell>
          <cell r="AD105" t="e">
            <v>#N/A</v>
          </cell>
          <cell r="AE105" t="e">
            <v>#N/A</v>
          </cell>
          <cell r="AF105" t="e">
            <v>#N/A</v>
          </cell>
          <cell r="AG105" t="e">
            <v>#N/A</v>
          </cell>
          <cell r="AH105" t="e">
            <v>#N/A</v>
          </cell>
        </row>
        <row r="106">
          <cell r="A106" t="e">
            <v>#N/A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e">
            <v>#N/A</v>
          </cell>
          <cell r="I106" t="e">
            <v>#N/A</v>
          </cell>
          <cell r="J106" t="e">
            <v>#N/A</v>
          </cell>
          <cell r="L106" t="e">
            <v>#N/A</v>
          </cell>
          <cell r="O106" t="e">
            <v>#N/A</v>
          </cell>
          <cell r="P106" t="e">
            <v>#N/A</v>
          </cell>
          <cell r="Q106" t="e">
            <v>#N/A</v>
          </cell>
          <cell r="R106" t="e">
            <v>#N/A</v>
          </cell>
          <cell r="S106" t="e">
            <v>#N/A</v>
          </cell>
          <cell r="T106" t="e">
            <v>#N/A</v>
          </cell>
          <cell r="U106" t="e">
            <v>#N/A</v>
          </cell>
          <cell r="V106" t="e">
            <v>#N/A</v>
          </cell>
          <cell r="X106" t="e">
            <v>#N/A</v>
          </cell>
          <cell r="AA106" t="e">
            <v>#N/A</v>
          </cell>
          <cell r="AB106" t="e">
            <v>#N/A</v>
          </cell>
          <cell r="AC106" t="e">
            <v>#N/A</v>
          </cell>
          <cell r="AD106" t="e">
            <v>#N/A</v>
          </cell>
          <cell r="AE106" t="e">
            <v>#N/A</v>
          </cell>
          <cell r="AF106" t="e">
            <v>#N/A</v>
          </cell>
          <cell r="AG106" t="e">
            <v>#N/A</v>
          </cell>
          <cell r="AH106" t="e">
            <v>#N/A</v>
          </cell>
        </row>
        <row r="107">
          <cell r="A107" t="e">
            <v>#N/A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L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X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</row>
        <row r="108">
          <cell r="A108" t="e">
            <v>#N/A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e">
            <v>#N/A</v>
          </cell>
          <cell r="I108" t="e">
            <v>#N/A</v>
          </cell>
          <cell r="J108" t="e">
            <v>#N/A</v>
          </cell>
          <cell r="L108" t="e">
            <v>#N/A</v>
          </cell>
          <cell r="O108" t="e">
            <v>#N/A</v>
          </cell>
          <cell r="P108" t="e">
            <v>#N/A</v>
          </cell>
          <cell r="Q108" t="e">
            <v>#N/A</v>
          </cell>
          <cell r="R108" t="e">
            <v>#N/A</v>
          </cell>
          <cell r="S108" t="e">
            <v>#N/A</v>
          </cell>
          <cell r="T108" t="e">
            <v>#N/A</v>
          </cell>
          <cell r="U108" t="e">
            <v>#N/A</v>
          </cell>
          <cell r="V108" t="e">
            <v>#N/A</v>
          </cell>
          <cell r="X108" t="e">
            <v>#N/A</v>
          </cell>
          <cell r="AA108" t="e">
            <v>#N/A</v>
          </cell>
          <cell r="AB108" t="e">
            <v>#N/A</v>
          </cell>
          <cell r="AC108" t="e">
            <v>#N/A</v>
          </cell>
          <cell r="AD108" t="e">
            <v>#N/A</v>
          </cell>
          <cell r="AE108" t="e">
            <v>#N/A</v>
          </cell>
          <cell r="AF108" t="e">
            <v>#N/A</v>
          </cell>
          <cell r="AG108" t="e">
            <v>#N/A</v>
          </cell>
          <cell r="AH108" t="e">
            <v>#N/A</v>
          </cell>
        </row>
        <row r="109">
          <cell r="A109" t="e">
            <v>#N/A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L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X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</row>
        <row r="110">
          <cell r="A110" t="e">
            <v>#N/A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e">
            <v>#N/A</v>
          </cell>
          <cell r="I110" t="e">
            <v>#N/A</v>
          </cell>
          <cell r="J110" t="e">
            <v>#N/A</v>
          </cell>
          <cell r="L110" t="e">
            <v>#N/A</v>
          </cell>
          <cell r="O110" t="e">
            <v>#N/A</v>
          </cell>
          <cell r="P110" t="e">
            <v>#N/A</v>
          </cell>
          <cell r="Q110" t="e">
            <v>#N/A</v>
          </cell>
          <cell r="R110" t="e">
            <v>#N/A</v>
          </cell>
          <cell r="S110" t="e">
            <v>#N/A</v>
          </cell>
          <cell r="T110" t="e">
            <v>#N/A</v>
          </cell>
          <cell r="U110" t="e">
            <v>#N/A</v>
          </cell>
          <cell r="V110" t="e">
            <v>#N/A</v>
          </cell>
          <cell r="X110" t="e">
            <v>#N/A</v>
          </cell>
          <cell r="AA110" t="e">
            <v>#N/A</v>
          </cell>
          <cell r="AB110" t="e">
            <v>#N/A</v>
          </cell>
          <cell r="AC110" t="e">
            <v>#N/A</v>
          </cell>
          <cell r="AD110" t="e">
            <v>#N/A</v>
          </cell>
          <cell r="AE110" t="e">
            <v>#N/A</v>
          </cell>
          <cell r="AF110" t="e">
            <v>#N/A</v>
          </cell>
          <cell r="AG110" t="e">
            <v>#N/A</v>
          </cell>
          <cell r="AH110" t="e">
            <v>#N/A</v>
          </cell>
        </row>
        <row r="111">
          <cell r="A111" t="e">
            <v>#N/A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e">
            <v>#N/A</v>
          </cell>
          <cell r="I111" t="e">
            <v>#N/A</v>
          </cell>
          <cell r="J111" t="e">
            <v>#N/A</v>
          </cell>
          <cell r="L111" t="e">
            <v>#N/A</v>
          </cell>
          <cell r="O111" t="e">
            <v>#N/A</v>
          </cell>
          <cell r="P111" t="e">
            <v>#N/A</v>
          </cell>
          <cell r="Q111" t="e">
            <v>#N/A</v>
          </cell>
          <cell r="R111" t="e">
            <v>#N/A</v>
          </cell>
          <cell r="S111" t="e">
            <v>#N/A</v>
          </cell>
          <cell r="T111" t="e">
            <v>#N/A</v>
          </cell>
          <cell r="U111" t="e">
            <v>#N/A</v>
          </cell>
          <cell r="V111" t="e">
            <v>#N/A</v>
          </cell>
          <cell r="X111" t="e">
            <v>#N/A</v>
          </cell>
          <cell r="AA111" t="e">
            <v>#N/A</v>
          </cell>
          <cell r="AB111" t="e">
            <v>#N/A</v>
          </cell>
          <cell r="AC111" t="e">
            <v>#N/A</v>
          </cell>
          <cell r="AD111" t="e">
            <v>#N/A</v>
          </cell>
          <cell r="AE111" t="e">
            <v>#N/A</v>
          </cell>
          <cell r="AF111" t="e">
            <v>#N/A</v>
          </cell>
          <cell r="AG111" t="e">
            <v>#N/A</v>
          </cell>
          <cell r="AH111" t="e">
            <v>#N/A</v>
          </cell>
        </row>
        <row r="112">
          <cell r="A112" t="e">
            <v>#N/A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L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X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</row>
        <row r="113">
          <cell r="A113" t="e">
            <v>#N/A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e">
            <v>#N/A</v>
          </cell>
          <cell r="I113" t="e">
            <v>#N/A</v>
          </cell>
          <cell r="J113" t="e">
            <v>#N/A</v>
          </cell>
          <cell r="L113" t="e">
            <v>#N/A</v>
          </cell>
          <cell r="O113" t="e">
            <v>#N/A</v>
          </cell>
          <cell r="P113" t="e">
            <v>#N/A</v>
          </cell>
          <cell r="Q113" t="e">
            <v>#N/A</v>
          </cell>
          <cell r="R113" t="e">
            <v>#N/A</v>
          </cell>
          <cell r="S113" t="e">
            <v>#N/A</v>
          </cell>
          <cell r="T113" t="e">
            <v>#N/A</v>
          </cell>
          <cell r="U113" t="e">
            <v>#N/A</v>
          </cell>
          <cell r="V113" t="e">
            <v>#N/A</v>
          </cell>
          <cell r="X113" t="e">
            <v>#N/A</v>
          </cell>
          <cell r="AA113" t="e">
            <v>#N/A</v>
          </cell>
          <cell r="AB113" t="e">
            <v>#N/A</v>
          </cell>
          <cell r="AC113" t="e">
            <v>#N/A</v>
          </cell>
          <cell r="AD113" t="e">
            <v>#N/A</v>
          </cell>
          <cell r="AE113" t="e">
            <v>#N/A</v>
          </cell>
          <cell r="AF113" t="e">
            <v>#N/A</v>
          </cell>
          <cell r="AG113" t="e">
            <v>#N/A</v>
          </cell>
          <cell r="AH113" t="e">
            <v>#N/A</v>
          </cell>
        </row>
        <row r="114">
          <cell r="A114" t="e">
            <v>#N/A</v>
          </cell>
          <cell r="C114" t="e">
            <v>#N/A</v>
          </cell>
          <cell r="D114" t="e">
            <v>#N/A</v>
          </cell>
          <cell r="E114" t="e">
            <v>#N/A</v>
          </cell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L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X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</row>
        <row r="115">
          <cell r="A115" t="e">
            <v>#N/A</v>
          </cell>
          <cell r="C115" t="e">
            <v>#N/A</v>
          </cell>
          <cell r="D115" t="e">
            <v>#N/A</v>
          </cell>
          <cell r="E115" t="e">
            <v>#N/A</v>
          </cell>
          <cell r="F115" t="e">
            <v>#N/A</v>
          </cell>
          <cell r="G115" t="e">
            <v>#N/A</v>
          </cell>
          <cell r="H115" t="e">
            <v>#N/A</v>
          </cell>
          <cell r="I115" t="e">
            <v>#N/A</v>
          </cell>
          <cell r="J115" t="e">
            <v>#N/A</v>
          </cell>
          <cell r="L115" t="e">
            <v>#N/A</v>
          </cell>
          <cell r="O115" t="e">
            <v>#N/A</v>
          </cell>
          <cell r="P115" t="e">
            <v>#N/A</v>
          </cell>
          <cell r="Q115" t="e">
            <v>#N/A</v>
          </cell>
          <cell r="R115" t="e">
            <v>#N/A</v>
          </cell>
          <cell r="S115" t="e">
            <v>#N/A</v>
          </cell>
          <cell r="T115" t="e">
            <v>#N/A</v>
          </cell>
          <cell r="U115" t="e">
            <v>#N/A</v>
          </cell>
          <cell r="V115" t="e">
            <v>#N/A</v>
          </cell>
          <cell r="X115" t="e">
            <v>#N/A</v>
          </cell>
          <cell r="AA115" t="e">
            <v>#N/A</v>
          </cell>
          <cell r="AB115" t="e">
            <v>#N/A</v>
          </cell>
          <cell r="AC115" t="e">
            <v>#N/A</v>
          </cell>
          <cell r="AD115" t="e">
            <v>#N/A</v>
          </cell>
          <cell r="AE115" t="e">
            <v>#N/A</v>
          </cell>
          <cell r="AF115" t="e">
            <v>#N/A</v>
          </cell>
          <cell r="AG115" t="e">
            <v>#N/A</v>
          </cell>
          <cell r="AH115" t="e">
            <v>#N/A</v>
          </cell>
        </row>
        <row r="116">
          <cell r="A116" t="e">
            <v>#N/A</v>
          </cell>
          <cell r="C116" t="e">
            <v>#N/A</v>
          </cell>
          <cell r="D116" t="e">
            <v>#N/A</v>
          </cell>
          <cell r="E116" t="e">
            <v>#N/A</v>
          </cell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L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X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</row>
        <row r="117">
          <cell r="A117" t="e">
            <v>#N/A</v>
          </cell>
          <cell r="C117" t="e">
            <v>#N/A</v>
          </cell>
          <cell r="D117" t="e">
            <v>#N/A</v>
          </cell>
          <cell r="E117" t="e">
            <v>#N/A</v>
          </cell>
          <cell r="F117" t="e">
            <v>#N/A</v>
          </cell>
          <cell r="G117" t="e">
            <v>#N/A</v>
          </cell>
          <cell r="H117" t="e">
            <v>#N/A</v>
          </cell>
          <cell r="I117" t="e">
            <v>#N/A</v>
          </cell>
          <cell r="J117" t="e">
            <v>#N/A</v>
          </cell>
          <cell r="L117" t="e">
            <v>#N/A</v>
          </cell>
          <cell r="O117" t="e">
            <v>#N/A</v>
          </cell>
          <cell r="P117" t="e">
            <v>#N/A</v>
          </cell>
          <cell r="Q117" t="e">
            <v>#N/A</v>
          </cell>
          <cell r="R117" t="e">
            <v>#N/A</v>
          </cell>
          <cell r="S117" t="e">
            <v>#N/A</v>
          </cell>
          <cell r="T117" t="e">
            <v>#N/A</v>
          </cell>
          <cell r="U117" t="e">
            <v>#N/A</v>
          </cell>
          <cell r="V117" t="e">
            <v>#N/A</v>
          </cell>
          <cell r="X117" t="e">
            <v>#N/A</v>
          </cell>
          <cell r="AA117" t="e">
            <v>#N/A</v>
          </cell>
          <cell r="AB117" t="e">
            <v>#N/A</v>
          </cell>
          <cell r="AC117" t="e">
            <v>#N/A</v>
          </cell>
          <cell r="AD117" t="e">
            <v>#N/A</v>
          </cell>
          <cell r="AE117" t="e">
            <v>#N/A</v>
          </cell>
          <cell r="AF117" t="e">
            <v>#N/A</v>
          </cell>
          <cell r="AG117" t="e">
            <v>#N/A</v>
          </cell>
          <cell r="AH117" t="e">
            <v>#N/A</v>
          </cell>
        </row>
        <row r="118">
          <cell r="A118" t="e">
            <v>#N/A</v>
          </cell>
          <cell r="C118" t="e">
            <v>#N/A</v>
          </cell>
          <cell r="D118" t="e">
            <v>#N/A</v>
          </cell>
          <cell r="E118" t="e">
            <v>#N/A</v>
          </cell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L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X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</row>
        <row r="119">
          <cell r="A119" t="e">
            <v>#N/A</v>
          </cell>
          <cell r="C119" t="e">
            <v>#N/A</v>
          </cell>
          <cell r="D119" t="e">
            <v>#N/A</v>
          </cell>
          <cell r="E119" t="e">
            <v>#N/A</v>
          </cell>
          <cell r="F119" t="e">
            <v>#N/A</v>
          </cell>
          <cell r="G119" t="e">
            <v>#N/A</v>
          </cell>
          <cell r="H119" t="e">
            <v>#N/A</v>
          </cell>
          <cell r="I119" t="e">
            <v>#N/A</v>
          </cell>
          <cell r="J119" t="e">
            <v>#N/A</v>
          </cell>
          <cell r="L119" t="e">
            <v>#N/A</v>
          </cell>
          <cell r="O119" t="e">
            <v>#N/A</v>
          </cell>
          <cell r="P119" t="e">
            <v>#N/A</v>
          </cell>
          <cell r="Q119" t="e">
            <v>#N/A</v>
          </cell>
          <cell r="R119" t="e">
            <v>#N/A</v>
          </cell>
          <cell r="S119" t="e">
            <v>#N/A</v>
          </cell>
          <cell r="T119" t="e">
            <v>#N/A</v>
          </cell>
          <cell r="U119" t="e">
            <v>#N/A</v>
          </cell>
          <cell r="V119" t="e">
            <v>#N/A</v>
          </cell>
          <cell r="X119" t="e">
            <v>#N/A</v>
          </cell>
          <cell r="AA119" t="e">
            <v>#N/A</v>
          </cell>
          <cell r="AB119" t="e">
            <v>#N/A</v>
          </cell>
          <cell r="AC119" t="e">
            <v>#N/A</v>
          </cell>
          <cell r="AD119" t="e">
            <v>#N/A</v>
          </cell>
          <cell r="AE119" t="e">
            <v>#N/A</v>
          </cell>
          <cell r="AF119" t="e">
            <v>#N/A</v>
          </cell>
          <cell r="AG119" t="e">
            <v>#N/A</v>
          </cell>
          <cell r="AH119" t="e">
            <v>#N/A</v>
          </cell>
        </row>
        <row r="120">
          <cell r="A120" t="e">
            <v>#N/A</v>
          </cell>
          <cell r="C120" t="e">
            <v>#N/A</v>
          </cell>
          <cell r="D120" t="e">
            <v>#N/A</v>
          </cell>
          <cell r="E120" t="e">
            <v>#N/A</v>
          </cell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L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X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</row>
        <row r="121">
          <cell r="A121" t="e">
            <v>#N/A</v>
          </cell>
          <cell r="C121" t="e">
            <v>#N/A</v>
          </cell>
          <cell r="D121" t="e">
            <v>#N/A</v>
          </cell>
          <cell r="E121" t="e">
            <v>#N/A</v>
          </cell>
          <cell r="F121" t="e">
            <v>#N/A</v>
          </cell>
          <cell r="G121" t="e">
            <v>#N/A</v>
          </cell>
          <cell r="H121" t="e">
            <v>#N/A</v>
          </cell>
          <cell r="I121" t="e">
            <v>#N/A</v>
          </cell>
          <cell r="J121" t="e">
            <v>#N/A</v>
          </cell>
          <cell r="L121" t="e">
            <v>#N/A</v>
          </cell>
          <cell r="O121" t="e">
            <v>#N/A</v>
          </cell>
          <cell r="P121" t="e">
            <v>#N/A</v>
          </cell>
          <cell r="Q121" t="e">
            <v>#N/A</v>
          </cell>
          <cell r="R121" t="e">
            <v>#N/A</v>
          </cell>
          <cell r="S121" t="e">
            <v>#N/A</v>
          </cell>
          <cell r="T121" t="e">
            <v>#N/A</v>
          </cell>
          <cell r="U121" t="e">
            <v>#N/A</v>
          </cell>
          <cell r="V121" t="e">
            <v>#N/A</v>
          </cell>
          <cell r="X121" t="e">
            <v>#N/A</v>
          </cell>
          <cell r="AA121" t="e">
            <v>#N/A</v>
          </cell>
          <cell r="AB121" t="e">
            <v>#N/A</v>
          </cell>
          <cell r="AC121" t="e">
            <v>#N/A</v>
          </cell>
          <cell r="AD121" t="e">
            <v>#N/A</v>
          </cell>
          <cell r="AE121" t="e">
            <v>#N/A</v>
          </cell>
          <cell r="AF121" t="e">
            <v>#N/A</v>
          </cell>
          <cell r="AG121" t="e">
            <v>#N/A</v>
          </cell>
          <cell r="AH121" t="e">
            <v>#N/A</v>
          </cell>
        </row>
        <row r="122">
          <cell r="A122" t="e">
            <v>#N/A</v>
          </cell>
          <cell r="C122" t="e">
            <v>#N/A</v>
          </cell>
          <cell r="D122" t="e">
            <v>#N/A</v>
          </cell>
          <cell r="E122" t="e">
            <v>#N/A</v>
          </cell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L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X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</row>
        <row r="123">
          <cell r="A123" t="e">
            <v>#N/A</v>
          </cell>
          <cell r="C123" t="e">
            <v>#N/A</v>
          </cell>
          <cell r="D123" t="e">
            <v>#N/A</v>
          </cell>
          <cell r="E123" t="e">
            <v>#N/A</v>
          </cell>
          <cell r="F123" t="e">
            <v>#N/A</v>
          </cell>
          <cell r="G123" t="e">
            <v>#N/A</v>
          </cell>
          <cell r="H123" t="e">
            <v>#N/A</v>
          </cell>
          <cell r="I123" t="e">
            <v>#N/A</v>
          </cell>
          <cell r="J123" t="e">
            <v>#N/A</v>
          </cell>
          <cell r="L123" t="e">
            <v>#N/A</v>
          </cell>
          <cell r="O123" t="e">
            <v>#N/A</v>
          </cell>
          <cell r="P123" t="e">
            <v>#N/A</v>
          </cell>
          <cell r="Q123" t="e">
            <v>#N/A</v>
          </cell>
          <cell r="R123" t="e">
            <v>#N/A</v>
          </cell>
          <cell r="S123" t="e">
            <v>#N/A</v>
          </cell>
          <cell r="T123" t="e">
            <v>#N/A</v>
          </cell>
          <cell r="U123" t="e">
            <v>#N/A</v>
          </cell>
          <cell r="V123" t="e">
            <v>#N/A</v>
          </cell>
          <cell r="X123" t="e">
            <v>#N/A</v>
          </cell>
          <cell r="AA123" t="e">
            <v>#N/A</v>
          </cell>
          <cell r="AB123" t="e">
            <v>#N/A</v>
          </cell>
          <cell r="AC123" t="e">
            <v>#N/A</v>
          </cell>
          <cell r="AD123" t="e">
            <v>#N/A</v>
          </cell>
          <cell r="AE123" t="e">
            <v>#N/A</v>
          </cell>
          <cell r="AF123" t="e">
            <v>#N/A</v>
          </cell>
          <cell r="AG123" t="e">
            <v>#N/A</v>
          </cell>
          <cell r="AH123" t="e">
            <v>#N/A</v>
          </cell>
        </row>
        <row r="124">
          <cell r="A124" t="e">
            <v>#N/A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L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X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</row>
        <row r="125">
          <cell r="A125" t="e">
            <v>#N/A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e">
            <v>#N/A</v>
          </cell>
          <cell r="I125" t="e">
            <v>#N/A</v>
          </cell>
          <cell r="J125" t="e">
            <v>#N/A</v>
          </cell>
          <cell r="L125" t="e">
            <v>#N/A</v>
          </cell>
          <cell r="O125" t="e">
            <v>#N/A</v>
          </cell>
          <cell r="P125" t="e">
            <v>#N/A</v>
          </cell>
          <cell r="Q125" t="e">
            <v>#N/A</v>
          </cell>
          <cell r="R125" t="e">
            <v>#N/A</v>
          </cell>
          <cell r="S125" t="e">
            <v>#N/A</v>
          </cell>
          <cell r="T125" t="e">
            <v>#N/A</v>
          </cell>
          <cell r="U125" t="e">
            <v>#N/A</v>
          </cell>
          <cell r="V125" t="e">
            <v>#N/A</v>
          </cell>
          <cell r="X125" t="e">
            <v>#N/A</v>
          </cell>
          <cell r="AA125" t="e">
            <v>#N/A</v>
          </cell>
          <cell r="AB125" t="e">
            <v>#N/A</v>
          </cell>
          <cell r="AC125" t="e">
            <v>#N/A</v>
          </cell>
          <cell r="AD125" t="e">
            <v>#N/A</v>
          </cell>
          <cell r="AE125" t="e">
            <v>#N/A</v>
          </cell>
          <cell r="AF125" t="e">
            <v>#N/A</v>
          </cell>
          <cell r="AG125" t="e">
            <v>#N/A</v>
          </cell>
          <cell r="AH125" t="e">
            <v>#N/A</v>
          </cell>
        </row>
        <row r="126">
          <cell r="A126" t="e">
            <v>#N/A</v>
          </cell>
          <cell r="C126" t="e">
            <v>#N/A</v>
          </cell>
          <cell r="D126" t="e">
            <v>#N/A</v>
          </cell>
          <cell r="E126" t="e">
            <v>#N/A</v>
          </cell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L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X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</row>
        <row r="127">
          <cell r="A127" t="e">
            <v>#N/A</v>
          </cell>
          <cell r="C127" t="e">
            <v>#N/A</v>
          </cell>
          <cell r="D127" t="e">
            <v>#N/A</v>
          </cell>
          <cell r="E127" t="e">
            <v>#N/A</v>
          </cell>
          <cell r="F127" t="e">
            <v>#N/A</v>
          </cell>
          <cell r="G127" t="e">
            <v>#N/A</v>
          </cell>
          <cell r="H127" t="e">
            <v>#N/A</v>
          </cell>
          <cell r="I127" t="e">
            <v>#N/A</v>
          </cell>
          <cell r="J127" t="e">
            <v>#N/A</v>
          </cell>
          <cell r="L127" t="e">
            <v>#N/A</v>
          </cell>
          <cell r="O127" t="e">
            <v>#N/A</v>
          </cell>
          <cell r="P127" t="e">
            <v>#N/A</v>
          </cell>
          <cell r="Q127" t="e">
            <v>#N/A</v>
          </cell>
          <cell r="R127" t="e">
            <v>#N/A</v>
          </cell>
          <cell r="S127" t="e">
            <v>#N/A</v>
          </cell>
          <cell r="T127" t="e">
            <v>#N/A</v>
          </cell>
          <cell r="U127" t="e">
            <v>#N/A</v>
          </cell>
          <cell r="V127" t="e">
            <v>#N/A</v>
          </cell>
          <cell r="X127" t="e">
            <v>#N/A</v>
          </cell>
          <cell r="AA127" t="e">
            <v>#N/A</v>
          </cell>
          <cell r="AB127" t="e">
            <v>#N/A</v>
          </cell>
          <cell r="AC127" t="e">
            <v>#N/A</v>
          </cell>
          <cell r="AD127" t="e">
            <v>#N/A</v>
          </cell>
          <cell r="AE127" t="e">
            <v>#N/A</v>
          </cell>
          <cell r="AF127" t="e">
            <v>#N/A</v>
          </cell>
          <cell r="AG127" t="e">
            <v>#N/A</v>
          </cell>
          <cell r="AH127" t="e">
            <v>#N/A</v>
          </cell>
        </row>
        <row r="128">
          <cell r="A128" t="e">
            <v>#N/A</v>
          </cell>
          <cell r="C128" t="e">
            <v>#N/A</v>
          </cell>
          <cell r="D128" t="e">
            <v>#N/A</v>
          </cell>
          <cell r="E128" t="e">
            <v>#N/A</v>
          </cell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L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X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</row>
        <row r="129">
          <cell r="A129" t="e">
            <v>#N/A</v>
          </cell>
          <cell r="C129" t="e">
            <v>#N/A</v>
          </cell>
          <cell r="D129" t="e">
            <v>#N/A</v>
          </cell>
          <cell r="E129" t="e">
            <v>#N/A</v>
          </cell>
          <cell r="F129" t="e">
            <v>#N/A</v>
          </cell>
          <cell r="G129" t="e">
            <v>#N/A</v>
          </cell>
          <cell r="H129" t="e">
            <v>#N/A</v>
          </cell>
          <cell r="I129" t="e">
            <v>#N/A</v>
          </cell>
          <cell r="J129" t="e">
            <v>#N/A</v>
          </cell>
          <cell r="L129" t="e">
            <v>#N/A</v>
          </cell>
          <cell r="O129" t="e">
            <v>#N/A</v>
          </cell>
          <cell r="P129" t="e">
            <v>#N/A</v>
          </cell>
          <cell r="Q129" t="e">
            <v>#N/A</v>
          </cell>
          <cell r="R129" t="e">
            <v>#N/A</v>
          </cell>
          <cell r="S129" t="e">
            <v>#N/A</v>
          </cell>
          <cell r="T129" t="e">
            <v>#N/A</v>
          </cell>
          <cell r="U129" t="e">
            <v>#N/A</v>
          </cell>
          <cell r="V129" t="e">
            <v>#N/A</v>
          </cell>
          <cell r="X129" t="e">
            <v>#N/A</v>
          </cell>
          <cell r="AA129" t="e">
            <v>#N/A</v>
          </cell>
          <cell r="AB129" t="e">
            <v>#N/A</v>
          </cell>
          <cell r="AC129" t="e">
            <v>#N/A</v>
          </cell>
          <cell r="AD129" t="e">
            <v>#N/A</v>
          </cell>
          <cell r="AE129" t="e">
            <v>#N/A</v>
          </cell>
          <cell r="AF129" t="e">
            <v>#N/A</v>
          </cell>
          <cell r="AG129" t="e">
            <v>#N/A</v>
          </cell>
          <cell r="AH129" t="e">
            <v>#N/A</v>
          </cell>
        </row>
        <row r="130">
          <cell r="A130" t="e">
            <v>#N/A</v>
          </cell>
          <cell r="C130" t="e">
            <v>#N/A</v>
          </cell>
          <cell r="D130" t="e">
            <v>#N/A</v>
          </cell>
          <cell r="E130" t="e">
            <v>#N/A</v>
          </cell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L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X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</row>
        <row r="131">
          <cell r="A131" t="e">
            <v>#N/A</v>
          </cell>
          <cell r="C131" t="e">
            <v>#N/A</v>
          </cell>
          <cell r="D131" t="e">
            <v>#N/A</v>
          </cell>
          <cell r="E131" t="e">
            <v>#N/A</v>
          </cell>
          <cell r="F131" t="e">
            <v>#N/A</v>
          </cell>
          <cell r="G131" t="e">
            <v>#N/A</v>
          </cell>
          <cell r="H131" t="e">
            <v>#N/A</v>
          </cell>
          <cell r="I131" t="e">
            <v>#N/A</v>
          </cell>
          <cell r="J131" t="e">
            <v>#N/A</v>
          </cell>
          <cell r="L131" t="e">
            <v>#N/A</v>
          </cell>
          <cell r="O131" t="e">
            <v>#N/A</v>
          </cell>
          <cell r="P131" t="e">
            <v>#N/A</v>
          </cell>
          <cell r="Q131" t="e">
            <v>#N/A</v>
          </cell>
          <cell r="R131" t="e">
            <v>#N/A</v>
          </cell>
          <cell r="S131" t="e">
            <v>#N/A</v>
          </cell>
          <cell r="T131" t="e">
            <v>#N/A</v>
          </cell>
          <cell r="U131" t="e">
            <v>#N/A</v>
          </cell>
          <cell r="V131" t="e">
            <v>#N/A</v>
          </cell>
          <cell r="X131" t="e">
            <v>#N/A</v>
          </cell>
          <cell r="AA131" t="e">
            <v>#N/A</v>
          </cell>
          <cell r="AB131" t="e">
            <v>#N/A</v>
          </cell>
          <cell r="AC131" t="e">
            <v>#N/A</v>
          </cell>
          <cell r="AD131" t="e">
            <v>#N/A</v>
          </cell>
          <cell r="AE131" t="e">
            <v>#N/A</v>
          </cell>
          <cell r="AF131" t="e">
            <v>#N/A</v>
          </cell>
          <cell r="AG131" t="e">
            <v>#N/A</v>
          </cell>
          <cell r="AH131" t="e">
            <v>#N/A</v>
          </cell>
        </row>
        <row r="132">
          <cell r="A132" t="e">
            <v>#N/A</v>
          </cell>
          <cell r="C132" t="e">
            <v>#N/A</v>
          </cell>
          <cell r="D132" t="e">
            <v>#N/A</v>
          </cell>
          <cell r="E132" t="e">
            <v>#N/A</v>
          </cell>
          <cell r="F132" t="e">
            <v>#N/A</v>
          </cell>
          <cell r="G132" t="e">
            <v>#N/A</v>
          </cell>
          <cell r="H132" t="e">
            <v>#N/A</v>
          </cell>
          <cell r="I132" t="e">
            <v>#N/A</v>
          </cell>
          <cell r="J132" t="e">
            <v>#N/A</v>
          </cell>
          <cell r="L132" t="e">
            <v>#N/A</v>
          </cell>
          <cell r="O132" t="e">
            <v>#N/A</v>
          </cell>
          <cell r="P132" t="e">
            <v>#N/A</v>
          </cell>
          <cell r="Q132" t="e">
            <v>#N/A</v>
          </cell>
          <cell r="R132" t="e">
            <v>#N/A</v>
          </cell>
          <cell r="S132" t="e">
            <v>#N/A</v>
          </cell>
          <cell r="T132" t="e">
            <v>#N/A</v>
          </cell>
          <cell r="U132" t="e">
            <v>#N/A</v>
          </cell>
          <cell r="V132" t="e">
            <v>#N/A</v>
          </cell>
          <cell r="X132" t="e">
            <v>#N/A</v>
          </cell>
          <cell r="AA132" t="e">
            <v>#N/A</v>
          </cell>
          <cell r="AB132" t="e">
            <v>#N/A</v>
          </cell>
          <cell r="AC132" t="e">
            <v>#N/A</v>
          </cell>
          <cell r="AD132" t="e">
            <v>#N/A</v>
          </cell>
          <cell r="AE132" t="e">
            <v>#N/A</v>
          </cell>
          <cell r="AF132" t="e">
            <v>#N/A</v>
          </cell>
          <cell r="AG132" t="e">
            <v>#N/A</v>
          </cell>
          <cell r="AH132" t="e">
            <v>#N/A</v>
          </cell>
        </row>
        <row r="133">
          <cell r="A133" t="e">
            <v>#N/A</v>
          </cell>
          <cell r="C133" t="e">
            <v>#N/A</v>
          </cell>
          <cell r="D133" t="e">
            <v>#N/A</v>
          </cell>
          <cell r="E133" t="e">
            <v>#N/A</v>
          </cell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L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X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</row>
        <row r="134">
          <cell r="A134" t="e">
            <v>#N/A</v>
          </cell>
          <cell r="C134" t="e">
            <v>#N/A</v>
          </cell>
          <cell r="D134" t="e">
            <v>#N/A</v>
          </cell>
          <cell r="E134" t="e">
            <v>#N/A</v>
          </cell>
          <cell r="F134" t="e">
            <v>#N/A</v>
          </cell>
          <cell r="G134" t="e">
            <v>#N/A</v>
          </cell>
          <cell r="H134" t="e">
            <v>#N/A</v>
          </cell>
          <cell r="I134" t="e">
            <v>#N/A</v>
          </cell>
          <cell r="J134" t="e">
            <v>#N/A</v>
          </cell>
          <cell r="L134" t="e">
            <v>#N/A</v>
          </cell>
          <cell r="O134" t="e">
            <v>#N/A</v>
          </cell>
          <cell r="P134" t="e">
            <v>#N/A</v>
          </cell>
          <cell r="Q134" t="e">
            <v>#N/A</v>
          </cell>
          <cell r="R134" t="e">
            <v>#N/A</v>
          </cell>
          <cell r="S134" t="e">
            <v>#N/A</v>
          </cell>
          <cell r="T134" t="e">
            <v>#N/A</v>
          </cell>
          <cell r="U134" t="e">
            <v>#N/A</v>
          </cell>
          <cell r="V134" t="e">
            <v>#N/A</v>
          </cell>
          <cell r="X134" t="e">
            <v>#N/A</v>
          </cell>
          <cell r="AA134" t="e">
            <v>#N/A</v>
          </cell>
          <cell r="AB134" t="e">
            <v>#N/A</v>
          </cell>
          <cell r="AC134" t="e">
            <v>#N/A</v>
          </cell>
          <cell r="AD134" t="e">
            <v>#N/A</v>
          </cell>
          <cell r="AE134" t="e">
            <v>#N/A</v>
          </cell>
          <cell r="AF134" t="e">
            <v>#N/A</v>
          </cell>
          <cell r="AG134" t="e">
            <v>#N/A</v>
          </cell>
          <cell r="AH134" t="e">
            <v>#N/A</v>
          </cell>
        </row>
        <row r="135">
          <cell r="A135" t="e">
            <v>#N/A</v>
          </cell>
          <cell r="C135" t="e">
            <v>#N/A</v>
          </cell>
          <cell r="D135" t="e">
            <v>#N/A</v>
          </cell>
          <cell r="E135" t="e">
            <v>#N/A</v>
          </cell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L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X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</row>
        <row r="136">
          <cell r="A136" t="e">
            <v>#N/A</v>
          </cell>
          <cell r="C136" t="e">
            <v>#N/A</v>
          </cell>
          <cell r="D136" t="e">
            <v>#N/A</v>
          </cell>
          <cell r="E136" t="e">
            <v>#N/A</v>
          </cell>
          <cell r="F136" t="e">
            <v>#N/A</v>
          </cell>
          <cell r="G136" t="e">
            <v>#N/A</v>
          </cell>
          <cell r="H136" t="e">
            <v>#N/A</v>
          </cell>
          <cell r="I136" t="e">
            <v>#N/A</v>
          </cell>
          <cell r="J136" t="e">
            <v>#N/A</v>
          </cell>
          <cell r="L136" t="e">
            <v>#N/A</v>
          </cell>
          <cell r="O136" t="e">
            <v>#N/A</v>
          </cell>
          <cell r="P136" t="e">
            <v>#N/A</v>
          </cell>
          <cell r="Q136" t="e">
            <v>#N/A</v>
          </cell>
          <cell r="R136" t="e">
            <v>#N/A</v>
          </cell>
          <cell r="S136" t="e">
            <v>#N/A</v>
          </cell>
          <cell r="T136" t="e">
            <v>#N/A</v>
          </cell>
          <cell r="U136" t="e">
            <v>#N/A</v>
          </cell>
          <cell r="V136" t="e">
            <v>#N/A</v>
          </cell>
          <cell r="X136" t="e">
            <v>#N/A</v>
          </cell>
          <cell r="AA136" t="e">
            <v>#N/A</v>
          </cell>
          <cell r="AB136" t="e">
            <v>#N/A</v>
          </cell>
          <cell r="AC136" t="e">
            <v>#N/A</v>
          </cell>
          <cell r="AD136" t="e">
            <v>#N/A</v>
          </cell>
          <cell r="AE136" t="e">
            <v>#N/A</v>
          </cell>
          <cell r="AF136" t="e">
            <v>#N/A</v>
          </cell>
          <cell r="AG136" t="e">
            <v>#N/A</v>
          </cell>
          <cell r="AH136" t="e">
            <v>#N/A</v>
          </cell>
        </row>
        <row r="137">
          <cell r="A137" t="e">
            <v>#N/A</v>
          </cell>
          <cell r="C137" t="e">
            <v>#N/A</v>
          </cell>
          <cell r="D137" t="e">
            <v>#N/A</v>
          </cell>
          <cell r="E137" t="e">
            <v>#N/A</v>
          </cell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L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X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</row>
        <row r="138">
          <cell r="A138" t="e">
            <v>#N/A</v>
          </cell>
          <cell r="C138" t="e">
            <v>#N/A</v>
          </cell>
          <cell r="D138" t="e">
            <v>#N/A</v>
          </cell>
          <cell r="E138" t="e">
            <v>#N/A</v>
          </cell>
          <cell r="F138" t="e">
            <v>#N/A</v>
          </cell>
          <cell r="G138" t="e">
            <v>#N/A</v>
          </cell>
          <cell r="H138" t="e">
            <v>#N/A</v>
          </cell>
          <cell r="I138" t="e">
            <v>#N/A</v>
          </cell>
          <cell r="J138" t="e">
            <v>#N/A</v>
          </cell>
          <cell r="L138" t="e">
            <v>#N/A</v>
          </cell>
          <cell r="O138" t="e">
            <v>#N/A</v>
          </cell>
          <cell r="P138" t="e">
            <v>#N/A</v>
          </cell>
          <cell r="Q138" t="e">
            <v>#N/A</v>
          </cell>
          <cell r="R138" t="e">
            <v>#N/A</v>
          </cell>
          <cell r="S138" t="e">
            <v>#N/A</v>
          </cell>
          <cell r="T138" t="e">
            <v>#N/A</v>
          </cell>
          <cell r="U138" t="e">
            <v>#N/A</v>
          </cell>
          <cell r="V138" t="e">
            <v>#N/A</v>
          </cell>
          <cell r="X138" t="e">
            <v>#N/A</v>
          </cell>
          <cell r="AA138" t="e">
            <v>#N/A</v>
          </cell>
          <cell r="AB138" t="e">
            <v>#N/A</v>
          </cell>
          <cell r="AC138" t="e">
            <v>#N/A</v>
          </cell>
          <cell r="AD138" t="e">
            <v>#N/A</v>
          </cell>
          <cell r="AE138" t="e">
            <v>#N/A</v>
          </cell>
          <cell r="AF138" t="e">
            <v>#N/A</v>
          </cell>
          <cell r="AG138" t="e">
            <v>#N/A</v>
          </cell>
          <cell r="AH138" t="e">
            <v>#N/A</v>
          </cell>
        </row>
        <row r="139">
          <cell r="A139" t="e">
            <v>#N/A</v>
          </cell>
          <cell r="C139" t="e">
            <v>#N/A</v>
          </cell>
          <cell r="D139" t="e">
            <v>#N/A</v>
          </cell>
          <cell r="E139" t="e">
            <v>#N/A</v>
          </cell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L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X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</row>
        <row r="140">
          <cell r="A140" t="e">
            <v>#N/A</v>
          </cell>
          <cell r="C140" t="e">
            <v>#N/A</v>
          </cell>
          <cell r="D140" t="e">
            <v>#N/A</v>
          </cell>
          <cell r="E140" t="e">
            <v>#N/A</v>
          </cell>
          <cell r="F140" t="e">
            <v>#N/A</v>
          </cell>
          <cell r="G140" t="e">
            <v>#N/A</v>
          </cell>
          <cell r="H140" t="e">
            <v>#N/A</v>
          </cell>
          <cell r="I140" t="e">
            <v>#N/A</v>
          </cell>
          <cell r="J140" t="e">
            <v>#N/A</v>
          </cell>
          <cell r="L140" t="e">
            <v>#N/A</v>
          </cell>
          <cell r="O140" t="e">
            <v>#N/A</v>
          </cell>
          <cell r="P140" t="e">
            <v>#N/A</v>
          </cell>
          <cell r="Q140" t="e">
            <v>#N/A</v>
          </cell>
          <cell r="R140" t="e">
            <v>#N/A</v>
          </cell>
          <cell r="S140" t="e">
            <v>#N/A</v>
          </cell>
          <cell r="T140" t="e">
            <v>#N/A</v>
          </cell>
          <cell r="U140" t="e">
            <v>#N/A</v>
          </cell>
          <cell r="V140" t="e">
            <v>#N/A</v>
          </cell>
          <cell r="X140" t="e">
            <v>#N/A</v>
          </cell>
          <cell r="AA140" t="e">
            <v>#N/A</v>
          </cell>
          <cell r="AB140" t="e">
            <v>#N/A</v>
          </cell>
          <cell r="AC140" t="e">
            <v>#N/A</v>
          </cell>
          <cell r="AD140" t="e">
            <v>#N/A</v>
          </cell>
          <cell r="AE140" t="e">
            <v>#N/A</v>
          </cell>
          <cell r="AF140" t="e">
            <v>#N/A</v>
          </cell>
          <cell r="AG140" t="e">
            <v>#N/A</v>
          </cell>
          <cell r="AH140" t="e">
            <v>#N/A</v>
          </cell>
        </row>
        <row r="141">
          <cell r="A141" t="e">
            <v>#N/A</v>
          </cell>
          <cell r="C141" t="e">
            <v>#N/A</v>
          </cell>
          <cell r="D141" t="e">
            <v>#N/A</v>
          </cell>
          <cell r="E141" t="e">
            <v>#N/A</v>
          </cell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L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X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</row>
        <row r="142">
          <cell r="A142" t="e">
            <v>#N/A</v>
          </cell>
          <cell r="C142" t="e">
            <v>#N/A</v>
          </cell>
          <cell r="D142" t="e">
            <v>#N/A</v>
          </cell>
          <cell r="E142" t="e">
            <v>#N/A</v>
          </cell>
          <cell r="F142" t="e">
            <v>#N/A</v>
          </cell>
          <cell r="G142" t="e">
            <v>#N/A</v>
          </cell>
          <cell r="H142" t="e">
            <v>#N/A</v>
          </cell>
          <cell r="I142" t="e">
            <v>#N/A</v>
          </cell>
          <cell r="J142" t="e">
            <v>#N/A</v>
          </cell>
          <cell r="L142" t="e">
            <v>#N/A</v>
          </cell>
          <cell r="O142" t="e">
            <v>#N/A</v>
          </cell>
          <cell r="P142" t="e">
            <v>#N/A</v>
          </cell>
          <cell r="Q142" t="e">
            <v>#N/A</v>
          </cell>
          <cell r="R142" t="e">
            <v>#N/A</v>
          </cell>
          <cell r="S142" t="e">
            <v>#N/A</v>
          </cell>
          <cell r="T142" t="e">
            <v>#N/A</v>
          </cell>
          <cell r="U142" t="e">
            <v>#N/A</v>
          </cell>
          <cell r="V142" t="e">
            <v>#N/A</v>
          </cell>
          <cell r="X142" t="e">
            <v>#N/A</v>
          </cell>
          <cell r="AA142" t="e">
            <v>#N/A</v>
          </cell>
          <cell r="AB142" t="e">
            <v>#N/A</v>
          </cell>
          <cell r="AC142" t="e">
            <v>#N/A</v>
          </cell>
          <cell r="AD142" t="e">
            <v>#N/A</v>
          </cell>
          <cell r="AE142" t="e">
            <v>#N/A</v>
          </cell>
          <cell r="AF142" t="e">
            <v>#N/A</v>
          </cell>
          <cell r="AG142" t="e">
            <v>#N/A</v>
          </cell>
          <cell r="AH142" t="e">
            <v>#N/A</v>
          </cell>
        </row>
        <row r="143">
          <cell r="A143" t="e">
            <v>#N/A</v>
          </cell>
          <cell r="C143" t="e">
            <v>#N/A</v>
          </cell>
          <cell r="D143" t="e">
            <v>#N/A</v>
          </cell>
          <cell r="E143" t="e">
            <v>#N/A</v>
          </cell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L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X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</row>
        <row r="144">
          <cell r="A144" t="e">
            <v>#N/A</v>
          </cell>
          <cell r="C144" t="e">
            <v>#N/A</v>
          </cell>
          <cell r="D144" t="e">
            <v>#N/A</v>
          </cell>
          <cell r="E144" t="e">
            <v>#N/A</v>
          </cell>
          <cell r="F144" t="e">
            <v>#N/A</v>
          </cell>
          <cell r="G144" t="e">
            <v>#N/A</v>
          </cell>
          <cell r="H144" t="e">
            <v>#N/A</v>
          </cell>
          <cell r="I144" t="e">
            <v>#N/A</v>
          </cell>
          <cell r="J144" t="e">
            <v>#N/A</v>
          </cell>
          <cell r="L144" t="e">
            <v>#N/A</v>
          </cell>
          <cell r="O144" t="e">
            <v>#N/A</v>
          </cell>
          <cell r="P144" t="e">
            <v>#N/A</v>
          </cell>
          <cell r="Q144" t="e">
            <v>#N/A</v>
          </cell>
          <cell r="R144" t="e">
            <v>#N/A</v>
          </cell>
          <cell r="S144" t="e">
            <v>#N/A</v>
          </cell>
          <cell r="T144" t="e">
            <v>#N/A</v>
          </cell>
          <cell r="U144" t="e">
            <v>#N/A</v>
          </cell>
          <cell r="V144" t="e">
            <v>#N/A</v>
          </cell>
          <cell r="X144" t="e">
            <v>#N/A</v>
          </cell>
          <cell r="AA144" t="e">
            <v>#N/A</v>
          </cell>
          <cell r="AB144" t="e">
            <v>#N/A</v>
          </cell>
          <cell r="AC144" t="e">
            <v>#N/A</v>
          </cell>
          <cell r="AD144" t="e">
            <v>#N/A</v>
          </cell>
          <cell r="AE144" t="e">
            <v>#N/A</v>
          </cell>
          <cell r="AF144" t="e">
            <v>#N/A</v>
          </cell>
          <cell r="AG144" t="e">
            <v>#N/A</v>
          </cell>
          <cell r="AH144" t="e">
            <v>#N/A</v>
          </cell>
        </row>
        <row r="145">
          <cell r="A145" t="e">
            <v>#N/A</v>
          </cell>
          <cell r="C145" t="e">
            <v>#N/A</v>
          </cell>
          <cell r="D145" t="e">
            <v>#N/A</v>
          </cell>
          <cell r="E145" t="e">
            <v>#N/A</v>
          </cell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L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X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</row>
        <row r="146">
          <cell r="A146" t="e">
            <v>#N/A</v>
          </cell>
          <cell r="C146" t="e">
            <v>#N/A</v>
          </cell>
          <cell r="D146" t="e">
            <v>#N/A</v>
          </cell>
          <cell r="E146" t="e">
            <v>#N/A</v>
          </cell>
          <cell r="F146" t="e">
            <v>#N/A</v>
          </cell>
          <cell r="G146" t="e">
            <v>#N/A</v>
          </cell>
          <cell r="H146" t="e">
            <v>#N/A</v>
          </cell>
          <cell r="I146" t="e">
            <v>#N/A</v>
          </cell>
          <cell r="J146" t="e">
            <v>#N/A</v>
          </cell>
          <cell r="L146" t="e">
            <v>#N/A</v>
          </cell>
          <cell r="O146" t="e">
            <v>#N/A</v>
          </cell>
          <cell r="P146" t="e">
            <v>#N/A</v>
          </cell>
          <cell r="Q146" t="e">
            <v>#N/A</v>
          </cell>
          <cell r="R146" t="e">
            <v>#N/A</v>
          </cell>
          <cell r="S146" t="e">
            <v>#N/A</v>
          </cell>
          <cell r="T146" t="e">
            <v>#N/A</v>
          </cell>
          <cell r="U146" t="e">
            <v>#N/A</v>
          </cell>
          <cell r="V146" t="e">
            <v>#N/A</v>
          </cell>
          <cell r="X146" t="e">
            <v>#N/A</v>
          </cell>
          <cell r="AA146" t="e">
            <v>#N/A</v>
          </cell>
          <cell r="AB146" t="e">
            <v>#N/A</v>
          </cell>
          <cell r="AC146" t="e">
            <v>#N/A</v>
          </cell>
          <cell r="AD146" t="e">
            <v>#N/A</v>
          </cell>
          <cell r="AE146" t="e">
            <v>#N/A</v>
          </cell>
          <cell r="AF146" t="e">
            <v>#N/A</v>
          </cell>
          <cell r="AG146" t="e">
            <v>#N/A</v>
          </cell>
          <cell r="AH146" t="e">
            <v>#N/A</v>
          </cell>
        </row>
        <row r="147">
          <cell r="A147" t="e">
            <v>#N/A</v>
          </cell>
          <cell r="C147" t="e">
            <v>#N/A</v>
          </cell>
          <cell r="D147" t="e">
            <v>#N/A</v>
          </cell>
          <cell r="E147" t="e">
            <v>#N/A</v>
          </cell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L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X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</row>
        <row r="148">
          <cell r="A148" t="e">
            <v>#N/A</v>
          </cell>
          <cell r="C148" t="e">
            <v>#N/A</v>
          </cell>
          <cell r="D148" t="e">
            <v>#N/A</v>
          </cell>
          <cell r="E148" t="e">
            <v>#N/A</v>
          </cell>
          <cell r="F148" t="e">
            <v>#N/A</v>
          </cell>
          <cell r="G148" t="e">
            <v>#N/A</v>
          </cell>
          <cell r="H148" t="e">
            <v>#N/A</v>
          </cell>
          <cell r="I148" t="e">
            <v>#N/A</v>
          </cell>
          <cell r="J148" t="e">
            <v>#N/A</v>
          </cell>
          <cell r="L148" t="e">
            <v>#N/A</v>
          </cell>
          <cell r="O148" t="e">
            <v>#N/A</v>
          </cell>
          <cell r="P148" t="e">
            <v>#N/A</v>
          </cell>
          <cell r="Q148" t="e">
            <v>#N/A</v>
          </cell>
          <cell r="R148" t="e">
            <v>#N/A</v>
          </cell>
          <cell r="S148" t="e">
            <v>#N/A</v>
          </cell>
          <cell r="T148" t="e">
            <v>#N/A</v>
          </cell>
          <cell r="U148" t="e">
            <v>#N/A</v>
          </cell>
          <cell r="V148" t="e">
            <v>#N/A</v>
          </cell>
          <cell r="X148" t="e">
            <v>#N/A</v>
          </cell>
          <cell r="AA148" t="e">
            <v>#N/A</v>
          </cell>
          <cell r="AB148" t="e">
            <v>#N/A</v>
          </cell>
          <cell r="AC148" t="e">
            <v>#N/A</v>
          </cell>
          <cell r="AD148" t="e">
            <v>#N/A</v>
          </cell>
          <cell r="AE148" t="e">
            <v>#N/A</v>
          </cell>
          <cell r="AF148" t="e">
            <v>#N/A</v>
          </cell>
          <cell r="AG148" t="e">
            <v>#N/A</v>
          </cell>
          <cell r="AH148" t="e">
            <v>#N/A</v>
          </cell>
        </row>
        <row r="149">
          <cell r="A149" t="e">
            <v>#N/A</v>
          </cell>
          <cell r="C149" t="e">
            <v>#N/A</v>
          </cell>
          <cell r="D149" t="e">
            <v>#N/A</v>
          </cell>
          <cell r="E149" t="e">
            <v>#N/A</v>
          </cell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L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X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</row>
        <row r="150">
          <cell r="A150" t="e">
            <v>#N/A</v>
          </cell>
          <cell r="C150" t="e">
            <v>#N/A</v>
          </cell>
          <cell r="D150" t="e">
            <v>#N/A</v>
          </cell>
          <cell r="E150" t="e">
            <v>#N/A</v>
          </cell>
          <cell r="F150" t="e">
            <v>#N/A</v>
          </cell>
          <cell r="G150" t="e">
            <v>#N/A</v>
          </cell>
          <cell r="H150" t="e">
            <v>#N/A</v>
          </cell>
          <cell r="I150" t="e">
            <v>#N/A</v>
          </cell>
          <cell r="J150" t="e">
            <v>#N/A</v>
          </cell>
          <cell r="L150" t="e">
            <v>#N/A</v>
          </cell>
          <cell r="O150" t="e">
            <v>#N/A</v>
          </cell>
          <cell r="P150" t="e">
            <v>#N/A</v>
          </cell>
          <cell r="Q150" t="e">
            <v>#N/A</v>
          </cell>
          <cell r="R150" t="e">
            <v>#N/A</v>
          </cell>
          <cell r="S150" t="e">
            <v>#N/A</v>
          </cell>
          <cell r="T150" t="e">
            <v>#N/A</v>
          </cell>
          <cell r="U150" t="e">
            <v>#N/A</v>
          </cell>
          <cell r="V150" t="e">
            <v>#N/A</v>
          </cell>
          <cell r="X150" t="e">
            <v>#N/A</v>
          </cell>
          <cell r="AA150" t="e">
            <v>#N/A</v>
          </cell>
          <cell r="AB150" t="e">
            <v>#N/A</v>
          </cell>
          <cell r="AC150" t="e">
            <v>#N/A</v>
          </cell>
          <cell r="AD150" t="e">
            <v>#N/A</v>
          </cell>
          <cell r="AE150" t="e">
            <v>#N/A</v>
          </cell>
          <cell r="AF150" t="e">
            <v>#N/A</v>
          </cell>
          <cell r="AG150" t="e">
            <v>#N/A</v>
          </cell>
          <cell r="AH150" t="e">
            <v>#N/A</v>
          </cell>
        </row>
        <row r="151">
          <cell r="C151" t="e">
            <v>#N/A</v>
          </cell>
          <cell r="D151" t="e">
            <v>#N/A</v>
          </cell>
          <cell r="E151" t="e">
            <v>#N/A</v>
          </cell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X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C1:Q365"/>
  <sheetViews>
    <sheetView workbookViewId="0">
      <pane xSplit="4" ySplit="3" topLeftCell="E125" activePane="bottomRight" state="frozen"/>
      <selection activeCell="J151" sqref="J151"/>
      <selection pane="topRight" activeCell="J151" sqref="J151"/>
      <selection pane="bottomLeft" activeCell="J151" sqref="J151"/>
      <selection pane="bottomRight" activeCell="J143" sqref="J143"/>
    </sheetView>
  </sheetViews>
  <sheetFormatPr defaultColWidth="9.140625" defaultRowHeight="15" x14ac:dyDescent="0.25"/>
  <cols>
    <col min="5" max="13" width="21.42578125" customWidth="1"/>
    <col min="14" max="15" width="16.42578125" customWidth="1"/>
    <col min="16" max="17" width="16.28515625" customWidth="1"/>
  </cols>
  <sheetData>
    <row r="1" spans="3:17" x14ac:dyDescent="0.25">
      <c r="P1" t="s">
        <v>9</v>
      </c>
    </row>
    <row r="2" spans="3:17" x14ac:dyDescent="0.25">
      <c r="F2" s="29" t="s">
        <v>10</v>
      </c>
      <c r="G2" s="29"/>
      <c r="H2" s="30" t="s">
        <v>11</v>
      </c>
      <c r="I2" s="30"/>
      <c r="J2" s="14"/>
      <c r="K2" s="15"/>
      <c r="L2" s="31" t="s">
        <v>12</v>
      </c>
      <c r="M2" s="31"/>
      <c r="N2" s="32" t="s">
        <v>13</v>
      </c>
      <c r="O2" s="32"/>
      <c r="P2" s="33" t="s">
        <v>14</v>
      </c>
      <c r="Q2" s="33"/>
    </row>
    <row r="3" spans="3:17" x14ac:dyDescent="0.25">
      <c r="F3" s="5" t="s">
        <v>15</v>
      </c>
      <c r="G3" s="5" t="s">
        <v>16</v>
      </c>
      <c r="H3" s="16" t="s">
        <v>15</v>
      </c>
      <c r="I3" s="16" t="s">
        <v>16</v>
      </c>
      <c r="J3" s="5" t="s">
        <v>17</v>
      </c>
      <c r="K3" s="5" t="s">
        <v>18</v>
      </c>
      <c r="L3" s="5" t="s">
        <v>19</v>
      </c>
      <c r="M3" s="5" t="s">
        <v>20</v>
      </c>
      <c r="N3" s="5" t="s">
        <v>21</v>
      </c>
      <c r="O3" s="5" t="s">
        <v>22</v>
      </c>
      <c r="P3" s="5" t="s">
        <v>23</v>
      </c>
      <c r="Q3" s="5" t="s">
        <v>24</v>
      </c>
    </row>
    <row r="4" spans="3:17" ht="30" x14ac:dyDescent="0.25">
      <c r="E4" t="s">
        <v>25</v>
      </c>
      <c r="F4" s="17" t="s">
        <v>26</v>
      </c>
      <c r="G4" s="17" t="s">
        <v>27</v>
      </c>
      <c r="H4" s="18" t="s">
        <v>28</v>
      </c>
      <c r="I4" s="18" t="s">
        <v>29</v>
      </c>
      <c r="J4" t="s">
        <v>30</v>
      </c>
      <c r="K4" t="s">
        <v>31</v>
      </c>
      <c r="L4" s="4" t="s">
        <v>32</v>
      </c>
      <c r="M4" s="4" t="s">
        <v>33</v>
      </c>
    </row>
    <row r="5" spans="3:17" ht="83.25" customHeight="1" x14ac:dyDescent="0.25">
      <c r="E5" t="s">
        <v>0</v>
      </c>
      <c r="F5" s="17" t="s">
        <v>34</v>
      </c>
      <c r="G5" s="17" t="s">
        <v>35</v>
      </c>
      <c r="H5" s="18"/>
      <c r="I5" s="18"/>
      <c r="J5" s="17" t="s">
        <v>36</v>
      </c>
      <c r="K5" s="17" t="s">
        <v>37</v>
      </c>
    </row>
    <row r="6" spans="3:17" x14ac:dyDescent="0.25">
      <c r="E6" t="s">
        <v>38</v>
      </c>
      <c r="F6" s="19">
        <v>1441.347</v>
      </c>
      <c r="G6" s="19">
        <v>5582.5929999999998</v>
      </c>
      <c r="H6" s="20" t="e">
        <v>#N/A</v>
      </c>
      <c r="I6" s="20" t="e">
        <v>#N/A</v>
      </c>
      <c r="J6" s="1">
        <v>7.7427650883852506</v>
      </c>
      <c r="K6" s="21">
        <v>-1</v>
      </c>
      <c r="L6" t="e">
        <f>+IF(J6&lt;0,-100000,#N/A)</f>
        <v>#N/A</v>
      </c>
      <c r="M6" t="e">
        <f>+IF(J6&lt;0,100000,#N/A)</f>
        <v>#N/A</v>
      </c>
      <c r="N6" t="e">
        <f>+IF(K6&gt;0,-100000,#N/A)</f>
        <v>#N/A</v>
      </c>
      <c r="O6" t="e">
        <f>+IF(K6&gt;0,100000,#N/A)</f>
        <v>#N/A</v>
      </c>
      <c r="P6" t="e">
        <v>#N/A</v>
      </c>
      <c r="Q6" t="e">
        <v>#N/A</v>
      </c>
    </row>
    <row r="7" spans="3:17" x14ac:dyDescent="0.25">
      <c r="E7" t="s">
        <v>39</v>
      </c>
      <c r="F7" s="19">
        <v>1442.0989999999999</v>
      </c>
      <c r="G7" s="19">
        <v>5594.9949999999999</v>
      </c>
      <c r="H7" s="20" t="e">
        <v>#N/A</v>
      </c>
      <c r="I7" s="20" t="e">
        <v>#N/A</v>
      </c>
      <c r="J7" s="1">
        <v>7.6904669374783019</v>
      </c>
      <c r="K7" s="21">
        <v>-1</v>
      </c>
      <c r="L7" t="e">
        <f t="shared" ref="L7:L70" si="0">+IF(J7&lt;0,-100000,#N/A)</f>
        <v>#N/A</v>
      </c>
      <c r="M7" t="e">
        <f t="shared" ref="M7:M70" si="1">+IF(J7&lt;0,100000,#N/A)</f>
        <v>#N/A</v>
      </c>
      <c r="N7" t="e">
        <f t="shared" ref="N7:N70" si="2">+IF(K7&gt;0,-100000,#N/A)</f>
        <v>#N/A</v>
      </c>
      <c r="O7" t="e">
        <f t="shared" ref="O7:O70" si="3">+IF(K7&gt;0,100000,#N/A)</f>
        <v>#N/A</v>
      </c>
      <c r="P7" t="e">
        <v>#N/A</v>
      </c>
      <c r="Q7" t="e">
        <v>#N/A</v>
      </c>
    </row>
    <row r="8" spans="3:17" x14ac:dyDescent="0.25">
      <c r="E8" t="s">
        <v>40</v>
      </c>
      <c r="F8" s="19">
        <v>1441.9069999999999</v>
      </c>
      <c r="G8" s="19">
        <v>5613.875</v>
      </c>
      <c r="H8" s="20" t="e">
        <v>#N/A</v>
      </c>
      <c r="I8" s="20" t="e">
        <v>#N/A</v>
      </c>
      <c r="J8" s="1">
        <v>7.3678204120400936</v>
      </c>
      <c r="K8" s="21">
        <v>-1</v>
      </c>
      <c r="L8" t="e">
        <f>+IF(J8&lt;0,-100000,#N/A)</f>
        <v>#N/A</v>
      </c>
      <c r="M8" t="e">
        <f>+IF(J8&lt;0,100000,#N/A)</f>
        <v>#N/A</v>
      </c>
      <c r="N8" t="e">
        <f t="shared" si="2"/>
        <v>#N/A</v>
      </c>
      <c r="O8" t="e">
        <f t="shared" si="3"/>
        <v>#N/A</v>
      </c>
      <c r="P8" t="e">
        <v>#N/A</v>
      </c>
      <c r="Q8" t="e">
        <v>#N/A</v>
      </c>
    </row>
    <row r="9" spans="3:17" x14ac:dyDescent="0.25">
      <c r="E9" t="s">
        <v>41</v>
      </c>
      <c r="F9" s="19">
        <v>1446.2070000000001</v>
      </c>
      <c r="G9" s="19">
        <v>5635.4620000000004</v>
      </c>
      <c r="H9" s="20" t="e">
        <v>#N/A</v>
      </c>
      <c r="I9" s="20" t="e">
        <v>#N/A</v>
      </c>
      <c r="J9" s="1">
        <v>6.8072438182803507</v>
      </c>
      <c r="K9" s="21">
        <v>-1</v>
      </c>
      <c r="L9" t="e">
        <f t="shared" si="0"/>
        <v>#N/A</v>
      </c>
      <c r="M9" t="e">
        <f t="shared" si="1"/>
        <v>#N/A</v>
      </c>
      <c r="N9" t="e">
        <f t="shared" si="2"/>
        <v>#N/A</v>
      </c>
      <c r="O9" t="e">
        <f t="shared" si="3"/>
        <v>#N/A</v>
      </c>
      <c r="P9" t="e">
        <v>#N/A</v>
      </c>
      <c r="Q9" t="e">
        <v>#N/A</v>
      </c>
    </row>
    <row r="10" spans="3:17" x14ac:dyDescent="0.25">
      <c r="E10" t="s">
        <v>42</v>
      </c>
      <c r="F10" s="19">
        <v>1450.203</v>
      </c>
      <c r="G10" s="19">
        <v>5673.8389999999999</v>
      </c>
      <c r="H10" s="20" t="e">
        <v>#N/A</v>
      </c>
      <c r="I10" s="20" t="e">
        <v>#N/A</v>
      </c>
      <c r="J10" s="1">
        <v>6.0640611069504358</v>
      </c>
      <c r="K10" s="21">
        <v>-1</v>
      </c>
      <c r="L10" t="e">
        <f t="shared" si="0"/>
        <v>#N/A</v>
      </c>
      <c r="M10" t="e">
        <f t="shared" si="1"/>
        <v>#N/A</v>
      </c>
      <c r="N10" t="e">
        <f t="shared" si="2"/>
        <v>#N/A</v>
      </c>
      <c r="O10" t="e">
        <f t="shared" si="3"/>
        <v>#N/A</v>
      </c>
      <c r="P10" t="e">
        <v>#N/A</v>
      </c>
      <c r="Q10" t="e">
        <v>#N/A</v>
      </c>
    </row>
    <row r="11" spans="3:17" x14ac:dyDescent="0.25">
      <c r="C11" s="22"/>
      <c r="D11" s="22"/>
      <c r="E11" t="s">
        <v>43</v>
      </c>
      <c r="F11" s="19">
        <v>1455.8130000000001</v>
      </c>
      <c r="G11" s="19">
        <v>5688.6149999999998</v>
      </c>
      <c r="H11" s="20" t="e">
        <v>#N/A</v>
      </c>
      <c r="I11" s="20" t="e">
        <v>#N/A</v>
      </c>
      <c r="J11" s="1">
        <v>5.2213015281282749</v>
      </c>
      <c r="K11" s="21">
        <v>-1</v>
      </c>
      <c r="L11" t="e">
        <f t="shared" si="0"/>
        <v>#N/A</v>
      </c>
      <c r="M11" t="e">
        <f t="shared" si="1"/>
        <v>#N/A</v>
      </c>
      <c r="N11" t="e">
        <f t="shared" si="2"/>
        <v>#N/A</v>
      </c>
      <c r="O11" t="e">
        <f t="shared" si="3"/>
        <v>#N/A</v>
      </c>
      <c r="P11" t="e">
        <v>#N/A</v>
      </c>
      <c r="Q11" t="e">
        <v>#N/A</v>
      </c>
    </row>
    <row r="12" spans="3:17" x14ac:dyDescent="0.25">
      <c r="C12" s="22" t="s">
        <v>44</v>
      </c>
      <c r="D12" s="22" t="s">
        <v>44</v>
      </c>
      <c r="E12" t="s">
        <v>45</v>
      </c>
      <c r="F12" s="19">
        <v>1460.941</v>
      </c>
      <c r="G12" s="19">
        <v>5681.1880000000001</v>
      </c>
      <c r="H12" s="20" t="e">
        <v>#N/A</v>
      </c>
      <c r="I12" s="20" t="e">
        <v>#N/A</v>
      </c>
      <c r="J12" s="1">
        <v>4.3525951612309433</v>
      </c>
      <c r="K12" s="21">
        <v>1</v>
      </c>
      <c r="L12" t="e">
        <f t="shared" si="0"/>
        <v>#N/A</v>
      </c>
      <c r="M12" t="e">
        <f t="shared" si="1"/>
        <v>#N/A</v>
      </c>
      <c r="N12">
        <f t="shared" si="2"/>
        <v>-100000</v>
      </c>
      <c r="O12">
        <f t="shared" si="3"/>
        <v>100000</v>
      </c>
      <c r="P12" t="e">
        <v>#N/A</v>
      </c>
      <c r="Q12" t="e">
        <v>#N/A</v>
      </c>
    </row>
    <row r="13" spans="3:17" x14ac:dyDescent="0.25">
      <c r="E13" t="s">
        <v>46</v>
      </c>
      <c r="F13" s="19">
        <v>1466.789</v>
      </c>
      <c r="G13" s="19">
        <v>5680.9440000000004</v>
      </c>
      <c r="H13" s="20" t="e">
        <v>#N/A</v>
      </c>
      <c r="I13" s="20" t="e">
        <v>#N/A</v>
      </c>
      <c r="J13" s="1">
        <v>3.5195775963237752</v>
      </c>
      <c r="K13" s="21">
        <v>1</v>
      </c>
      <c r="L13" t="e">
        <f t="shared" si="0"/>
        <v>#N/A</v>
      </c>
      <c r="M13" t="e">
        <f t="shared" si="1"/>
        <v>#N/A</v>
      </c>
      <c r="N13">
        <f t="shared" si="2"/>
        <v>-100000</v>
      </c>
      <c r="O13">
        <f t="shared" si="3"/>
        <v>100000</v>
      </c>
      <c r="P13" t="e">
        <v>#N/A</v>
      </c>
      <c r="Q13" t="e">
        <v>#N/A</v>
      </c>
    </row>
    <row r="14" spans="3:17" x14ac:dyDescent="0.25">
      <c r="E14" t="s">
        <v>47</v>
      </c>
      <c r="F14" s="19">
        <v>1468.6220000000001</v>
      </c>
      <c r="G14" s="19">
        <v>5716.4650000000001</v>
      </c>
      <c r="H14" s="20" t="e">
        <v>#N/A</v>
      </c>
      <c r="I14" s="20" t="e">
        <v>#N/A</v>
      </c>
      <c r="J14" s="1">
        <v>2.7692611029107139</v>
      </c>
      <c r="K14" s="21">
        <v>1</v>
      </c>
      <c r="L14" t="e">
        <f t="shared" si="0"/>
        <v>#N/A</v>
      </c>
      <c r="M14" t="e">
        <f t="shared" si="1"/>
        <v>#N/A</v>
      </c>
      <c r="N14">
        <f t="shared" si="2"/>
        <v>-100000</v>
      </c>
      <c r="O14">
        <f t="shared" si="3"/>
        <v>100000</v>
      </c>
      <c r="P14" t="e">
        <v>#N/A</v>
      </c>
      <c r="Q14" t="e">
        <v>#N/A</v>
      </c>
    </row>
    <row r="15" spans="3:17" x14ac:dyDescent="0.25">
      <c r="E15" t="s">
        <v>48</v>
      </c>
      <c r="F15" s="19">
        <v>1467.289</v>
      </c>
      <c r="G15" s="19">
        <v>5713.3069999999998</v>
      </c>
      <c r="H15" s="20" t="e">
        <v>#N/A</v>
      </c>
      <c r="I15" s="20" t="e">
        <v>#N/A</v>
      </c>
      <c r="J15" s="1">
        <v>2.1119320303734535</v>
      </c>
      <c r="K15" s="21">
        <v>1</v>
      </c>
      <c r="L15" t="e">
        <f t="shared" si="0"/>
        <v>#N/A</v>
      </c>
      <c r="M15" t="e">
        <f t="shared" si="1"/>
        <v>#N/A</v>
      </c>
      <c r="N15">
        <f t="shared" si="2"/>
        <v>-100000</v>
      </c>
      <c r="O15">
        <f t="shared" si="3"/>
        <v>100000</v>
      </c>
      <c r="P15" t="e">
        <v>#N/A</v>
      </c>
      <c r="Q15" t="e">
        <v>#N/A</v>
      </c>
    </row>
    <row r="16" spans="3:17" x14ac:dyDescent="0.25">
      <c r="E16" t="s">
        <v>49</v>
      </c>
      <c r="F16" s="19">
        <v>1469.1189999999999</v>
      </c>
      <c r="G16" s="19">
        <v>5722.1559999999999</v>
      </c>
      <c r="H16" s="20" t="e">
        <v>#N/A</v>
      </c>
      <c r="I16" s="20" t="e">
        <v>#N/A</v>
      </c>
      <c r="J16" s="1">
        <v>1.5743482798764363</v>
      </c>
      <c r="K16" s="21">
        <v>1</v>
      </c>
      <c r="L16" t="e">
        <f t="shared" si="0"/>
        <v>#N/A</v>
      </c>
      <c r="M16" t="e">
        <f t="shared" si="1"/>
        <v>#N/A</v>
      </c>
      <c r="N16">
        <f t="shared" si="2"/>
        <v>-100000</v>
      </c>
      <c r="O16">
        <f t="shared" si="3"/>
        <v>100000</v>
      </c>
      <c r="P16" t="e">
        <v>#N/A</v>
      </c>
      <c r="Q16" t="e">
        <v>#N/A</v>
      </c>
    </row>
    <row r="17" spans="3:17" x14ac:dyDescent="0.25">
      <c r="E17" t="s">
        <v>50</v>
      </c>
      <c r="F17" s="19">
        <v>1462.2159999999999</v>
      </c>
      <c r="G17" s="19">
        <v>5722.1880000000001</v>
      </c>
      <c r="H17" s="20" t="e">
        <v>#N/A</v>
      </c>
      <c r="I17" s="20" t="e">
        <v>#N/A</v>
      </c>
      <c r="J17" s="1">
        <v>1.1956192513933983</v>
      </c>
      <c r="K17" s="21">
        <v>1</v>
      </c>
      <c r="L17" t="e">
        <f t="shared" si="0"/>
        <v>#N/A</v>
      </c>
      <c r="M17" t="e">
        <f t="shared" si="1"/>
        <v>#N/A</v>
      </c>
      <c r="N17">
        <f t="shared" si="2"/>
        <v>-100000</v>
      </c>
      <c r="O17">
        <f t="shared" si="3"/>
        <v>100000</v>
      </c>
      <c r="P17" t="e">
        <v>#N/A</v>
      </c>
      <c r="Q17" t="e">
        <v>#N/A</v>
      </c>
    </row>
    <row r="18" spans="3:17" x14ac:dyDescent="0.25">
      <c r="E18" t="s">
        <v>51</v>
      </c>
      <c r="F18" s="19">
        <v>1469.5509999999999</v>
      </c>
      <c r="G18" s="19">
        <v>5702.1639999999998</v>
      </c>
      <c r="H18" s="20">
        <v>1.9567807058258557</v>
      </c>
      <c r="I18" s="20">
        <v>2.1418541527207902</v>
      </c>
      <c r="J18" s="1">
        <v>1.0132482787949648</v>
      </c>
      <c r="K18" s="21">
        <v>1</v>
      </c>
      <c r="L18" t="e">
        <f t="shared" si="0"/>
        <v>#N/A</v>
      </c>
      <c r="M18" t="e">
        <f t="shared" si="1"/>
        <v>#N/A</v>
      </c>
      <c r="N18">
        <f t="shared" si="2"/>
        <v>-100000</v>
      </c>
      <c r="O18">
        <f t="shared" si="3"/>
        <v>100000</v>
      </c>
      <c r="P18" t="e">
        <v>#N/A</v>
      </c>
      <c r="Q18" t="e">
        <v>#N/A</v>
      </c>
    </row>
    <row r="19" spans="3:17" x14ac:dyDescent="0.25">
      <c r="E19" t="s">
        <v>52</v>
      </c>
      <c r="F19" s="19">
        <v>1473.1220000000001</v>
      </c>
      <c r="G19" s="19">
        <v>5712.2420000000002</v>
      </c>
      <c r="H19" s="20">
        <v>2.1512392699807759</v>
      </c>
      <c r="I19" s="20">
        <v>2.0955693436723433</v>
      </c>
      <c r="J19" s="1">
        <v>0.98359081687213745</v>
      </c>
      <c r="K19" s="21">
        <v>1</v>
      </c>
      <c r="L19" t="e">
        <f t="shared" si="0"/>
        <v>#N/A</v>
      </c>
      <c r="M19" t="e">
        <f t="shared" si="1"/>
        <v>#N/A</v>
      </c>
      <c r="N19">
        <f t="shared" si="2"/>
        <v>-100000</v>
      </c>
      <c r="O19">
        <f t="shared" si="3"/>
        <v>100000</v>
      </c>
      <c r="P19" t="e">
        <v>#N/A</v>
      </c>
      <c r="Q19" t="e">
        <v>#N/A</v>
      </c>
    </row>
    <row r="20" spans="3:17" x14ac:dyDescent="0.25">
      <c r="E20" t="s">
        <v>53</v>
      </c>
      <c r="F20" s="19">
        <v>1474.2280000000001</v>
      </c>
      <c r="G20" s="19">
        <v>5721.7579999999998</v>
      </c>
      <c r="H20" s="20">
        <v>2.2415453978654742</v>
      </c>
      <c r="I20" s="20">
        <v>1.9217207365678668</v>
      </c>
      <c r="J20" s="1">
        <v>1.0655594305140292</v>
      </c>
      <c r="K20" s="21">
        <v>1</v>
      </c>
      <c r="L20" t="e">
        <f t="shared" si="0"/>
        <v>#N/A</v>
      </c>
      <c r="M20" t="e">
        <f t="shared" si="1"/>
        <v>#N/A</v>
      </c>
      <c r="N20">
        <f t="shared" si="2"/>
        <v>-100000</v>
      </c>
      <c r="O20">
        <f t="shared" si="3"/>
        <v>100000</v>
      </c>
      <c r="P20" t="e">
        <v>#N/A</v>
      </c>
      <c r="Q20" t="e">
        <v>#N/A</v>
      </c>
    </row>
    <row r="21" spans="3:17" x14ac:dyDescent="0.25">
      <c r="E21" t="s">
        <v>54</v>
      </c>
      <c r="F21" s="19">
        <v>1461.931</v>
      </c>
      <c r="G21" s="19">
        <v>5719.7780000000002</v>
      </c>
      <c r="H21" s="20">
        <v>1.0872579098289537</v>
      </c>
      <c r="I21" s="20">
        <v>1.4961683709339146</v>
      </c>
      <c r="J21" s="1">
        <v>1.2007543030118306</v>
      </c>
      <c r="K21" s="21">
        <v>-1</v>
      </c>
      <c r="L21" t="e">
        <f t="shared" si="0"/>
        <v>#N/A</v>
      </c>
      <c r="M21" t="e">
        <f t="shared" si="1"/>
        <v>#N/A</v>
      </c>
      <c r="N21" t="e">
        <f t="shared" si="2"/>
        <v>#N/A</v>
      </c>
      <c r="O21" t="e">
        <f t="shared" si="3"/>
        <v>#N/A</v>
      </c>
      <c r="P21" t="e">
        <v>#N/A</v>
      </c>
      <c r="Q21" t="e">
        <v>#N/A</v>
      </c>
    </row>
    <row r="22" spans="3:17" x14ac:dyDescent="0.25">
      <c r="E22" t="s">
        <v>55</v>
      </c>
      <c r="F22" s="19">
        <v>1459.7370000000001</v>
      </c>
      <c r="G22" s="19">
        <v>5742.558</v>
      </c>
      <c r="H22" s="20">
        <v>0.65742520185105846</v>
      </c>
      <c r="I22" s="20">
        <v>1.2111552689457739</v>
      </c>
      <c r="J22" s="1">
        <v>1.3590443823418674</v>
      </c>
      <c r="K22" s="21">
        <v>-1</v>
      </c>
      <c r="L22" t="e">
        <f t="shared" si="0"/>
        <v>#N/A</v>
      </c>
      <c r="M22" t="e">
        <f t="shared" si="1"/>
        <v>#N/A</v>
      </c>
      <c r="N22" t="e">
        <f t="shared" si="2"/>
        <v>#N/A</v>
      </c>
      <c r="O22" t="e">
        <f t="shared" si="3"/>
        <v>#N/A</v>
      </c>
      <c r="P22" t="e">
        <v>#N/A</v>
      </c>
      <c r="Q22" t="e">
        <v>#N/A</v>
      </c>
    </row>
    <row r="23" spans="3:17" x14ac:dyDescent="0.25">
      <c r="C23" s="22"/>
      <c r="D23" s="22"/>
      <c r="E23" t="s">
        <v>56</v>
      </c>
      <c r="F23" s="19">
        <v>1457.557</v>
      </c>
      <c r="G23" s="19">
        <v>5755.8310000000001</v>
      </c>
      <c r="H23" s="20">
        <v>0.11979560561692359</v>
      </c>
      <c r="I23" s="20">
        <v>1.1815881370069947</v>
      </c>
      <c r="J23" s="1">
        <v>1.4902471207209889</v>
      </c>
      <c r="K23" s="21">
        <v>-1</v>
      </c>
      <c r="L23" t="e">
        <f t="shared" si="0"/>
        <v>#N/A</v>
      </c>
      <c r="M23" t="e">
        <f t="shared" si="1"/>
        <v>#N/A</v>
      </c>
      <c r="N23" t="e">
        <f t="shared" si="2"/>
        <v>#N/A</v>
      </c>
      <c r="O23" t="e">
        <f t="shared" si="3"/>
        <v>#N/A</v>
      </c>
      <c r="P23" t="e">
        <v>#N/A</v>
      </c>
      <c r="Q23" t="e">
        <v>#N/A</v>
      </c>
    </row>
    <row r="24" spans="3:17" x14ac:dyDescent="0.25">
      <c r="C24" s="22" t="s">
        <v>57</v>
      </c>
      <c r="D24" s="22" t="s">
        <v>57</v>
      </c>
      <c r="E24" t="s">
        <v>58</v>
      </c>
      <c r="F24" s="19">
        <v>1452.079</v>
      </c>
      <c r="G24" s="19">
        <v>5736.9530000000004</v>
      </c>
      <c r="H24" s="20">
        <v>-0.60659533821010303</v>
      </c>
      <c r="I24" s="20">
        <v>0.98157286820996781</v>
      </c>
      <c r="J24" s="1">
        <v>1.5894815059913192</v>
      </c>
      <c r="K24" s="21">
        <v>-1</v>
      </c>
      <c r="L24" t="e">
        <f t="shared" si="0"/>
        <v>#N/A</v>
      </c>
      <c r="M24" t="e">
        <f t="shared" si="1"/>
        <v>#N/A</v>
      </c>
      <c r="N24" t="e">
        <f t="shared" si="2"/>
        <v>#N/A</v>
      </c>
      <c r="O24" t="e">
        <f t="shared" si="3"/>
        <v>#N/A</v>
      </c>
      <c r="P24" t="e">
        <v>#N/A</v>
      </c>
      <c r="Q24" t="e">
        <v>#N/A</v>
      </c>
    </row>
    <row r="25" spans="3:17" x14ac:dyDescent="0.25">
      <c r="E25" t="s">
        <v>59</v>
      </c>
      <c r="F25" s="19">
        <v>1448.4449999999999</v>
      </c>
      <c r="G25" s="19">
        <v>5738.4740000000002</v>
      </c>
      <c r="H25" s="20">
        <v>-1.2506229594031582</v>
      </c>
      <c r="I25" s="20">
        <v>1.012683807479875</v>
      </c>
      <c r="J25" s="1">
        <v>1.6987711336548861</v>
      </c>
      <c r="K25" s="21">
        <v>-1</v>
      </c>
      <c r="L25" t="e">
        <f t="shared" si="0"/>
        <v>#N/A</v>
      </c>
      <c r="M25" t="e">
        <f t="shared" si="1"/>
        <v>#N/A</v>
      </c>
      <c r="N25" t="e">
        <f t="shared" si="2"/>
        <v>#N/A</v>
      </c>
      <c r="O25" t="e">
        <f t="shared" si="3"/>
        <v>#N/A</v>
      </c>
      <c r="P25" t="e">
        <v>#N/A</v>
      </c>
      <c r="Q25" t="e">
        <v>#N/A</v>
      </c>
    </row>
    <row r="26" spans="3:17" x14ac:dyDescent="0.25">
      <c r="E26" t="s">
        <v>60</v>
      </c>
      <c r="F26" s="19">
        <v>1447.431</v>
      </c>
      <c r="G26" s="19">
        <v>5787.1909999999998</v>
      </c>
      <c r="H26" s="20">
        <v>-1.4429172380639788</v>
      </c>
      <c r="I26" s="20">
        <v>1.2372331502073397</v>
      </c>
      <c r="J26" s="1">
        <v>1.7870206872826699</v>
      </c>
      <c r="K26" s="21">
        <v>-1</v>
      </c>
      <c r="L26" t="e">
        <f t="shared" si="0"/>
        <v>#N/A</v>
      </c>
      <c r="M26" t="e">
        <f t="shared" si="1"/>
        <v>#N/A</v>
      </c>
      <c r="N26" t="e">
        <f t="shared" si="2"/>
        <v>#N/A</v>
      </c>
      <c r="O26" t="e">
        <f t="shared" si="3"/>
        <v>#N/A</v>
      </c>
      <c r="P26" t="e">
        <v>#N/A</v>
      </c>
      <c r="Q26" t="e">
        <v>#N/A</v>
      </c>
    </row>
    <row r="27" spans="3:17" x14ac:dyDescent="0.25">
      <c r="E27" t="s">
        <v>61</v>
      </c>
      <c r="F27" s="19">
        <v>1436.8119999999999</v>
      </c>
      <c r="G27" s="19">
        <v>5785.817</v>
      </c>
      <c r="H27" s="20">
        <v>-2.0770959231616981</v>
      </c>
      <c r="I27" s="20">
        <v>1.2691423723598216</v>
      </c>
      <c r="J27" s="1">
        <v>1.8017942722330371</v>
      </c>
      <c r="K27" s="21">
        <v>-1</v>
      </c>
      <c r="L27" t="e">
        <f t="shared" si="0"/>
        <v>#N/A</v>
      </c>
      <c r="M27" t="e">
        <f t="shared" si="1"/>
        <v>#N/A</v>
      </c>
      <c r="N27" t="e">
        <f t="shared" si="2"/>
        <v>#N/A</v>
      </c>
      <c r="O27" t="e">
        <f t="shared" si="3"/>
        <v>#N/A</v>
      </c>
      <c r="P27" t="e">
        <v>#N/A</v>
      </c>
      <c r="Q27" t="e">
        <v>#N/A</v>
      </c>
    </row>
    <row r="28" spans="3:17" x14ac:dyDescent="0.25">
      <c r="E28" t="s">
        <v>62</v>
      </c>
      <c r="F28" s="19">
        <v>1438.7950000000001</v>
      </c>
      <c r="G28" s="19">
        <v>5793.9629999999997</v>
      </c>
      <c r="H28" s="20">
        <v>-2.0640941952285607</v>
      </c>
      <c r="I28" s="20">
        <v>1.2548941343088149</v>
      </c>
      <c r="J28" s="1">
        <v>1.831488634424816</v>
      </c>
      <c r="K28" s="21">
        <v>-1</v>
      </c>
      <c r="L28" t="e">
        <f t="shared" si="0"/>
        <v>#N/A</v>
      </c>
      <c r="M28" t="e">
        <f t="shared" si="1"/>
        <v>#N/A</v>
      </c>
      <c r="N28" t="e">
        <f t="shared" si="2"/>
        <v>#N/A</v>
      </c>
      <c r="O28" t="e">
        <f t="shared" si="3"/>
        <v>#N/A</v>
      </c>
      <c r="P28" t="e">
        <v>#N/A</v>
      </c>
      <c r="Q28" t="e">
        <v>#N/A</v>
      </c>
    </row>
    <row r="29" spans="3:17" x14ac:dyDescent="0.25">
      <c r="E29" t="s">
        <v>63</v>
      </c>
      <c r="F29" s="19">
        <v>1433.12</v>
      </c>
      <c r="G29" s="19">
        <v>5801.6409999999996</v>
      </c>
      <c r="H29" s="20">
        <v>-1.9898564917905426</v>
      </c>
      <c r="I29" s="20">
        <v>1.3885073332088993</v>
      </c>
      <c r="J29" s="1">
        <v>1.8901346853441581</v>
      </c>
      <c r="K29" s="21">
        <v>-1</v>
      </c>
      <c r="L29" t="e">
        <f t="shared" si="0"/>
        <v>#N/A</v>
      </c>
      <c r="M29" t="e">
        <f t="shared" si="1"/>
        <v>#N/A</v>
      </c>
      <c r="N29" t="e">
        <f t="shared" si="2"/>
        <v>#N/A</v>
      </c>
      <c r="O29" t="e">
        <f t="shared" si="3"/>
        <v>#N/A</v>
      </c>
      <c r="P29" t="e">
        <v>#N/A</v>
      </c>
      <c r="Q29" t="e">
        <v>#N/A</v>
      </c>
    </row>
    <row r="30" spans="3:17" x14ac:dyDescent="0.25">
      <c r="E30" t="s">
        <v>64</v>
      </c>
      <c r="F30" s="19">
        <v>1427.8520000000001</v>
      </c>
      <c r="G30" s="19">
        <v>5805.5619999999999</v>
      </c>
      <c r="H30" s="20">
        <v>-2.8375333690358384</v>
      </c>
      <c r="I30" s="20">
        <v>1.8133115778500963</v>
      </c>
      <c r="J30" s="1">
        <v>2.0017112890338362</v>
      </c>
      <c r="K30" s="21">
        <v>-1</v>
      </c>
      <c r="L30" t="e">
        <f t="shared" si="0"/>
        <v>#N/A</v>
      </c>
      <c r="M30" t="e">
        <f t="shared" si="1"/>
        <v>#N/A</v>
      </c>
      <c r="N30" t="e">
        <f t="shared" si="2"/>
        <v>#N/A</v>
      </c>
      <c r="O30" t="e">
        <f t="shared" si="3"/>
        <v>#N/A</v>
      </c>
      <c r="P30" t="e">
        <v>#N/A</v>
      </c>
      <c r="Q30" t="e">
        <v>#N/A</v>
      </c>
    </row>
    <row r="31" spans="3:17" x14ac:dyDescent="0.25">
      <c r="E31" t="s">
        <v>65</v>
      </c>
      <c r="F31" s="19">
        <v>1425.3140000000001</v>
      </c>
      <c r="G31" s="19">
        <v>5821.0069999999996</v>
      </c>
      <c r="H31" s="20">
        <v>-3.2453523876501689</v>
      </c>
      <c r="I31" s="20">
        <v>1.9040684900954785</v>
      </c>
      <c r="J31" s="1">
        <v>2.1729825228021804</v>
      </c>
      <c r="K31" s="21">
        <v>-1</v>
      </c>
      <c r="L31" t="e">
        <f t="shared" si="0"/>
        <v>#N/A</v>
      </c>
      <c r="M31" t="e">
        <f t="shared" si="1"/>
        <v>#N/A</v>
      </c>
      <c r="N31" t="e">
        <f t="shared" si="2"/>
        <v>#N/A</v>
      </c>
      <c r="O31" t="e">
        <f t="shared" si="3"/>
        <v>#N/A</v>
      </c>
      <c r="P31" t="e">
        <v>#N/A</v>
      </c>
      <c r="Q31" t="e">
        <v>#N/A</v>
      </c>
    </row>
    <row r="32" spans="3:17" x14ac:dyDescent="0.25">
      <c r="E32" t="s">
        <v>66</v>
      </c>
      <c r="F32" s="19">
        <v>1423.2619999999999</v>
      </c>
      <c r="G32" s="19">
        <v>5830.6229999999996</v>
      </c>
      <c r="H32" s="20">
        <v>-3.4571314613479176</v>
      </c>
      <c r="I32" s="20">
        <v>1.9026495003808153</v>
      </c>
      <c r="J32" s="1">
        <v>2.392189589484528</v>
      </c>
      <c r="K32" s="21">
        <v>-1</v>
      </c>
      <c r="L32" t="e">
        <f t="shared" si="0"/>
        <v>#N/A</v>
      </c>
      <c r="M32" t="e">
        <f t="shared" si="1"/>
        <v>#N/A</v>
      </c>
      <c r="N32" t="e">
        <f t="shared" si="2"/>
        <v>#N/A</v>
      </c>
      <c r="O32" t="e">
        <f t="shared" si="3"/>
        <v>#N/A</v>
      </c>
      <c r="P32" t="e">
        <v>#N/A</v>
      </c>
      <c r="Q32" t="e">
        <v>#N/A</v>
      </c>
    </row>
    <row r="33" spans="3:17" x14ac:dyDescent="0.25">
      <c r="E33" t="s">
        <v>67</v>
      </c>
      <c r="F33" s="19">
        <v>1431.519</v>
      </c>
      <c r="G33" s="19">
        <v>5841.1559999999999</v>
      </c>
      <c r="H33" s="20">
        <v>-2.0802623379626017</v>
      </c>
      <c r="I33" s="20">
        <v>2.1220753672607451</v>
      </c>
      <c r="J33" s="1">
        <v>2.6236299520594031</v>
      </c>
      <c r="K33" s="21">
        <v>-1</v>
      </c>
      <c r="L33" t="e">
        <f t="shared" si="0"/>
        <v>#N/A</v>
      </c>
      <c r="M33" t="e">
        <f t="shared" si="1"/>
        <v>#N/A</v>
      </c>
      <c r="N33" t="e">
        <f t="shared" si="2"/>
        <v>#N/A</v>
      </c>
      <c r="O33" t="e">
        <f t="shared" si="3"/>
        <v>#N/A</v>
      </c>
      <c r="P33" t="e">
        <v>#N/A</v>
      </c>
      <c r="Q33" t="e">
        <v>#N/A</v>
      </c>
    </row>
    <row r="34" spans="3:17" x14ac:dyDescent="0.25">
      <c r="E34" t="s">
        <v>68</v>
      </c>
      <c r="F34" s="19">
        <v>1436.0239999999999</v>
      </c>
      <c r="G34" s="19">
        <v>5848.6270000000004</v>
      </c>
      <c r="H34" s="20">
        <v>-1.6244707094497324</v>
      </c>
      <c r="I34" s="20">
        <v>1.8470688498052779</v>
      </c>
      <c r="J34" s="1">
        <v>2.8451025578660971</v>
      </c>
      <c r="K34" s="21">
        <v>-1</v>
      </c>
      <c r="L34" t="e">
        <f t="shared" si="0"/>
        <v>#N/A</v>
      </c>
      <c r="M34" t="e">
        <f t="shared" si="1"/>
        <v>#N/A</v>
      </c>
      <c r="N34" t="e">
        <f t="shared" si="2"/>
        <v>#N/A</v>
      </c>
      <c r="O34" t="e">
        <f t="shared" si="3"/>
        <v>#N/A</v>
      </c>
      <c r="P34" t="e">
        <v>#N/A</v>
      </c>
      <c r="Q34" t="e">
        <v>#N/A</v>
      </c>
    </row>
    <row r="35" spans="3:17" x14ac:dyDescent="0.25">
      <c r="E35" t="s">
        <v>69</v>
      </c>
      <c r="F35" s="19">
        <v>1433.951</v>
      </c>
      <c r="G35" s="19">
        <v>5853.2250000000004</v>
      </c>
      <c r="H35" s="20">
        <v>-1.6195593036841816</v>
      </c>
      <c r="I35" s="20">
        <v>1.6920927664485053</v>
      </c>
      <c r="J35" s="1">
        <v>3.0706058493731092</v>
      </c>
      <c r="K35" s="21">
        <v>-1</v>
      </c>
      <c r="L35" t="e">
        <f t="shared" si="0"/>
        <v>#N/A</v>
      </c>
      <c r="M35" t="e">
        <f t="shared" si="1"/>
        <v>#N/A</v>
      </c>
      <c r="N35" t="e">
        <f t="shared" si="2"/>
        <v>#N/A</v>
      </c>
      <c r="O35" t="e">
        <f t="shared" si="3"/>
        <v>#N/A</v>
      </c>
      <c r="P35" t="e">
        <v>#N/A</v>
      </c>
      <c r="Q35" t="e">
        <v>#N/A</v>
      </c>
    </row>
    <row r="36" spans="3:17" x14ac:dyDescent="0.25">
      <c r="C36" s="22" t="s">
        <v>70</v>
      </c>
      <c r="D36" s="22" t="s">
        <v>70</v>
      </c>
      <c r="E36" t="s">
        <v>71</v>
      </c>
      <c r="F36" s="19">
        <v>1437.9670000000001</v>
      </c>
      <c r="G36" s="19">
        <v>5876.3909999999996</v>
      </c>
      <c r="H36" s="20">
        <v>-0.9718479504214228</v>
      </c>
      <c r="I36" s="20">
        <v>2.4305236595105306</v>
      </c>
      <c r="J36" s="1">
        <v>3.3273789616580007</v>
      </c>
      <c r="K36" s="21">
        <v>-1</v>
      </c>
      <c r="L36" t="e">
        <f t="shared" si="0"/>
        <v>#N/A</v>
      </c>
      <c r="M36" t="e">
        <f t="shared" si="1"/>
        <v>#N/A</v>
      </c>
      <c r="N36" t="e">
        <f t="shared" si="2"/>
        <v>#N/A</v>
      </c>
      <c r="O36" t="e">
        <f t="shared" si="3"/>
        <v>#N/A</v>
      </c>
      <c r="P36" t="e">
        <v>#N/A</v>
      </c>
      <c r="Q36" t="e">
        <v>#N/A</v>
      </c>
    </row>
    <row r="37" spans="3:17" x14ac:dyDescent="0.25">
      <c r="E37" t="s">
        <v>72</v>
      </c>
      <c r="F37" s="19">
        <v>1435.481</v>
      </c>
      <c r="G37" s="19">
        <v>5869.3239999999996</v>
      </c>
      <c r="H37" s="20">
        <v>-0.89502880675482732</v>
      </c>
      <c r="I37" s="20">
        <v>2.2802229303469757</v>
      </c>
      <c r="J37" s="1">
        <v>3.5843915155340467</v>
      </c>
      <c r="K37" s="21">
        <v>-1</v>
      </c>
      <c r="L37" t="e">
        <f t="shared" si="0"/>
        <v>#N/A</v>
      </c>
      <c r="M37" t="e">
        <f t="shared" si="1"/>
        <v>#N/A</v>
      </c>
      <c r="N37" t="e">
        <f t="shared" si="2"/>
        <v>#N/A</v>
      </c>
      <c r="O37" t="e">
        <f t="shared" si="3"/>
        <v>#N/A</v>
      </c>
      <c r="P37" t="e">
        <v>#N/A</v>
      </c>
      <c r="Q37" t="e">
        <v>#N/A</v>
      </c>
    </row>
    <row r="38" spans="3:17" x14ac:dyDescent="0.25">
      <c r="E38" t="s">
        <v>73</v>
      </c>
      <c r="F38" s="19">
        <v>1433.2550000000001</v>
      </c>
      <c r="G38" s="19">
        <v>5879.8810000000003</v>
      </c>
      <c r="H38" s="20">
        <v>-0.9793903819940275</v>
      </c>
      <c r="I38" s="20">
        <v>1.6016405886724705</v>
      </c>
      <c r="J38" s="1">
        <v>3.8763615400567719</v>
      </c>
      <c r="K38" s="21">
        <v>-1</v>
      </c>
      <c r="L38" t="e">
        <f t="shared" si="0"/>
        <v>#N/A</v>
      </c>
      <c r="M38" t="e">
        <f t="shared" si="1"/>
        <v>#N/A</v>
      </c>
      <c r="N38" t="e">
        <f t="shared" si="2"/>
        <v>#N/A</v>
      </c>
      <c r="O38" t="e">
        <f t="shared" si="3"/>
        <v>#N/A</v>
      </c>
      <c r="P38" t="e">
        <v>#N/A</v>
      </c>
      <c r="Q38" t="e">
        <v>#N/A</v>
      </c>
    </row>
    <row r="39" spans="3:17" x14ac:dyDescent="0.25">
      <c r="E39" t="s">
        <v>74</v>
      </c>
      <c r="F39" s="19">
        <v>1440.2470000000001</v>
      </c>
      <c r="G39" s="19">
        <v>5921.6760000000004</v>
      </c>
      <c r="H39" s="20">
        <v>0.23907094317141553</v>
      </c>
      <c r="I39" s="20">
        <v>2.3481385602067917</v>
      </c>
      <c r="J39" s="1">
        <v>4.1794969814039407</v>
      </c>
      <c r="K39" s="21">
        <v>-1</v>
      </c>
      <c r="L39" t="e">
        <f t="shared" si="0"/>
        <v>#N/A</v>
      </c>
      <c r="M39" t="e">
        <f t="shared" si="1"/>
        <v>#N/A</v>
      </c>
      <c r="N39" t="e">
        <f t="shared" si="2"/>
        <v>#N/A</v>
      </c>
      <c r="O39" t="e">
        <f t="shared" si="3"/>
        <v>#N/A</v>
      </c>
      <c r="P39" t="e">
        <v>#N/A</v>
      </c>
      <c r="Q39" t="e">
        <v>#N/A</v>
      </c>
    </row>
    <row r="40" spans="3:17" x14ac:dyDescent="0.25">
      <c r="E40" t="s">
        <v>75</v>
      </c>
      <c r="F40" s="19">
        <v>1439.8330000000001</v>
      </c>
      <c r="G40" s="19">
        <v>5925.6019999999999</v>
      </c>
      <c r="H40" s="20">
        <v>7.214370358530342E-2</v>
      </c>
      <c r="I40" s="20">
        <v>2.2720027725410041</v>
      </c>
      <c r="J40" s="1">
        <v>4.4504032286654338</v>
      </c>
      <c r="K40" s="21">
        <v>-1</v>
      </c>
      <c r="L40" t="e">
        <f t="shared" si="0"/>
        <v>#N/A</v>
      </c>
      <c r="M40" t="e">
        <f t="shared" si="1"/>
        <v>#N/A</v>
      </c>
      <c r="N40" t="e">
        <f t="shared" si="2"/>
        <v>#N/A</v>
      </c>
      <c r="O40" t="e">
        <f t="shared" si="3"/>
        <v>#N/A</v>
      </c>
      <c r="P40" t="e">
        <v>#N/A</v>
      </c>
      <c r="Q40" t="e">
        <v>#N/A</v>
      </c>
    </row>
    <row r="41" spans="3:17" x14ac:dyDescent="0.25">
      <c r="E41" t="s">
        <v>76</v>
      </c>
      <c r="F41" s="19">
        <v>1438.586</v>
      </c>
      <c r="G41" s="19">
        <v>5937.3940000000002</v>
      </c>
      <c r="H41" s="20">
        <v>0.3814056045551073</v>
      </c>
      <c r="I41" s="20">
        <v>2.3399069332280309</v>
      </c>
      <c r="J41" s="1">
        <v>4.678032519674713</v>
      </c>
      <c r="K41" s="21">
        <v>-1</v>
      </c>
      <c r="L41" t="e">
        <f t="shared" si="0"/>
        <v>#N/A</v>
      </c>
      <c r="M41" t="e">
        <f t="shared" si="1"/>
        <v>#N/A</v>
      </c>
      <c r="N41" t="e">
        <f t="shared" si="2"/>
        <v>#N/A</v>
      </c>
      <c r="O41" t="e">
        <f t="shared" si="3"/>
        <v>#N/A</v>
      </c>
      <c r="P41" t="e">
        <v>#N/A</v>
      </c>
      <c r="Q41" t="e">
        <v>#N/A</v>
      </c>
    </row>
    <row r="42" spans="3:17" x14ac:dyDescent="0.25">
      <c r="E42" t="s">
        <v>77</v>
      </c>
      <c r="F42" s="19">
        <v>1437.0340000000001</v>
      </c>
      <c r="G42" s="19">
        <v>5973.9620000000004</v>
      </c>
      <c r="H42" s="20">
        <v>0.64306384695331786</v>
      </c>
      <c r="I42" s="20">
        <v>2.9006666365805955</v>
      </c>
      <c r="J42" s="1">
        <v>4.8704962470846658</v>
      </c>
      <c r="K42" s="21">
        <v>-1</v>
      </c>
      <c r="L42" t="e">
        <f t="shared" si="0"/>
        <v>#N/A</v>
      </c>
      <c r="M42" t="e">
        <f t="shared" si="1"/>
        <v>#N/A</v>
      </c>
      <c r="N42" t="e">
        <f t="shared" si="2"/>
        <v>#N/A</v>
      </c>
      <c r="O42" t="e">
        <f t="shared" si="3"/>
        <v>#N/A</v>
      </c>
      <c r="P42" t="e">
        <v>#N/A</v>
      </c>
      <c r="Q42" t="e">
        <v>#N/A</v>
      </c>
    </row>
    <row r="43" spans="3:17" x14ac:dyDescent="0.25">
      <c r="E43" t="s">
        <v>78</v>
      </c>
      <c r="F43" s="19">
        <v>1441.248</v>
      </c>
      <c r="G43" s="19">
        <v>5996.1580000000004</v>
      </c>
      <c r="H43" s="20">
        <v>1.117929101938242</v>
      </c>
      <c r="I43" s="20">
        <v>3.0089467337867992</v>
      </c>
      <c r="J43" s="1">
        <v>4.9854483277452122</v>
      </c>
      <c r="K43" s="21">
        <v>-1</v>
      </c>
      <c r="L43" t="e">
        <f t="shared" si="0"/>
        <v>#N/A</v>
      </c>
      <c r="M43" t="e">
        <f t="shared" si="1"/>
        <v>#N/A</v>
      </c>
      <c r="N43" t="e">
        <f t="shared" si="2"/>
        <v>#N/A</v>
      </c>
      <c r="O43" t="e">
        <f t="shared" si="3"/>
        <v>#N/A</v>
      </c>
      <c r="P43" t="e">
        <v>#N/A</v>
      </c>
      <c r="Q43" t="e">
        <v>#N/A</v>
      </c>
    </row>
    <row r="44" spans="3:17" x14ac:dyDescent="0.25">
      <c r="E44" t="s">
        <v>79</v>
      </c>
      <c r="F44" s="19">
        <v>1444.585</v>
      </c>
      <c r="G44" s="19">
        <v>6002.335</v>
      </c>
      <c r="H44" s="20">
        <v>1.4981781288336382</v>
      </c>
      <c r="I44" s="20">
        <v>2.9450026180735778</v>
      </c>
      <c r="J44" s="1">
        <v>5.0245629929286162</v>
      </c>
      <c r="K44" s="21">
        <v>-1</v>
      </c>
      <c r="L44" t="e">
        <f t="shared" si="0"/>
        <v>#N/A</v>
      </c>
      <c r="M44" t="e">
        <f t="shared" si="1"/>
        <v>#N/A</v>
      </c>
      <c r="N44" t="e">
        <f t="shared" si="2"/>
        <v>#N/A</v>
      </c>
      <c r="O44" t="e">
        <f t="shared" si="3"/>
        <v>#N/A</v>
      </c>
      <c r="P44" t="e">
        <v>#N/A</v>
      </c>
      <c r="Q44" t="e">
        <v>#N/A</v>
      </c>
    </row>
    <row r="45" spans="3:17" x14ac:dyDescent="0.25">
      <c r="E45" t="s">
        <v>80</v>
      </c>
      <c r="F45" s="19">
        <v>1441.7249999999999</v>
      </c>
      <c r="G45" s="19">
        <v>6022.4319999999998</v>
      </c>
      <c r="H45" s="20">
        <v>0.71294897238527444</v>
      </c>
      <c r="I45" s="20">
        <v>3.103426787437269</v>
      </c>
      <c r="J45" s="1">
        <v>5.016964625573328</v>
      </c>
      <c r="K45" s="21">
        <v>-1</v>
      </c>
      <c r="L45" t="e">
        <f t="shared" si="0"/>
        <v>#N/A</v>
      </c>
      <c r="M45" t="e">
        <f t="shared" si="1"/>
        <v>#N/A</v>
      </c>
      <c r="N45" t="e">
        <f t="shared" si="2"/>
        <v>#N/A</v>
      </c>
      <c r="O45" t="e">
        <f t="shared" si="3"/>
        <v>#N/A</v>
      </c>
      <c r="P45" t="e">
        <v>#N/A</v>
      </c>
      <c r="Q45" t="e">
        <v>#N/A</v>
      </c>
    </row>
    <row r="46" spans="3:17" x14ac:dyDescent="0.25">
      <c r="E46" t="s">
        <v>81</v>
      </c>
      <c r="F46" s="19">
        <v>1446.3130000000001</v>
      </c>
      <c r="G46" s="19">
        <v>6028.4440000000004</v>
      </c>
      <c r="H46" s="20">
        <v>0.7164922034729404</v>
      </c>
      <c r="I46" s="20">
        <v>3.0745164634366384</v>
      </c>
      <c r="J46" s="1">
        <v>5.0061071131245027</v>
      </c>
      <c r="K46" s="21">
        <v>-1</v>
      </c>
      <c r="L46" t="e">
        <f t="shared" si="0"/>
        <v>#N/A</v>
      </c>
      <c r="M46" t="e">
        <f t="shared" si="1"/>
        <v>#N/A</v>
      </c>
      <c r="N46" t="e">
        <f t="shared" si="2"/>
        <v>#N/A</v>
      </c>
      <c r="O46" t="e">
        <f t="shared" si="3"/>
        <v>#N/A</v>
      </c>
      <c r="P46" t="e">
        <v>#N/A</v>
      </c>
      <c r="Q46" t="e">
        <v>#N/A</v>
      </c>
    </row>
    <row r="47" spans="3:17" x14ac:dyDescent="0.25">
      <c r="E47" t="s">
        <v>82</v>
      </c>
      <c r="F47" s="19">
        <v>1451.7819999999999</v>
      </c>
      <c r="G47" s="19">
        <v>6044.6760000000004</v>
      </c>
      <c r="H47" s="20">
        <v>1.2434873994996876</v>
      </c>
      <c r="I47" s="20">
        <v>3.2708634983278362</v>
      </c>
      <c r="J47" s="1">
        <v>4.9705631591102639</v>
      </c>
      <c r="K47" s="21">
        <v>-1</v>
      </c>
      <c r="L47" t="e">
        <f t="shared" si="0"/>
        <v>#N/A</v>
      </c>
      <c r="M47" t="e">
        <f t="shared" si="1"/>
        <v>#N/A</v>
      </c>
      <c r="N47" t="e">
        <f t="shared" si="2"/>
        <v>#N/A</v>
      </c>
      <c r="O47" t="e">
        <f t="shared" si="3"/>
        <v>#N/A</v>
      </c>
      <c r="P47" t="e">
        <v>#N/A</v>
      </c>
      <c r="Q47" t="e">
        <v>#N/A</v>
      </c>
    </row>
    <row r="48" spans="3:17" x14ac:dyDescent="0.25">
      <c r="C48" s="22" t="s">
        <v>83</v>
      </c>
      <c r="D48" s="22" t="s">
        <v>83</v>
      </c>
      <c r="E48" t="s">
        <v>84</v>
      </c>
      <c r="F48" s="19">
        <v>1456.768</v>
      </c>
      <c r="G48" s="19">
        <v>6088.4139999999998</v>
      </c>
      <c r="H48" s="20">
        <v>1.3074708946728242</v>
      </c>
      <c r="I48" s="20">
        <v>3.6080478647523728</v>
      </c>
      <c r="J48" s="1">
        <v>4.9056186660811019</v>
      </c>
      <c r="K48" s="21">
        <v>-1</v>
      </c>
      <c r="L48" t="e">
        <f t="shared" si="0"/>
        <v>#N/A</v>
      </c>
      <c r="M48" t="e">
        <f t="shared" si="1"/>
        <v>#N/A</v>
      </c>
      <c r="N48" t="e">
        <f t="shared" si="2"/>
        <v>#N/A</v>
      </c>
      <c r="O48" t="e">
        <f t="shared" si="3"/>
        <v>#N/A</v>
      </c>
      <c r="P48" t="e">
        <v>#N/A</v>
      </c>
      <c r="Q48" t="e">
        <v>#N/A</v>
      </c>
    </row>
    <row r="49" spans="3:17" x14ac:dyDescent="0.25">
      <c r="E49" t="s">
        <v>85</v>
      </c>
      <c r="F49" s="19">
        <v>1458.327</v>
      </c>
      <c r="G49" s="19">
        <v>6092.9139999999998</v>
      </c>
      <c r="H49" s="20">
        <v>1.5915222841681675</v>
      </c>
      <c r="I49" s="20">
        <v>3.8094676661230453</v>
      </c>
      <c r="J49" s="1">
        <v>4.8131251571846612</v>
      </c>
      <c r="K49" s="21">
        <v>-1</v>
      </c>
      <c r="L49" t="e">
        <f t="shared" si="0"/>
        <v>#N/A</v>
      </c>
      <c r="M49" t="e">
        <f t="shared" si="1"/>
        <v>#N/A</v>
      </c>
      <c r="N49" t="e">
        <f t="shared" si="2"/>
        <v>#N/A</v>
      </c>
      <c r="O49" t="e">
        <f t="shared" si="3"/>
        <v>#N/A</v>
      </c>
      <c r="P49" t="e">
        <v>#N/A</v>
      </c>
      <c r="Q49" t="e">
        <v>#N/A</v>
      </c>
    </row>
    <row r="50" spans="3:17" x14ac:dyDescent="0.25">
      <c r="E50" t="s">
        <v>86</v>
      </c>
      <c r="F50" s="19">
        <v>1462.5029999999999</v>
      </c>
      <c r="G50" s="19">
        <v>6110.2240000000002</v>
      </c>
      <c r="H50" s="20">
        <v>2.0406696645049127</v>
      </c>
      <c r="I50" s="20">
        <v>3.9174772414611869</v>
      </c>
      <c r="J50" s="1">
        <v>4.7277447016743412</v>
      </c>
      <c r="K50" s="21">
        <v>-1</v>
      </c>
      <c r="L50" t="e">
        <f t="shared" si="0"/>
        <v>#N/A</v>
      </c>
      <c r="M50" t="e">
        <f t="shared" si="1"/>
        <v>#N/A</v>
      </c>
      <c r="N50" t="e">
        <f t="shared" si="2"/>
        <v>#N/A</v>
      </c>
      <c r="O50" t="e">
        <f t="shared" si="3"/>
        <v>#N/A</v>
      </c>
      <c r="P50" t="e">
        <v>#N/A</v>
      </c>
      <c r="Q50" t="e">
        <v>#N/A</v>
      </c>
    </row>
    <row r="51" spans="3:17" x14ac:dyDescent="0.25">
      <c r="E51" t="s">
        <v>87</v>
      </c>
      <c r="F51" s="19">
        <v>1467.3389999999999</v>
      </c>
      <c r="G51" s="19">
        <v>6112.2219999999998</v>
      </c>
      <c r="H51" s="20">
        <v>1.8810662337779505</v>
      </c>
      <c r="I51" s="20">
        <v>3.2177714552434011</v>
      </c>
      <c r="J51" s="1">
        <v>4.7058901733395553</v>
      </c>
      <c r="K51" s="21">
        <v>-1</v>
      </c>
      <c r="L51" t="e">
        <f t="shared" si="0"/>
        <v>#N/A</v>
      </c>
      <c r="M51" t="e">
        <f t="shared" si="1"/>
        <v>#N/A</v>
      </c>
      <c r="N51" t="e">
        <f t="shared" si="2"/>
        <v>#N/A</v>
      </c>
      <c r="O51" t="e">
        <f t="shared" si="3"/>
        <v>#N/A</v>
      </c>
      <c r="P51" t="e">
        <v>#N/A</v>
      </c>
      <c r="Q51" t="e">
        <v>#N/A</v>
      </c>
    </row>
    <row r="52" spans="3:17" x14ac:dyDescent="0.25">
      <c r="E52" t="s">
        <v>88</v>
      </c>
      <c r="F52" s="19">
        <v>1469.095</v>
      </c>
      <c r="G52" s="19">
        <v>6117.1570000000002</v>
      </c>
      <c r="H52" s="20">
        <v>2.0323190258870305</v>
      </c>
      <c r="I52" s="20">
        <v>3.2326673306779741</v>
      </c>
      <c r="J52" s="1">
        <v>4.8022721120209555</v>
      </c>
      <c r="K52" s="21">
        <v>-1</v>
      </c>
      <c r="L52" t="e">
        <f t="shared" si="0"/>
        <v>#N/A</v>
      </c>
      <c r="M52" t="e">
        <f t="shared" si="1"/>
        <v>#N/A</v>
      </c>
      <c r="N52" t="e">
        <f t="shared" si="2"/>
        <v>#N/A</v>
      </c>
      <c r="O52" t="e">
        <f t="shared" si="3"/>
        <v>#N/A</v>
      </c>
      <c r="P52" t="e">
        <v>#N/A</v>
      </c>
      <c r="Q52" t="e">
        <v>#N/A</v>
      </c>
    </row>
    <row r="53" spans="3:17" x14ac:dyDescent="0.25">
      <c r="E53" t="s">
        <v>89</v>
      </c>
      <c r="F53" s="19">
        <v>1475.403</v>
      </c>
      <c r="G53" s="19">
        <v>6140.0389999999998</v>
      </c>
      <c r="H53" s="20">
        <v>2.5592491515974647</v>
      </c>
      <c r="I53" s="20">
        <v>3.4130293526082323</v>
      </c>
      <c r="J53" s="1">
        <v>5.0285614889721719</v>
      </c>
      <c r="K53" s="21">
        <v>-1</v>
      </c>
      <c r="L53" t="e">
        <f t="shared" si="0"/>
        <v>#N/A</v>
      </c>
      <c r="M53" t="e">
        <f t="shared" si="1"/>
        <v>#N/A</v>
      </c>
      <c r="N53" t="e">
        <f t="shared" si="2"/>
        <v>#N/A</v>
      </c>
      <c r="O53" t="e">
        <f t="shared" si="3"/>
        <v>#N/A</v>
      </c>
      <c r="P53" t="e">
        <v>#N/A</v>
      </c>
      <c r="Q53" t="e">
        <v>#N/A</v>
      </c>
    </row>
    <row r="54" spans="3:17" x14ac:dyDescent="0.25">
      <c r="E54" t="s">
        <v>90</v>
      </c>
      <c r="F54" s="19">
        <v>1475.509</v>
      </c>
      <c r="G54" s="19">
        <v>6164.8289999999997</v>
      </c>
      <c r="H54" s="20">
        <v>2.6773896790194263</v>
      </c>
      <c r="I54" s="20">
        <v>3.1949818227835936</v>
      </c>
      <c r="J54" s="1">
        <v>5.3219612427002128</v>
      </c>
      <c r="K54" s="21">
        <v>-1</v>
      </c>
      <c r="L54" t="e">
        <f t="shared" si="0"/>
        <v>#N/A</v>
      </c>
      <c r="M54" t="e">
        <f t="shared" si="1"/>
        <v>#N/A</v>
      </c>
      <c r="N54" t="e">
        <f t="shared" si="2"/>
        <v>#N/A</v>
      </c>
      <c r="O54" t="e">
        <f t="shared" si="3"/>
        <v>#N/A</v>
      </c>
      <c r="P54" t="e">
        <v>#N/A</v>
      </c>
      <c r="Q54" t="e">
        <v>#N/A</v>
      </c>
    </row>
    <row r="55" spans="3:17" x14ac:dyDescent="0.25">
      <c r="E55" t="s">
        <v>91</v>
      </c>
      <c r="F55" s="19">
        <v>1472.489</v>
      </c>
      <c r="G55" s="19">
        <v>6173.02</v>
      </c>
      <c r="H55" s="20">
        <v>2.1676352716534453</v>
      </c>
      <c r="I55" s="20">
        <v>2.9495887199770365</v>
      </c>
      <c r="J55" s="1">
        <v>5.6773044575423093</v>
      </c>
      <c r="K55" s="21">
        <v>-1</v>
      </c>
      <c r="L55" t="e">
        <f t="shared" si="0"/>
        <v>#N/A</v>
      </c>
      <c r="M55" t="e">
        <f t="shared" si="1"/>
        <v>#N/A</v>
      </c>
      <c r="N55" t="e">
        <f t="shared" si="2"/>
        <v>#N/A</v>
      </c>
      <c r="O55" t="e">
        <f t="shared" si="3"/>
        <v>#N/A</v>
      </c>
      <c r="P55" t="e">
        <v>#N/A</v>
      </c>
      <c r="Q55" t="e">
        <v>#N/A</v>
      </c>
    </row>
    <row r="56" spans="3:17" x14ac:dyDescent="0.25">
      <c r="E56" t="s">
        <v>92</v>
      </c>
      <c r="F56" s="19">
        <v>1478.067</v>
      </c>
      <c r="G56" s="19">
        <v>6195.9570000000003</v>
      </c>
      <c r="H56" s="20">
        <v>2.3177590795972591</v>
      </c>
      <c r="I56" s="20">
        <v>3.2257779680741061</v>
      </c>
      <c r="J56" s="1">
        <v>6.0505481207703049</v>
      </c>
      <c r="K56" s="21">
        <v>-1</v>
      </c>
      <c r="L56" t="e">
        <f t="shared" si="0"/>
        <v>#N/A</v>
      </c>
      <c r="M56" t="e">
        <f t="shared" si="1"/>
        <v>#N/A</v>
      </c>
      <c r="N56" t="e">
        <f t="shared" si="2"/>
        <v>#N/A</v>
      </c>
      <c r="O56" t="e">
        <f t="shared" si="3"/>
        <v>#N/A</v>
      </c>
      <c r="P56" t="e">
        <v>#N/A</v>
      </c>
      <c r="Q56" t="e">
        <v>#N/A</v>
      </c>
    </row>
    <row r="57" spans="3:17" x14ac:dyDescent="0.25">
      <c r="E57" t="s">
        <v>93</v>
      </c>
      <c r="F57" s="19">
        <v>1488.4749999999999</v>
      </c>
      <c r="G57" s="19">
        <v>6242.03</v>
      </c>
      <c r="H57" s="20">
        <v>3.2426433612512851</v>
      </c>
      <c r="I57" s="20">
        <v>3.6463342383940667</v>
      </c>
      <c r="J57" s="1">
        <v>6.3676332801729574</v>
      </c>
      <c r="K57" s="21">
        <v>-1</v>
      </c>
      <c r="L57" t="e">
        <f t="shared" si="0"/>
        <v>#N/A</v>
      </c>
      <c r="M57" t="e">
        <f t="shared" si="1"/>
        <v>#N/A</v>
      </c>
      <c r="N57" t="e">
        <f t="shared" si="2"/>
        <v>#N/A</v>
      </c>
      <c r="O57" t="e">
        <f t="shared" si="3"/>
        <v>#N/A</v>
      </c>
      <c r="P57" t="e">
        <v>#N/A</v>
      </c>
      <c r="Q57" t="e">
        <v>#N/A</v>
      </c>
    </row>
    <row r="58" spans="3:17" x14ac:dyDescent="0.25">
      <c r="E58" t="s">
        <v>94</v>
      </c>
      <c r="F58" s="19">
        <v>1489.143</v>
      </c>
      <c r="G58" s="19">
        <v>6245.5929999999998</v>
      </c>
      <c r="H58" s="20">
        <v>2.9613230331193785</v>
      </c>
      <c r="I58" s="20">
        <v>3.6020737689526516</v>
      </c>
      <c r="J58" s="1">
        <v>6.6134867441888234</v>
      </c>
      <c r="K58" s="21">
        <v>-1</v>
      </c>
      <c r="L58" t="e">
        <f t="shared" si="0"/>
        <v>#N/A</v>
      </c>
      <c r="M58" t="e">
        <f t="shared" si="1"/>
        <v>#N/A</v>
      </c>
      <c r="N58" t="e">
        <f t="shared" si="2"/>
        <v>#N/A</v>
      </c>
      <c r="O58" t="e">
        <f t="shared" si="3"/>
        <v>#N/A</v>
      </c>
      <c r="P58" t="e">
        <v>#N/A</v>
      </c>
      <c r="Q58" t="e">
        <v>#N/A</v>
      </c>
    </row>
    <row r="59" spans="3:17" x14ac:dyDescent="0.25">
      <c r="E59" t="s">
        <v>95</v>
      </c>
      <c r="F59" s="19">
        <v>1494.9960000000001</v>
      </c>
      <c r="G59" s="19">
        <v>6267.0389999999998</v>
      </c>
      <c r="H59" s="20">
        <v>2.9766177015557505</v>
      </c>
      <c r="I59" s="20">
        <v>3.6786587072656918</v>
      </c>
      <c r="J59" s="1">
        <v>6.8028799328530232</v>
      </c>
      <c r="K59" s="21">
        <v>-1</v>
      </c>
      <c r="L59" t="e">
        <f t="shared" si="0"/>
        <v>#N/A</v>
      </c>
      <c r="M59" t="e">
        <f t="shared" si="1"/>
        <v>#N/A</v>
      </c>
      <c r="N59" t="e">
        <f t="shared" si="2"/>
        <v>#N/A</v>
      </c>
      <c r="O59" t="e">
        <f t="shared" si="3"/>
        <v>#N/A</v>
      </c>
      <c r="P59" t="e">
        <v>#N/A</v>
      </c>
      <c r="Q59" t="e">
        <v>#N/A</v>
      </c>
    </row>
    <row r="60" spans="3:17" x14ac:dyDescent="0.25">
      <c r="C60" s="22" t="s">
        <v>96</v>
      </c>
      <c r="D60" s="22" t="s">
        <v>96</v>
      </c>
      <c r="E60" t="s">
        <v>97</v>
      </c>
      <c r="F60" s="19">
        <v>1502.3150000000001</v>
      </c>
      <c r="G60" s="19">
        <v>6316.866</v>
      </c>
      <c r="H60" s="20">
        <v>3.1265788375362424</v>
      </c>
      <c r="I60" s="20">
        <v>3.7522415525619746</v>
      </c>
      <c r="J60" s="1">
        <v>6.9123774903004476</v>
      </c>
      <c r="K60" s="21">
        <v>-1</v>
      </c>
      <c r="L60" t="e">
        <f t="shared" si="0"/>
        <v>#N/A</v>
      </c>
      <c r="M60" t="e">
        <f t="shared" si="1"/>
        <v>#N/A</v>
      </c>
      <c r="N60" t="e">
        <f t="shared" si="2"/>
        <v>#N/A</v>
      </c>
      <c r="O60" t="e">
        <f t="shared" si="3"/>
        <v>#N/A</v>
      </c>
      <c r="P60" t="e">
        <v>#N/A</v>
      </c>
      <c r="Q60" t="e">
        <v>#N/A</v>
      </c>
    </row>
    <row r="61" spans="3:17" x14ac:dyDescent="0.25">
      <c r="E61" t="s">
        <v>98</v>
      </c>
      <c r="F61" s="19">
        <v>1508.2449999999999</v>
      </c>
      <c r="G61" s="19">
        <v>6325.2610000000004</v>
      </c>
      <c r="H61" s="20">
        <v>3.4229634368697859</v>
      </c>
      <c r="I61" s="20">
        <v>3.8133970051111854</v>
      </c>
      <c r="J61" s="1">
        <v>6.921902501008792</v>
      </c>
      <c r="K61" s="21">
        <v>-1</v>
      </c>
      <c r="L61" t="e">
        <f t="shared" si="0"/>
        <v>#N/A</v>
      </c>
      <c r="M61" t="e">
        <f t="shared" si="1"/>
        <v>#N/A</v>
      </c>
      <c r="N61" t="e">
        <f t="shared" si="2"/>
        <v>#N/A</v>
      </c>
      <c r="O61" t="e">
        <f t="shared" si="3"/>
        <v>#N/A</v>
      </c>
      <c r="P61" t="e">
        <v>#N/A</v>
      </c>
      <c r="Q61" t="e">
        <v>#N/A</v>
      </c>
    </row>
    <row r="62" spans="3:17" x14ac:dyDescent="0.25">
      <c r="E62" t="s">
        <v>99</v>
      </c>
      <c r="F62" s="19">
        <v>1516.8969999999999</v>
      </c>
      <c r="G62" s="19">
        <v>6336.2830000000004</v>
      </c>
      <c r="H62" s="20">
        <v>3.7192402340371356</v>
      </c>
      <c r="I62" s="20">
        <v>3.6996843323583661</v>
      </c>
      <c r="J62" s="1">
        <v>6.8308008281579236</v>
      </c>
      <c r="K62" s="21">
        <v>-1</v>
      </c>
      <c r="L62" t="e">
        <f t="shared" si="0"/>
        <v>#N/A</v>
      </c>
      <c r="M62" t="e">
        <f t="shared" si="1"/>
        <v>#N/A</v>
      </c>
      <c r="N62" t="e">
        <f t="shared" si="2"/>
        <v>#N/A</v>
      </c>
      <c r="O62" t="e">
        <f t="shared" si="3"/>
        <v>#N/A</v>
      </c>
      <c r="P62" t="e">
        <v>#N/A</v>
      </c>
      <c r="Q62" t="e">
        <v>#N/A</v>
      </c>
    </row>
    <row r="63" spans="3:17" x14ac:dyDescent="0.25">
      <c r="E63" t="s">
        <v>100</v>
      </c>
      <c r="F63" s="19">
        <v>1520.0229999999999</v>
      </c>
      <c r="G63" s="19">
        <v>6362.2650000000003</v>
      </c>
      <c r="H63" s="20">
        <v>3.5904450164549573</v>
      </c>
      <c r="I63" s="20">
        <v>4.0908690816531257</v>
      </c>
      <c r="J63" s="1">
        <v>6.6537783399170936</v>
      </c>
      <c r="K63" s="21">
        <v>-1</v>
      </c>
      <c r="L63" t="e">
        <f t="shared" si="0"/>
        <v>#N/A</v>
      </c>
      <c r="M63" t="e">
        <f t="shared" si="1"/>
        <v>#N/A</v>
      </c>
      <c r="N63" t="e">
        <f t="shared" si="2"/>
        <v>#N/A</v>
      </c>
      <c r="O63" t="e">
        <f t="shared" si="3"/>
        <v>#N/A</v>
      </c>
      <c r="P63" t="e">
        <v>#N/A</v>
      </c>
      <c r="Q63" t="e">
        <v>#N/A</v>
      </c>
    </row>
    <row r="64" spans="3:17" x14ac:dyDescent="0.25">
      <c r="E64" t="s">
        <v>101</v>
      </c>
      <c r="F64" s="19">
        <v>1527.2840000000001</v>
      </c>
      <c r="G64" s="19">
        <v>6387.866</v>
      </c>
      <c r="H64" s="20">
        <v>3.9608738713289515</v>
      </c>
      <c r="I64" s="20">
        <v>4.4254054620471495</v>
      </c>
      <c r="J64" s="1">
        <v>6.3835675044394469</v>
      </c>
      <c r="K64" s="21">
        <v>-1</v>
      </c>
      <c r="L64" t="e">
        <f t="shared" si="0"/>
        <v>#N/A</v>
      </c>
      <c r="M64" t="e">
        <f t="shared" si="1"/>
        <v>#N/A</v>
      </c>
      <c r="N64" t="e">
        <f t="shared" si="2"/>
        <v>#N/A</v>
      </c>
      <c r="O64" t="e">
        <f t="shared" si="3"/>
        <v>#N/A</v>
      </c>
      <c r="P64" t="e">
        <v>#N/A</v>
      </c>
      <c r="Q64" t="e">
        <v>#N/A</v>
      </c>
    </row>
    <row r="65" spans="3:17" x14ac:dyDescent="0.25">
      <c r="E65" t="s">
        <v>102</v>
      </c>
      <c r="F65" s="19">
        <v>1533.2660000000001</v>
      </c>
      <c r="G65" s="19">
        <v>6410.0029999999997</v>
      </c>
      <c r="H65" s="20">
        <v>3.9218437267648287</v>
      </c>
      <c r="I65" s="20">
        <v>4.3967798901602961</v>
      </c>
      <c r="J65" s="1">
        <v>6.0132210639111339</v>
      </c>
      <c r="K65" s="21">
        <v>-1</v>
      </c>
      <c r="L65" t="e">
        <f t="shared" si="0"/>
        <v>#N/A</v>
      </c>
      <c r="M65" t="e">
        <f t="shared" si="1"/>
        <v>#N/A</v>
      </c>
      <c r="N65" t="e">
        <f t="shared" si="2"/>
        <v>#N/A</v>
      </c>
      <c r="O65" t="e">
        <f t="shared" si="3"/>
        <v>#N/A</v>
      </c>
      <c r="P65" t="e">
        <v>#N/A</v>
      </c>
      <c r="Q65" t="e">
        <v>#N/A</v>
      </c>
    </row>
    <row r="66" spans="3:17" x14ac:dyDescent="0.25">
      <c r="E66" t="s">
        <v>103</v>
      </c>
      <c r="F66" s="19">
        <v>1539.963</v>
      </c>
      <c r="G66" s="19">
        <v>6418.1570000000002</v>
      </c>
      <c r="H66" s="20">
        <v>4.3682552935969898</v>
      </c>
      <c r="I66" s="20">
        <v>4.1092461769823618</v>
      </c>
      <c r="J66" s="1">
        <v>5.5533442352881934</v>
      </c>
      <c r="K66" s="21">
        <v>-1</v>
      </c>
      <c r="L66" t="e">
        <f t="shared" si="0"/>
        <v>#N/A</v>
      </c>
      <c r="M66" t="e">
        <f t="shared" si="1"/>
        <v>#N/A</v>
      </c>
      <c r="N66" t="e">
        <f t="shared" si="2"/>
        <v>#N/A</v>
      </c>
      <c r="O66" t="e">
        <f t="shared" si="3"/>
        <v>#N/A</v>
      </c>
      <c r="P66" t="e">
        <v>#N/A</v>
      </c>
      <c r="Q66" t="e">
        <v>#N/A</v>
      </c>
    </row>
    <row r="67" spans="3:17" x14ac:dyDescent="0.25">
      <c r="E67" t="s">
        <v>104</v>
      </c>
      <c r="F67" s="19">
        <v>1544.27</v>
      </c>
      <c r="G67" s="19">
        <v>6439.5410000000002</v>
      </c>
      <c r="H67" s="20">
        <v>4.8748072141795218</v>
      </c>
      <c r="I67" s="20">
        <v>4.3175139558919273</v>
      </c>
      <c r="J67" s="1">
        <v>5.0663730722551703</v>
      </c>
      <c r="K67" s="21">
        <v>-1</v>
      </c>
      <c r="L67" t="e">
        <f t="shared" si="0"/>
        <v>#N/A</v>
      </c>
      <c r="M67" t="e">
        <f t="shared" si="1"/>
        <v>#N/A</v>
      </c>
      <c r="N67" t="e">
        <f t="shared" si="2"/>
        <v>#N/A</v>
      </c>
      <c r="O67" t="e">
        <f t="shared" si="3"/>
        <v>#N/A</v>
      </c>
      <c r="P67" t="e">
        <v>#N/A</v>
      </c>
      <c r="Q67" t="e">
        <v>#N/A</v>
      </c>
    </row>
    <row r="68" spans="3:17" x14ac:dyDescent="0.25">
      <c r="E68" t="s">
        <v>105</v>
      </c>
      <c r="F68" s="19">
        <v>1546.14</v>
      </c>
      <c r="G68" s="19">
        <v>6454.1090000000004</v>
      </c>
      <c r="H68" s="20">
        <v>4.6055422386130029</v>
      </c>
      <c r="I68" s="20">
        <v>4.1664588698727245</v>
      </c>
      <c r="J68" s="1">
        <v>4.6288574076791544</v>
      </c>
      <c r="K68" s="21">
        <v>-1</v>
      </c>
      <c r="L68" t="e">
        <f t="shared" si="0"/>
        <v>#N/A</v>
      </c>
      <c r="M68" t="e">
        <f t="shared" si="1"/>
        <v>#N/A</v>
      </c>
      <c r="N68" t="e">
        <f t="shared" si="2"/>
        <v>#N/A</v>
      </c>
      <c r="O68" t="e">
        <f t="shared" si="3"/>
        <v>#N/A</v>
      </c>
      <c r="P68" t="e">
        <v>#N/A</v>
      </c>
      <c r="Q68" t="e">
        <v>#N/A</v>
      </c>
    </row>
    <row r="69" spans="3:17" x14ac:dyDescent="0.25">
      <c r="E69" t="s">
        <v>106</v>
      </c>
      <c r="F69" s="19">
        <v>1547.0250000000001</v>
      </c>
      <c r="G69" s="19">
        <v>6456.9740000000002</v>
      </c>
      <c r="H69" s="20">
        <v>3.933556156468887</v>
      </c>
      <c r="I69" s="20">
        <v>3.4434951450089235</v>
      </c>
      <c r="J69" s="1">
        <v>4.3038890460671109</v>
      </c>
      <c r="K69" s="21">
        <v>-1</v>
      </c>
      <c r="L69" t="e">
        <f t="shared" si="0"/>
        <v>#N/A</v>
      </c>
      <c r="M69" t="e">
        <f t="shared" si="1"/>
        <v>#N/A</v>
      </c>
      <c r="N69" t="e">
        <f t="shared" si="2"/>
        <v>#N/A</v>
      </c>
      <c r="O69" t="e">
        <f t="shared" si="3"/>
        <v>#N/A</v>
      </c>
      <c r="P69" t="e">
        <v>#N/A</v>
      </c>
      <c r="Q69" t="e">
        <v>#N/A</v>
      </c>
    </row>
    <row r="70" spans="3:17" x14ac:dyDescent="0.25">
      <c r="E70" t="s">
        <v>107</v>
      </c>
      <c r="F70" s="19">
        <v>1549.539</v>
      </c>
      <c r="G70" s="19">
        <v>6473.1149999999998</v>
      </c>
      <c r="H70" s="20">
        <v>4.0557555587341199</v>
      </c>
      <c r="I70" s="20">
        <v>3.6429206962413252</v>
      </c>
      <c r="J70" s="1">
        <v>4.0864423844592324</v>
      </c>
      <c r="K70" s="21">
        <v>-1</v>
      </c>
      <c r="L70" t="e">
        <f t="shared" si="0"/>
        <v>#N/A</v>
      </c>
      <c r="M70" t="e">
        <f t="shared" si="1"/>
        <v>#N/A</v>
      </c>
      <c r="N70" t="e">
        <f t="shared" si="2"/>
        <v>#N/A</v>
      </c>
      <c r="O70" t="e">
        <f t="shared" si="3"/>
        <v>#N/A</v>
      </c>
      <c r="P70" t="e">
        <v>#N/A</v>
      </c>
      <c r="Q70" t="e">
        <v>#N/A</v>
      </c>
    </row>
    <row r="71" spans="3:17" x14ac:dyDescent="0.25">
      <c r="E71" t="s">
        <v>108</v>
      </c>
      <c r="F71" s="19">
        <v>1553.355</v>
      </c>
      <c r="G71" s="19">
        <v>6494.3289999999997</v>
      </c>
      <c r="H71" s="20">
        <v>3.9036224846086487</v>
      </c>
      <c r="I71" s="20">
        <v>3.6267526019863494</v>
      </c>
      <c r="J71" s="1">
        <v>3.9736453315143638</v>
      </c>
      <c r="K71" s="21">
        <v>-1</v>
      </c>
      <c r="L71" t="e">
        <f t="shared" ref="L71:L134" si="4">+IF(J71&lt;0,-100000,#N/A)</f>
        <v>#N/A</v>
      </c>
      <c r="M71" t="e">
        <f t="shared" ref="M71:M134" si="5">+IF(J71&lt;0,100000,#N/A)</f>
        <v>#N/A</v>
      </c>
      <c r="N71" t="e">
        <f t="shared" ref="N71:N134" si="6">+IF(K71&gt;0,-100000,#N/A)</f>
        <v>#N/A</v>
      </c>
      <c r="O71" t="e">
        <f t="shared" ref="O71:O134" si="7">+IF(K71&gt;0,100000,#N/A)</f>
        <v>#N/A</v>
      </c>
      <c r="P71" t="e">
        <v>#N/A</v>
      </c>
      <c r="Q71" t="e">
        <v>#N/A</v>
      </c>
    </row>
    <row r="72" spans="3:17" x14ac:dyDescent="0.25">
      <c r="C72" s="22" t="s">
        <v>109</v>
      </c>
      <c r="D72" s="22" t="s">
        <v>109</v>
      </c>
      <c r="E72" t="s">
        <v>110</v>
      </c>
      <c r="F72" s="19">
        <v>1550.4749999999999</v>
      </c>
      <c r="G72" s="19">
        <v>6511.335</v>
      </c>
      <c r="H72" s="20">
        <v>3.2057191734090384</v>
      </c>
      <c r="I72" s="20">
        <v>3.0785677581256277</v>
      </c>
      <c r="J72" s="1">
        <v>3.955363496782538</v>
      </c>
      <c r="K72" s="21">
        <v>-1</v>
      </c>
      <c r="L72" t="e">
        <f t="shared" si="4"/>
        <v>#N/A</v>
      </c>
      <c r="M72" t="e">
        <f t="shared" si="5"/>
        <v>#N/A</v>
      </c>
      <c r="N72" t="e">
        <f t="shared" si="6"/>
        <v>#N/A</v>
      </c>
      <c r="O72" t="e">
        <f t="shared" si="7"/>
        <v>#N/A</v>
      </c>
      <c r="P72" t="e">
        <v>#N/A</v>
      </c>
      <c r="Q72" t="e">
        <v>#N/A</v>
      </c>
    </row>
    <row r="73" spans="3:17" x14ac:dyDescent="0.25">
      <c r="E73" t="s">
        <v>111</v>
      </c>
      <c r="F73" s="19">
        <v>1556.5360000000001</v>
      </c>
      <c r="G73" s="19">
        <v>6523.9350000000004</v>
      </c>
      <c r="H73" s="20">
        <v>3.2018007684428085</v>
      </c>
      <c r="I73" s="20">
        <v>3.140961297881617</v>
      </c>
      <c r="J73" s="1">
        <v>3.9943411739505663</v>
      </c>
      <c r="K73" s="21">
        <v>-1</v>
      </c>
      <c r="L73" t="e">
        <f t="shared" si="4"/>
        <v>#N/A</v>
      </c>
      <c r="M73" t="e">
        <f t="shared" si="5"/>
        <v>#N/A</v>
      </c>
      <c r="N73" t="e">
        <f t="shared" si="6"/>
        <v>#N/A</v>
      </c>
      <c r="O73" t="e">
        <f t="shared" si="7"/>
        <v>#N/A</v>
      </c>
      <c r="P73" t="e">
        <v>#N/A</v>
      </c>
      <c r="Q73" t="e">
        <v>#N/A</v>
      </c>
    </row>
    <row r="74" spans="3:17" x14ac:dyDescent="0.25">
      <c r="E74" t="s">
        <v>112</v>
      </c>
      <c r="F74" s="19">
        <v>1565.08</v>
      </c>
      <c r="G74" s="19">
        <v>6547.2290000000003</v>
      </c>
      <c r="H74" s="20">
        <v>3.1764187021267709</v>
      </c>
      <c r="I74" s="20">
        <v>3.3291757959674539</v>
      </c>
      <c r="J74" s="1">
        <v>4.0597429219769943</v>
      </c>
      <c r="K74" s="21">
        <v>-1</v>
      </c>
      <c r="L74" t="e">
        <f t="shared" si="4"/>
        <v>#N/A</v>
      </c>
      <c r="M74" t="e">
        <f t="shared" si="5"/>
        <v>#N/A</v>
      </c>
      <c r="N74" t="e">
        <f t="shared" si="6"/>
        <v>#N/A</v>
      </c>
      <c r="O74" t="e">
        <f t="shared" si="7"/>
        <v>#N/A</v>
      </c>
      <c r="P74" t="e">
        <v>#N/A</v>
      </c>
      <c r="Q74" t="e">
        <v>#N/A</v>
      </c>
    </row>
    <row r="75" spans="3:17" x14ac:dyDescent="0.25">
      <c r="E75" t="s">
        <v>113</v>
      </c>
      <c r="F75" s="19">
        <v>1568.443</v>
      </c>
      <c r="G75" s="19">
        <v>6551.9070000000002</v>
      </c>
      <c r="H75" s="20">
        <v>3.1854781144759148</v>
      </c>
      <c r="I75" s="20">
        <v>2.9807309189415987</v>
      </c>
      <c r="J75" s="1">
        <v>4.134350029405609</v>
      </c>
      <c r="K75" s="21">
        <v>-1</v>
      </c>
      <c r="L75" t="e">
        <f t="shared" si="4"/>
        <v>#N/A</v>
      </c>
      <c r="M75" t="e">
        <f t="shared" si="5"/>
        <v>#N/A</v>
      </c>
      <c r="N75" t="e">
        <f t="shared" si="6"/>
        <v>#N/A</v>
      </c>
      <c r="O75" t="e">
        <f t="shared" si="7"/>
        <v>#N/A</v>
      </c>
      <c r="P75" t="e">
        <v>#N/A</v>
      </c>
      <c r="Q75" t="e">
        <v>#N/A</v>
      </c>
    </row>
    <row r="76" spans="3:17" x14ac:dyDescent="0.25">
      <c r="E76" t="s">
        <v>114</v>
      </c>
      <c r="F76" s="19">
        <v>1572.1389999999999</v>
      </c>
      <c r="G76" s="19">
        <v>6572.3270000000002</v>
      </c>
      <c r="H76" s="20">
        <v>2.9369128465956518</v>
      </c>
      <c r="I76" s="20">
        <v>2.8876779819739573</v>
      </c>
      <c r="J76" s="1">
        <v>4.2023607637298177</v>
      </c>
      <c r="K76" s="21">
        <v>-1</v>
      </c>
      <c r="L76" t="e">
        <f t="shared" si="4"/>
        <v>#N/A</v>
      </c>
      <c r="M76" t="e">
        <f t="shared" si="5"/>
        <v>#N/A</v>
      </c>
      <c r="N76" t="e">
        <f t="shared" si="6"/>
        <v>#N/A</v>
      </c>
      <c r="O76" t="e">
        <f t="shared" si="7"/>
        <v>#N/A</v>
      </c>
      <c r="P76" t="e">
        <v>#N/A</v>
      </c>
      <c r="Q76" t="e">
        <v>#N/A</v>
      </c>
    </row>
    <row r="77" spans="3:17" x14ac:dyDescent="0.25">
      <c r="E77" t="s">
        <v>115</v>
      </c>
      <c r="F77" s="19">
        <v>1580.2639999999999</v>
      </c>
      <c r="G77" s="19">
        <v>6592.0259999999998</v>
      </c>
      <c r="H77" s="20">
        <v>3.0652215597293475</v>
      </c>
      <c r="I77" s="20">
        <v>2.8396710578762585</v>
      </c>
      <c r="J77" s="1">
        <v>4.2865307921258644</v>
      </c>
      <c r="K77" s="21">
        <v>-1</v>
      </c>
      <c r="L77" t="e">
        <f t="shared" si="4"/>
        <v>#N/A</v>
      </c>
      <c r="M77" t="e">
        <f t="shared" si="5"/>
        <v>#N/A</v>
      </c>
      <c r="N77" t="e">
        <f t="shared" si="6"/>
        <v>#N/A</v>
      </c>
      <c r="O77" t="e">
        <f t="shared" si="7"/>
        <v>#N/A</v>
      </c>
      <c r="P77" t="e">
        <v>#N/A</v>
      </c>
      <c r="Q77" t="e">
        <v>#N/A</v>
      </c>
    </row>
    <row r="78" spans="3:17" x14ac:dyDescent="0.25">
      <c r="E78" t="s">
        <v>116</v>
      </c>
      <c r="F78" s="19">
        <v>1581.84</v>
      </c>
      <c r="G78" s="19">
        <v>6589.6559999999999</v>
      </c>
      <c r="H78" s="20">
        <v>2.7193510493433992</v>
      </c>
      <c r="I78" s="20">
        <v>2.6720910691340194</v>
      </c>
      <c r="J78" s="1">
        <v>4.3922278733945719</v>
      </c>
      <c r="K78" s="21">
        <v>-1</v>
      </c>
      <c r="L78" t="e">
        <f t="shared" si="4"/>
        <v>#N/A</v>
      </c>
      <c r="M78" t="e">
        <f t="shared" si="5"/>
        <v>#N/A</v>
      </c>
      <c r="N78" t="e">
        <f t="shared" si="6"/>
        <v>#N/A</v>
      </c>
      <c r="O78" t="e">
        <f t="shared" si="7"/>
        <v>#N/A</v>
      </c>
      <c r="P78" t="e">
        <v>#N/A</v>
      </c>
      <c r="Q78" t="e">
        <v>#N/A</v>
      </c>
    </row>
    <row r="79" spans="3:17" x14ac:dyDescent="0.25">
      <c r="E79" t="s">
        <v>117</v>
      </c>
      <c r="F79" s="19">
        <v>1585.146</v>
      </c>
      <c r="G79" s="19">
        <v>6597.0680000000002</v>
      </c>
      <c r="H79" s="20">
        <v>2.6469464536641896</v>
      </c>
      <c r="I79" s="20">
        <v>2.4462457805610738</v>
      </c>
      <c r="J79" s="1">
        <v>4.5872416537074301</v>
      </c>
      <c r="K79" s="21">
        <v>-1</v>
      </c>
      <c r="L79" t="e">
        <f t="shared" si="4"/>
        <v>#N/A</v>
      </c>
      <c r="M79" t="e">
        <f t="shared" si="5"/>
        <v>#N/A</v>
      </c>
      <c r="N79" t="e">
        <f t="shared" si="6"/>
        <v>#N/A</v>
      </c>
      <c r="O79" t="e">
        <f t="shared" si="7"/>
        <v>#N/A</v>
      </c>
      <c r="P79" t="e">
        <v>#N/A</v>
      </c>
      <c r="Q79" t="e">
        <v>#N/A</v>
      </c>
    </row>
    <row r="80" spans="3:17" x14ac:dyDescent="0.25">
      <c r="E80" t="s">
        <v>118</v>
      </c>
      <c r="F80" s="19">
        <v>1590.3219999999999</v>
      </c>
      <c r="G80" s="19">
        <v>6609.5510000000004</v>
      </c>
      <c r="H80" s="20">
        <v>2.8575678787173153</v>
      </c>
      <c r="I80" s="20">
        <v>2.4084191946556865</v>
      </c>
      <c r="J80" s="1">
        <v>4.8517483507462211</v>
      </c>
      <c r="K80" s="21">
        <v>-1</v>
      </c>
      <c r="L80" t="e">
        <f t="shared" si="4"/>
        <v>#N/A</v>
      </c>
      <c r="M80" t="e">
        <f t="shared" si="5"/>
        <v>#N/A</v>
      </c>
      <c r="N80" t="e">
        <f t="shared" si="6"/>
        <v>#N/A</v>
      </c>
      <c r="O80" t="e">
        <f t="shared" si="7"/>
        <v>#N/A</v>
      </c>
      <c r="P80" t="e">
        <v>#N/A</v>
      </c>
      <c r="Q80" t="e">
        <v>#N/A</v>
      </c>
    </row>
    <row r="81" spans="3:17" x14ac:dyDescent="0.25">
      <c r="E81" t="s">
        <v>119</v>
      </c>
      <c r="F81" s="19">
        <v>1595.4770000000001</v>
      </c>
      <c r="G81" s="19">
        <v>6636.223</v>
      </c>
      <c r="H81" s="20">
        <v>3.1319468011182794</v>
      </c>
      <c r="I81" s="20">
        <v>2.7760526835015842</v>
      </c>
      <c r="J81" s="1">
        <v>5.142819737792137</v>
      </c>
      <c r="K81" s="21">
        <v>-1</v>
      </c>
      <c r="L81" t="e">
        <f t="shared" si="4"/>
        <v>#N/A</v>
      </c>
      <c r="M81" t="e">
        <f t="shared" si="5"/>
        <v>#N/A</v>
      </c>
      <c r="N81" t="e">
        <f t="shared" si="6"/>
        <v>#N/A</v>
      </c>
      <c r="O81" t="e">
        <f t="shared" si="7"/>
        <v>#N/A</v>
      </c>
      <c r="P81" t="e">
        <v>#N/A</v>
      </c>
      <c r="Q81" t="e">
        <v>#N/A</v>
      </c>
    </row>
    <row r="82" spans="3:17" x14ac:dyDescent="0.25">
      <c r="E82" t="s">
        <v>120</v>
      </c>
      <c r="F82" s="19">
        <v>1601.106</v>
      </c>
      <c r="G82" s="19">
        <v>6659.3580000000002</v>
      </c>
      <c r="H82" s="20">
        <v>3.327893005597149</v>
      </c>
      <c r="I82" s="20">
        <v>2.8771773713274218</v>
      </c>
      <c r="J82" s="1">
        <v>5.4153715312180939</v>
      </c>
      <c r="K82" s="21">
        <v>-1</v>
      </c>
      <c r="L82" t="e">
        <f t="shared" si="4"/>
        <v>#N/A</v>
      </c>
      <c r="M82" t="e">
        <f t="shared" si="5"/>
        <v>#N/A</v>
      </c>
      <c r="N82" t="e">
        <f t="shared" si="6"/>
        <v>#N/A</v>
      </c>
      <c r="O82" t="e">
        <f t="shared" si="7"/>
        <v>#N/A</v>
      </c>
      <c r="P82" t="e">
        <v>#N/A</v>
      </c>
      <c r="Q82" t="e">
        <v>#N/A</v>
      </c>
    </row>
    <row r="83" spans="3:17" x14ac:dyDescent="0.25">
      <c r="E83" t="s">
        <v>121</v>
      </c>
      <c r="F83" s="19">
        <v>1603.134</v>
      </c>
      <c r="G83" s="19">
        <v>6661.5540000000001</v>
      </c>
      <c r="H83" s="20">
        <v>3.2046119528375661</v>
      </c>
      <c r="I83" s="20">
        <v>2.574938842796537</v>
      </c>
      <c r="J83" s="1">
        <v>5.653238777441949</v>
      </c>
      <c r="K83" s="21">
        <v>-1</v>
      </c>
      <c r="L83" t="e">
        <f t="shared" si="4"/>
        <v>#N/A</v>
      </c>
      <c r="M83" t="e">
        <f t="shared" si="5"/>
        <v>#N/A</v>
      </c>
      <c r="N83" t="e">
        <f t="shared" si="6"/>
        <v>#N/A</v>
      </c>
      <c r="O83" t="e">
        <f t="shared" si="7"/>
        <v>#N/A</v>
      </c>
      <c r="P83" t="e">
        <v>#N/A</v>
      </c>
      <c r="Q83" t="e">
        <v>#N/A</v>
      </c>
    </row>
    <row r="84" spans="3:17" x14ac:dyDescent="0.25">
      <c r="C84" s="22" t="s">
        <v>122</v>
      </c>
      <c r="D84" s="22" t="s">
        <v>122</v>
      </c>
      <c r="E84" t="s">
        <v>123</v>
      </c>
      <c r="F84" s="19">
        <v>1607.9259999999999</v>
      </c>
      <c r="G84" s="19">
        <v>6694.567</v>
      </c>
      <c r="H84" s="20">
        <v>3.7053806091681629</v>
      </c>
      <c r="I84" s="20">
        <v>2.814046581845342</v>
      </c>
      <c r="J84" s="1">
        <v>5.8614360105053942</v>
      </c>
      <c r="K84" s="21">
        <v>-1</v>
      </c>
      <c r="L84" t="e">
        <f t="shared" si="4"/>
        <v>#N/A</v>
      </c>
      <c r="M84" t="e">
        <f t="shared" si="5"/>
        <v>#N/A</v>
      </c>
      <c r="N84" t="e">
        <f t="shared" si="6"/>
        <v>#N/A</v>
      </c>
      <c r="O84" t="e">
        <f t="shared" si="7"/>
        <v>#N/A</v>
      </c>
      <c r="P84" t="e">
        <v>#N/A</v>
      </c>
      <c r="Q84" t="e">
        <v>#N/A</v>
      </c>
    </row>
    <row r="85" spans="3:17" x14ac:dyDescent="0.25">
      <c r="E85" t="s">
        <v>124</v>
      </c>
      <c r="F85" s="19">
        <v>1613.5709999999999</v>
      </c>
      <c r="G85" s="19">
        <v>6706.5379999999996</v>
      </c>
      <c r="H85" s="20">
        <v>3.6642262048548702</v>
      </c>
      <c r="I85" s="20">
        <v>2.798970253382338</v>
      </c>
      <c r="J85" s="1">
        <v>6.0462854760939155</v>
      </c>
      <c r="K85" s="21">
        <v>-1</v>
      </c>
      <c r="L85" t="e">
        <f t="shared" si="4"/>
        <v>#N/A</v>
      </c>
      <c r="M85" t="e">
        <f t="shared" si="5"/>
        <v>#N/A</v>
      </c>
      <c r="N85" t="e">
        <f t="shared" si="6"/>
        <v>#N/A</v>
      </c>
      <c r="O85" t="e">
        <f t="shared" si="7"/>
        <v>#N/A</v>
      </c>
      <c r="P85" t="e">
        <v>#N/A</v>
      </c>
      <c r="Q85" t="e">
        <v>#N/A</v>
      </c>
    </row>
    <row r="86" spans="3:17" x14ac:dyDescent="0.25">
      <c r="E86" t="s">
        <v>125</v>
      </c>
      <c r="F86" s="19">
        <v>1614.009</v>
      </c>
      <c r="G86" s="19">
        <v>6714.1229999999996</v>
      </c>
      <c r="H86" s="20">
        <v>3.1262938635724824</v>
      </c>
      <c r="I86" s="20">
        <v>2.549078396371951</v>
      </c>
      <c r="J86" s="1">
        <v>6.2226553644547433</v>
      </c>
      <c r="K86" s="21">
        <v>-1</v>
      </c>
      <c r="L86" t="e">
        <f t="shared" si="4"/>
        <v>#N/A</v>
      </c>
      <c r="M86" t="e">
        <f t="shared" si="5"/>
        <v>#N/A</v>
      </c>
      <c r="N86" t="e">
        <f t="shared" si="6"/>
        <v>#N/A</v>
      </c>
      <c r="O86" t="e">
        <f t="shared" si="7"/>
        <v>#N/A</v>
      </c>
      <c r="P86" t="e">
        <v>#N/A</v>
      </c>
      <c r="Q86" t="e">
        <v>#N/A</v>
      </c>
    </row>
    <row r="87" spans="3:17" x14ac:dyDescent="0.25">
      <c r="E87" t="s">
        <v>126</v>
      </c>
      <c r="F87" s="19">
        <v>1622.0329999999999</v>
      </c>
      <c r="G87" s="19">
        <v>6766.7079999999996</v>
      </c>
      <c r="H87" s="20">
        <v>3.4167642687684463</v>
      </c>
      <c r="I87" s="20">
        <v>3.2784500756802393</v>
      </c>
      <c r="J87" s="1">
        <v>6.3771802240607522</v>
      </c>
      <c r="K87" s="21">
        <v>-1</v>
      </c>
      <c r="L87" t="e">
        <f t="shared" si="4"/>
        <v>#N/A</v>
      </c>
      <c r="M87" t="e">
        <f t="shared" si="5"/>
        <v>#N/A</v>
      </c>
      <c r="N87" t="e">
        <f t="shared" si="6"/>
        <v>#N/A</v>
      </c>
      <c r="O87" t="e">
        <f t="shared" si="7"/>
        <v>#N/A</v>
      </c>
      <c r="P87" t="e">
        <v>#N/A</v>
      </c>
      <c r="Q87" t="e">
        <v>#N/A</v>
      </c>
    </row>
    <row r="88" spans="3:17" x14ac:dyDescent="0.25">
      <c r="E88" t="s">
        <v>127</v>
      </c>
      <c r="F88" s="19">
        <v>1629.1110000000001</v>
      </c>
      <c r="G88" s="19">
        <v>6794.7550000000001</v>
      </c>
      <c r="H88" s="20">
        <v>3.6238525982753567</v>
      </c>
      <c r="I88" s="20">
        <v>3.3843112188422841</v>
      </c>
      <c r="J88" s="1">
        <v>6.4986948737588923</v>
      </c>
      <c r="K88" s="21">
        <v>-1</v>
      </c>
      <c r="L88" t="e">
        <f t="shared" si="4"/>
        <v>#N/A</v>
      </c>
      <c r="M88" t="e">
        <f t="shared" si="5"/>
        <v>#N/A</v>
      </c>
      <c r="N88" t="e">
        <f t="shared" si="6"/>
        <v>#N/A</v>
      </c>
      <c r="O88" t="e">
        <f t="shared" si="7"/>
        <v>#N/A</v>
      </c>
      <c r="P88" t="e">
        <v>#N/A</v>
      </c>
      <c r="Q88" t="e">
        <v>#N/A</v>
      </c>
    </row>
    <row r="89" spans="3:17" x14ac:dyDescent="0.25">
      <c r="E89" t="s">
        <v>128</v>
      </c>
      <c r="F89" s="19">
        <v>1627.759</v>
      </c>
      <c r="G89" s="19">
        <v>6800.6530000000002</v>
      </c>
      <c r="H89" s="20">
        <v>3.0055104716680381</v>
      </c>
      <c r="I89" s="20">
        <v>3.1648388522739435</v>
      </c>
      <c r="J89" s="1">
        <v>6.5977703828935308</v>
      </c>
      <c r="K89" s="21">
        <v>-1</v>
      </c>
      <c r="L89" t="e">
        <f t="shared" si="4"/>
        <v>#N/A</v>
      </c>
      <c r="M89" t="e">
        <f t="shared" si="5"/>
        <v>#N/A</v>
      </c>
      <c r="N89" t="e">
        <f t="shared" si="6"/>
        <v>#N/A</v>
      </c>
      <c r="O89" t="e">
        <f t="shared" si="7"/>
        <v>#N/A</v>
      </c>
      <c r="P89" t="e">
        <v>#N/A</v>
      </c>
      <c r="Q89" t="e">
        <v>#N/A</v>
      </c>
    </row>
    <row r="90" spans="3:17" x14ac:dyDescent="0.25">
      <c r="E90" t="s">
        <v>129</v>
      </c>
      <c r="F90" s="19">
        <v>1637.1130000000001</v>
      </c>
      <c r="G90" s="19">
        <v>6829.6210000000001</v>
      </c>
      <c r="H90" s="20">
        <v>3.4942219187781509</v>
      </c>
      <c r="I90" s="20">
        <v>3.6415406206333101</v>
      </c>
      <c r="J90" s="1">
        <v>6.7399499097709814</v>
      </c>
      <c r="K90" s="21">
        <v>-1</v>
      </c>
      <c r="L90" t="e">
        <f t="shared" si="4"/>
        <v>#N/A</v>
      </c>
      <c r="M90" t="e">
        <f t="shared" si="5"/>
        <v>#N/A</v>
      </c>
      <c r="N90" t="e">
        <f t="shared" si="6"/>
        <v>#N/A</v>
      </c>
      <c r="O90" t="e">
        <f t="shared" si="7"/>
        <v>#N/A</v>
      </c>
      <c r="P90" t="e">
        <v>#N/A</v>
      </c>
      <c r="Q90" t="e">
        <v>#N/A</v>
      </c>
    </row>
    <row r="91" spans="3:17" x14ac:dyDescent="0.25">
      <c r="E91" t="s">
        <v>130</v>
      </c>
      <c r="F91" s="19">
        <v>1647.9829999999999</v>
      </c>
      <c r="G91" s="19">
        <v>6855.0889999999999</v>
      </c>
      <c r="H91" s="20">
        <v>3.9641143465649176</v>
      </c>
      <c r="I91" s="20">
        <v>3.911146588150971</v>
      </c>
      <c r="J91" s="1">
        <v>6.858503048771758</v>
      </c>
      <c r="K91" s="21">
        <v>-1</v>
      </c>
      <c r="L91" t="e">
        <f t="shared" si="4"/>
        <v>#N/A</v>
      </c>
      <c r="M91" t="e">
        <f t="shared" si="5"/>
        <v>#N/A</v>
      </c>
      <c r="N91" t="e">
        <f t="shared" si="6"/>
        <v>#N/A</v>
      </c>
      <c r="O91" t="e">
        <f t="shared" si="7"/>
        <v>#N/A</v>
      </c>
      <c r="P91" t="e">
        <v>#N/A</v>
      </c>
      <c r="Q91" t="e">
        <v>#N/A</v>
      </c>
    </row>
    <row r="92" spans="3:17" x14ac:dyDescent="0.25">
      <c r="E92" t="s">
        <v>131</v>
      </c>
      <c r="F92" s="19">
        <v>1654.1320000000001</v>
      </c>
      <c r="G92" s="19">
        <v>6882.7820000000002</v>
      </c>
      <c r="H92" s="20">
        <v>4.0123949740995979</v>
      </c>
      <c r="I92" s="20">
        <v>4.1338814088884401</v>
      </c>
      <c r="J92" s="1">
        <v>6.9518462262432967</v>
      </c>
      <c r="K92" s="21">
        <v>-1</v>
      </c>
      <c r="L92" t="e">
        <f t="shared" si="4"/>
        <v>#N/A</v>
      </c>
      <c r="M92" t="e">
        <f t="shared" si="5"/>
        <v>#N/A</v>
      </c>
      <c r="N92" t="e">
        <f t="shared" si="6"/>
        <v>#N/A</v>
      </c>
      <c r="O92" t="e">
        <f t="shared" si="7"/>
        <v>#N/A</v>
      </c>
      <c r="P92" t="e">
        <v>#N/A</v>
      </c>
      <c r="Q92" t="e">
        <v>#N/A</v>
      </c>
    </row>
    <row r="93" spans="3:17" x14ac:dyDescent="0.25">
      <c r="E93" t="s">
        <v>132</v>
      </c>
      <c r="F93" s="19">
        <v>1656.2260000000001</v>
      </c>
      <c r="G93" s="19">
        <v>6910.07</v>
      </c>
      <c r="H93" s="20">
        <v>3.8075760415223758</v>
      </c>
      <c r="I93" s="20">
        <v>4.126549092759535</v>
      </c>
      <c r="J93" s="1">
        <v>6.9948644672710669</v>
      </c>
      <c r="K93" s="21">
        <v>-1</v>
      </c>
      <c r="L93" t="e">
        <f t="shared" si="4"/>
        <v>#N/A</v>
      </c>
      <c r="M93" t="e">
        <f t="shared" si="5"/>
        <v>#N/A</v>
      </c>
      <c r="N93" t="e">
        <f t="shared" si="6"/>
        <v>#N/A</v>
      </c>
      <c r="O93" t="e">
        <f t="shared" si="7"/>
        <v>#N/A</v>
      </c>
      <c r="P93" t="e">
        <v>#N/A</v>
      </c>
      <c r="Q93" t="e">
        <v>#N/A</v>
      </c>
    </row>
    <row r="94" spans="3:17" x14ac:dyDescent="0.25">
      <c r="E94" t="s">
        <v>133</v>
      </c>
      <c r="F94" s="19">
        <v>1666.1780000000001</v>
      </c>
      <c r="G94" s="19">
        <v>6937.741</v>
      </c>
      <c r="H94" s="20">
        <v>4.0641906282282481</v>
      </c>
      <c r="I94" s="20">
        <v>4.1803278934696042</v>
      </c>
      <c r="J94" s="1">
        <v>6.9819338177151913</v>
      </c>
      <c r="K94" s="21">
        <v>-1</v>
      </c>
      <c r="L94" t="e">
        <f t="shared" si="4"/>
        <v>#N/A</v>
      </c>
      <c r="M94" t="e">
        <f t="shared" si="5"/>
        <v>#N/A</v>
      </c>
      <c r="N94" t="e">
        <f t="shared" si="6"/>
        <v>#N/A</v>
      </c>
      <c r="O94" t="e">
        <f t="shared" si="7"/>
        <v>#N/A</v>
      </c>
      <c r="P94" t="e">
        <v>#N/A</v>
      </c>
      <c r="Q94" t="e">
        <v>#N/A</v>
      </c>
    </row>
    <row r="95" spans="3:17" x14ac:dyDescent="0.25">
      <c r="E95" t="s">
        <v>134</v>
      </c>
      <c r="F95" s="19">
        <v>1670.019</v>
      </c>
      <c r="G95" s="19">
        <v>6959.44</v>
      </c>
      <c r="H95" s="20">
        <v>4.172140320147899</v>
      </c>
      <c r="I95" s="20">
        <v>4.4717193615783968</v>
      </c>
      <c r="J95" s="1">
        <v>6.9115571804511555</v>
      </c>
      <c r="K95" s="21">
        <v>-1</v>
      </c>
      <c r="L95" t="e">
        <f t="shared" si="4"/>
        <v>#N/A</v>
      </c>
      <c r="M95" t="e">
        <f t="shared" si="5"/>
        <v>#N/A</v>
      </c>
      <c r="N95" t="e">
        <f t="shared" si="6"/>
        <v>#N/A</v>
      </c>
      <c r="O95" t="e">
        <f t="shared" si="7"/>
        <v>#N/A</v>
      </c>
      <c r="P95" t="e">
        <v>#N/A</v>
      </c>
      <c r="Q95" t="e">
        <v>#N/A</v>
      </c>
    </row>
    <row r="96" spans="3:17" x14ac:dyDescent="0.25">
      <c r="C96" s="22" t="s">
        <v>135</v>
      </c>
      <c r="D96" s="22" t="s">
        <v>135</v>
      </c>
      <c r="E96" t="s">
        <v>136</v>
      </c>
      <c r="F96" s="19">
        <v>1674.96</v>
      </c>
      <c r="G96" s="19">
        <v>6985.7250000000004</v>
      </c>
      <c r="H96" s="20">
        <v>4.168972950247718</v>
      </c>
      <c r="I96" s="20">
        <v>4.349168512317525</v>
      </c>
      <c r="J96" s="1">
        <v>6.8366390241391795</v>
      </c>
      <c r="K96" s="21">
        <v>-1</v>
      </c>
      <c r="L96" t="e">
        <f t="shared" si="4"/>
        <v>#N/A</v>
      </c>
      <c r="M96" t="e">
        <f t="shared" si="5"/>
        <v>#N/A</v>
      </c>
      <c r="N96" t="e">
        <f t="shared" si="6"/>
        <v>#N/A</v>
      </c>
      <c r="O96" t="e">
        <f t="shared" si="7"/>
        <v>#N/A</v>
      </c>
      <c r="P96" t="e">
        <v>#N/A</v>
      </c>
      <c r="Q96" t="e">
        <v>#N/A</v>
      </c>
    </row>
    <row r="97" spans="3:17" x14ac:dyDescent="0.25">
      <c r="E97" t="s">
        <v>137</v>
      </c>
      <c r="F97" s="19">
        <v>1685.433</v>
      </c>
      <c r="G97" s="19">
        <v>7005.1540000000005</v>
      </c>
      <c r="H97" s="20">
        <v>4.4536001204781295</v>
      </c>
      <c r="I97" s="20">
        <v>4.4526102737358908</v>
      </c>
      <c r="J97" s="1">
        <v>6.7487000903951211</v>
      </c>
      <c r="K97" s="21">
        <v>-1</v>
      </c>
      <c r="L97" t="e">
        <f t="shared" si="4"/>
        <v>#N/A</v>
      </c>
      <c r="M97" t="e">
        <f t="shared" si="5"/>
        <v>#N/A</v>
      </c>
      <c r="N97" t="e">
        <f t="shared" si="6"/>
        <v>#N/A</v>
      </c>
      <c r="O97" t="e">
        <f t="shared" si="7"/>
        <v>#N/A</v>
      </c>
      <c r="P97" t="e">
        <v>#N/A</v>
      </c>
      <c r="Q97" t="e">
        <v>#N/A</v>
      </c>
    </row>
    <row r="98" spans="3:17" x14ac:dyDescent="0.25">
      <c r="E98" t="s">
        <v>138</v>
      </c>
      <c r="F98" s="19">
        <v>1692.527</v>
      </c>
      <c r="G98" s="19">
        <v>7036.2120000000004</v>
      </c>
      <c r="H98" s="20">
        <v>4.8647808035766849</v>
      </c>
      <c r="I98" s="20">
        <v>4.7971864679869691</v>
      </c>
      <c r="J98" s="1">
        <v>6.6373054662920872</v>
      </c>
      <c r="K98" s="21">
        <v>-1</v>
      </c>
      <c r="L98" t="e">
        <f t="shared" si="4"/>
        <v>#N/A</v>
      </c>
      <c r="M98" t="e">
        <f t="shared" si="5"/>
        <v>#N/A</v>
      </c>
      <c r="N98" t="e">
        <f t="shared" si="6"/>
        <v>#N/A</v>
      </c>
      <c r="O98" t="e">
        <f t="shared" si="7"/>
        <v>#N/A</v>
      </c>
      <c r="P98" t="e">
        <v>#N/A</v>
      </c>
      <c r="Q98" t="e">
        <v>#N/A</v>
      </c>
    </row>
    <row r="99" spans="3:17" x14ac:dyDescent="0.25">
      <c r="E99" t="s">
        <v>139</v>
      </c>
      <c r="F99" s="19">
        <v>1700.808</v>
      </c>
      <c r="G99" s="19">
        <v>7051.9369999999999</v>
      </c>
      <c r="H99" s="20">
        <v>4.8565596384290588</v>
      </c>
      <c r="I99" s="20">
        <v>4.2151811486471846</v>
      </c>
      <c r="J99" s="1">
        <v>6.4905047964297191</v>
      </c>
      <c r="K99" s="21">
        <v>-1</v>
      </c>
      <c r="L99" t="e">
        <f t="shared" si="4"/>
        <v>#N/A</v>
      </c>
      <c r="M99" t="e">
        <f t="shared" si="5"/>
        <v>#N/A</v>
      </c>
      <c r="N99" t="e">
        <f t="shared" si="6"/>
        <v>#N/A</v>
      </c>
      <c r="O99" t="e">
        <f t="shared" si="7"/>
        <v>#N/A</v>
      </c>
      <c r="P99" t="e">
        <v>#N/A</v>
      </c>
      <c r="Q99" t="e">
        <v>#N/A</v>
      </c>
    </row>
    <row r="100" spans="3:17" x14ac:dyDescent="0.25">
      <c r="E100" t="s">
        <v>140</v>
      </c>
      <c r="F100" s="19">
        <v>1705.1690000000001</v>
      </c>
      <c r="G100" s="19">
        <v>7074.5150000000003</v>
      </c>
      <c r="H100" s="20">
        <v>4.6686812623571994</v>
      </c>
      <c r="I100" s="20">
        <v>4.1172934123452576</v>
      </c>
      <c r="J100" s="1">
        <v>6.3499755354116116</v>
      </c>
      <c r="K100" s="21">
        <v>-1</v>
      </c>
      <c r="L100" t="e">
        <f t="shared" si="4"/>
        <v>#N/A</v>
      </c>
      <c r="M100" t="e">
        <f t="shared" si="5"/>
        <v>#N/A</v>
      </c>
      <c r="N100" t="e">
        <f t="shared" si="6"/>
        <v>#N/A</v>
      </c>
      <c r="O100" t="e">
        <f t="shared" si="7"/>
        <v>#N/A</v>
      </c>
      <c r="P100" t="e">
        <v>#N/A</v>
      </c>
      <c r="Q100" t="e">
        <v>#N/A</v>
      </c>
    </row>
    <row r="101" spans="3:17" x14ac:dyDescent="0.25">
      <c r="E101" t="s">
        <v>141</v>
      </c>
      <c r="F101" s="19">
        <v>1710.519</v>
      </c>
      <c r="G101" s="19">
        <v>7088.5479999999998</v>
      </c>
      <c r="H101" s="20">
        <v>5.0842907334562426</v>
      </c>
      <c r="I101" s="20">
        <v>4.2333434745163379</v>
      </c>
      <c r="J101" s="1">
        <v>6.1903042170330158</v>
      </c>
      <c r="K101" s="21">
        <v>-1</v>
      </c>
      <c r="L101" t="e">
        <f t="shared" si="4"/>
        <v>#N/A</v>
      </c>
      <c r="M101" t="e">
        <f t="shared" si="5"/>
        <v>#N/A</v>
      </c>
      <c r="N101" t="e">
        <f t="shared" si="6"/>
        <v>#N/A</v>
      </c>
      <c r="O101" t="e">
        <f t="shared" si="7"/>
        <v>#N/A</v>
      </c>
      <c r="P101" t="e">
        <v>#N/A</v>
      </c>
      <c r="Q101" t="e">
        <v>#N/A</v>
      </c>
    </row>
    <row r="102" spans="3:17" x14ac:dyDescent="0.25">
      <c r="E102" t="s">
        <v>142</v>
      </c>
      <c r="F102" s="19">
        <v>1723.498</v>
      </c>
      <c r="G102" s="19">
        <v>7123.2089999999998</v>
      </c>
      <c r="H102" s="20">
        <v>5.2766669130353216</v>
      </c>
      <c r="I102" s="20">
        <v>4.2987451280239286</v>
      </c>
      <c r="J102" s="1">
        <v>6.0175153183543717</v>
      </c>
      <c r="K102" s="21">
        <v>-1</v>
      </c>
      <c r="L102" t="e">
        <f t="shared" si="4"/>
        <v>#N/A</v>
      </c>
      <c r="M102" t="e">
        <f t="shared" si="5"/>
        <v>#N/A</v>
      </c>
      <c r="N102" t="e">
        <f t="shared" si="6"/>
        <v>#N/A</v>
      </c>
      <c r="O102" t="e">
        <f t="shared" si="7"/>
        <v>#N/A</v>
      </c>
      <c r="P102" t="e">
        <v>#N/A</v>
      </c>
      <c r="Q102" t="e">
        <v>#N/A</v>
      </c>
    </row>
    <row r="103" spans="3:17" x14ac:dyDescent="0.25">
      <c r="E103" t="s">
        <v>143</v>
      </c>
      <c r="F103" s="19">
        <v>1727.681</v>
      </c>
      <c r="G103" s="19">
        <v>7141.5029999999997</v>
      </c>
      <c r="H103" s="20">
        <v>4.8360935762080226</v>
      </c>
      <c r="I103" s="20">
        <v>4.1781222679968089</v>
      </c>
      <c r="J103" s="1">
        <v>5.7785802979461343</v>
      </c>
      <c r="K103" s="21">
        <v>-1</v>
      </c>
      <c r="L103" t="e">
        <f t="shared" si="4"/>
        <v>#N/A</v>
      </c>
      <c r="M103" t="e">
        <f t="shared" si="5"/>
        <v>#N/A</v>
      </c>
      <c r="N103" t="e">
        <f t="shared" si="6"/>
        <v>#N/A</v>
      </c>
      <c r="O103" t="e">
        <f t="shared" si="7"/>
        <v>#N/A</v>
      </c>
      <c r="P103" t="e">
        <v>#N/A</v>
      </c>
      <c r="Q103" t="e">
        <v>#N/A</v>
      </c>
    </row>
    <row r="104" spans="3:17" x14ac:dyDescent="0.25">
      <c r="E104" t="s">
        <v>144</v>
      </c>
      <c r="F104" s="19">
        <v>1730.3009999999999</v>
      </c>
      <c r="G104" s="19">
        <v>7155.4459999999999</v>
      </c>
      <c r="H104" s="20">
        <v>4.6047715659935262</v>
      </c>
      <c r="I104" s="20">
        <v>3.9615376456787255</v>
      </c>
      <c r="J104" s="1">
        <v>5.5103588043044827</v>
      </c>
      <c r="K104" s="21">
        <v>-1</v>
      </c>
      <c r="L104" t="e">
        <f t="shared" si="4"/>
        <v>#N/A</v>
      </c>
      <c r="M104" t="e">
        <f t="shared" si="5"/>
        <v>#N/A</v>
      </c>
      <c r="N104" t="e">
        <f t="shared" si="6"/>
        <v>#N/A</v>
      </c>
      <c r="O104" t="e">
        <f t="shared" si="7"/>
        <v>#N/A</v>
      </c>
      <c r="P104" t="e">
        <v>#N/A</v>
      </c>
      <c r="Q104" t="e">
        <v>#N/A</v>
      </c>
    </row>
    <row r="105" spans="3:17" x14ac:dyDescent="0.25">
      <c r="E105" t="s">
        <v>145</v>
      </c>
      <c r="F105" s="19">
        <v>1739.6479999999999</v>
      </c>
      <c r="G105" s="19">
        <v>7176.7489999999998</v>
      </c>
      <c r="H105" s="20">
        <v>5.0368729871406392</v>
      </c>
      <c r="I105" s="20">
        <v>3.8592807308753807</v>
      </c>
      <c r="J105" s="1">
        <v>5.2451878023366705</v>
      </c>
      <c r="K105" s="21">
        <v>-1</v>
      </c>
      <c r="L105" t="e">
        <f t="shared" si="4"/>
        <v>#N/A</v>
      </c>
      <c r="M105" t="e">
        <f t="shared" si="5"/>
        <v>#N/A</v>
      </c>
      <c r="N105" t="e">
        <f t="shared" si="6"/>
        <v>#N/A</v>
      </c>
      <c r="O105" t="e">
        <f t="shared" si="7"/>
        <v>#N/A</v>
      </c>
      <c r="P105" t="e">
        <v>#N/A</v>
      </c>
      <c r="Q105" t="e">
        <v>#N/A</v>
      </c>
    </row>
    <row r="106" spans="3:17" x14ac:dyDescent="0.25">
      <c r="E106" t="s">
        <v>146</v>
      </c>
      <c r="F106" s="19">
        <v>1744.2940000000001</v>
      </c>
      <c r="G106" s="19">
        <v>7196.7659999999996</v>
      </c>
      <c r="H106" s="20">
        <v>4.6883346197104991</v>
      </c>
      <c r="I106" s="20">
        <v>3.7335639943895327</v>
      </c>
      <c r="J106" s="1">
        <v>5.0340363962848356</v>
      </c>
      <c r="K106" s="21">
        <v>-1</v>
      </c>
      <c r="L106" t="e">
        <f t="shared" si="4"/>
        <v>#N/A</v>
      </c>
      <c r="M106" t="e">
        <f t="shared" si="5"/>
        <v>#N/A</v>
      </c>
      <c r="N106" t="e">
        <f t="shared" si="6"/>
        <v>#N/A</v>
      </c>
      <c r="O106" t="e">
        <f t="shared" si="7"/>
        <v>#N/A</v>
      </c>
      <c r="P106" t="e">
        <v>#N/A</v>
      </c>
      <c r="Q106" t="e">
        <v>#N/A</v>
      </c>
    </row>
    <row r="107" spans="3:17" x14ac:dyDescent="0.25">
      <c r="E107" t="s">
        <v>147</v>
      </c>
      <c r="F107" s="19">
        <v>1746.296</v>
      </c>
      <c r="G107" s="19">
        <v>7205.3159999999998</v>
      </c>
      <c r="H107" s="20">
        <v>4.5674330651327866</v>
      </c>
      <c r="I107" s="20">
        <v>3.532985412619416</v>
      </c>
      <c r="J107" s="1">
        <v>4.8797022402050638</v>
      </c>
      <c r="K107" s="21">
        <v>-1</v>
      </c>
      <c r="L107" t="e">
        <f t="shared" si="4"/>
        <v>#N/A</v>
      </c>
      <c r="M107" t="e">
        <f t="shared" si="5"/>
        <v>#N/A</v>
      </c>
      <c r="N107" t="e">
        <f t="shared" si="6"/>
        <v>#N/A</v>
      </c>
      <c r="O107" t="e">
        <f t="shared" si="7"/>
        <v>#N/A</v>
      </c>
      <c r="P107" t="e">
        <v>#N/A</v>
      </c>
      <c r="Q107" t="e">
        <v>#N/A</v>
      </c>
    </row>
    <row r="108" spans="3:17" x14ac:dyDescent="0.25">
      <c r="C108" s="22" t="s">
        <v>148</v>
      </c>
      <c r="D108" s="22" t="s">
        <v>148</v>
      </c>
      <c r="E108" t="s">
        <v>149</v>
      </c>
      <c r="F108" s="19">
        <v>1754.491</v>
      </c>
      <c r="G108" s="19">
        <v>7223.34</v>
      </c>
      <c r="H108" s="20">
        <v>4.7482327936189561</v>
      </c>
      <c r="I108" s="20">
        <v>3.4014365008642633</v>
      </c>
      <c r="J108" s="1">
        <v>4.7753952698356805</v>
      </c>
      <c r="K108" s="21">
        <v>-1</v>
      </c>
      <c r="L108" t="e">
        <f t="shared" si="4"/>
        <v>#N/A</v>
      </c>
      <c r="M108" t="e">
        <f t="shared" si="5"/>
        <v>#N/A</v>
      </c>
      <c r="N108" t="e">
        <f t="shared" si="6"/>
        <v>#N/A</v>
      </c>
      <c r="O108" t="e">
        <f t="shared" si="7"/>
        <v>#N/A</v>
      </c>
      <c r="P108" t="e">
        <v>#N/A</v>
      </c>
      <c r="Q108" t="e">
        <v>#N/A</v>
      </c>
    </row>
    <row r="109" spans="3:17" x14ac:dyDescent="0.25">
      <c r="E109" t="s">
        <v>150</v>
      </c>
      <c r="F109" s="19">
        <v>1756.4649999999999</v>
      </c>
      <c r="G109" s="19">
        <v>7247.7969999999996</v>
      </c>
      <c r="H109" s="20">
        <v>4.2144659562260767</v>
      </c>
      <c r="I109" s="20">
        <v>3.4637782409922657</v>
      </c>
      <c r="J109" s="1">
        <v>4.6847287986112596</v>
      </c>
      <c r="K109" s="21">
        <v>-1</v>
      </c>
      <c r="L109" t="e">
        <f t="shared" si="4"/>
        <v>#N/A</v>
      </c>
      <c r="M109" t="e">
        <f t="shared" si="5"/>
        <v>#N/A</v>
      </c>
      <c r="N109" t="e">
        <f t="shared" si="6"/>
        <v>#N/A</v>
      </c>
      <c r="O109" t="e">
        <f t="shared" si="7"/>
        <v>#N/A</v>
      </c>
      <c r="P109" t="e">
        <v>#N/A</v>
      </c>
      <c r="Q109" t="e">
        <v>#N/A</v>
      </c>
    </row>
    <row r="110" spans="3:17" x14ac:dyDescent="0.25">
      <c r="E110" t="s">
        <v>151</v>
      </c>
      <c r="F110" s="19">
        <v>1758.212</v>
      </c>
      <c r="G110" s="19">
        <v>7281.7370000000001</v>
      </c>
      <c r="H110" s="20">
        <v>3.8808834364237654</v>
      </c>
      <c r="I110" s="20">
        <v>3.4894485839823908</v>
      </c>
      <c r="J110" s="1">
        <v>4.5755764646765007</v>
      </c>
      <c r="K110" s="21">
        <v>-1</v>
      </c>
      <c r="L110" t="e">
        <f t="shared" si="4"/>
        <v>#N/A</v>
      </c>
      <c r="M110" t="e">
        <f t="shared" si="5"/>
        <v>#N/A</v>
      </c>
      <c r="N110" t="e">
        <f t="shared" si="6"/>
        <v>#N/A</v>
      </c>
      <c r="O110" t="e">
        <f t="shared" si="7"/>
        <v>#N/A</v>
      </c>
      <c r="P110" t="e">
        <v>#N/A</v>
      </c>
      <c r="Q110" t="e">
        <v>#N/A</v>
      </c>
    </row>
    <row r="111" spans="3:17" x14ac:dyDescent="0.25">
      <c r="E111" t="s">
        <v>152</v>
      </c>
      <c r="F111" s="19">
        <v>1759.9880000000001</v>
      </c>
      <c r="G111" s="19">
        <v>7304.2849999999999</v>
      </c>
      <c r="H111" s="20">
        <v>3.479522673929103</v>
      </c>
      <c r="I111" s="20">
        <v>3.5784210777833003</v>
      </c>
      <c r="J111" s="1">
        <v>4.3921106888525463</v>
      </c>
      <c r="K111" s="21">
        <v>-1</v>
      </c>
      <c r="L111" t="e">
        <f t="shared" si="4"/>
        <v>#N/A</v>
      </c>
      <c r="M111" t="e">
        <f t="shared" si="5"/>
        <v>#N/A</v>
      </c>
      <c r="N111" t="e">
        <f t="shared" si="6"/>
        <v>#N/A</v>
      </c>
      <c r="O111" t="e">
        <f t="shared" si="7"/>
        <v>#N/A</v>
      </c>
      <c r="P111" t="e">
        <v>#N/A</v>
      </c>
      <c r="Q111" t="e">
        <v>#N/A</v>
      </c>
    </row>
    <row r="112" spans="3:17" x14ac:dyDescent="0.25">
      <c r="E112" t="s">
        <v>153</v>
      </c>
      <c r="F112" s="19">
        <v>1757.7860000000001</v>
      </c>
      <c r="G112" s="19">
        <v>7324.5810000000001</v>
      </c>
      <c r="H112" s="20">
        <v>3.085735196921835</v>
      </c>
      <c r="I112" s="20">
        <v>3.5347440778625838</v>
      </c>
      <c r="J112" s="1">
        <v>4.1613099344905091</v>
      </c>
      <c r="K112" s="21">
        <v>-1</v>
      </c>
      <c r="L112" t="e">
        <f t="shared" si="4"/>
        <v>#N/A</v>
      </c>
      <c r="M112" t="e">
        <f t="shared" si="5"/>
        <v>#N/A</v>
      </c>
      <c r="N112" t="e">
        <f t="shared" si="6"/>
        <v>#N/A</v>
      </c>
      <c r="O112" t="e">
        <f t="shared" si="7"/>
        <v>#N/A</v>
      </c>
      <c r="P112" t="e">
        <v>#N/A</v>
      </c>
      <c r="Q112" t="e">
        <v>#N/A</v>
      </c>
    </row>
    <row r="113" spans="3:17" x14ac:dyDescent="0.25">
      <c r="E113" t="s">
        <v>154</v>
      </c>
      <c r="F113" s="19">
        <v>1760.675</v>
      </c>
      <c r="G113" s="19">
        <v>7350.473</v>
      </c>
      <c r="H113" s="20">
        <v>2.9322094639112395</v>
      </c>
      <c r="I113" s="20">
        <v>3.695044457623764</v>
      </c>
      <c r="J113" s="1">
        <v>3.8880830597312954</v>
      </c>
      <c r="K113" s="21">
        <v>-1</v>
      </c>
      <c r="L113" t="e">
        <f t="shared" si="4"/>
        <v>#N/A</v>
      </c>
      <c r="M113" t="e">
        <f t="shared" si="5"/>
        <v>#N/A</v>
      </c>
      <c r="N113" t="e">
        <f t="shared" si="6"/>
        <v>#N/A</v>
      </c>
      <c r="O113" t="e">
        <f t="shared" si="7"/>
        <v>#N/A</v>
      </c>
      <c r="P113" t="e">
        <v>#N/A</v>
      </c>
      <c r="Q113" t="e">
        <v>#N/A</v>
      </c>
    </row>
    <row r="114" spans="3:17" x14ac:dyDescent="0.25">
      <c r="E114" t="s">
        <v>155</v>
      </c>
      <c r="F114" s="19">
        <v>1750.0940000000001</v>
      </c>
      <c r="G114" s="19">
        <v>7356.6350000000002</v>
      </c>
      <c r="H114" s="20">
        <v>1.5431407521215634</v>
      </c>
      <c r="I114" s="20">
        <v>3.2769781147794497</v>
      </c>
      <c r="J114" s="1">
        <v>3.5844520581606476</v>
      </c>
      <c r="K114" s="21">
        <v>-1</v>
      </c>
      <c r="L114" t="e">
        <f t="shared" si="4"/>
        <v>#N/A</v>
      </c>
      <c r="M114" t="e">
        <f t="shared" si="5"/>
        <v>#N/A</v>
      </c>
      <c r="N114" t="e">
        <f t="shared" si="6"/>
        <v>#N/A</v>
      </c>
      <c r="O114" t="e">
        <f t="shared" si="7"/>
        <v>#N/A</v>
      </c>
      <c r="P114" t="e">
        <v>#N/A</v>
      </c>
      <c r="Q114" t="e">
        <v>#N/A</v>
      </c>
    </row>
    <row r="115" spans="3:17" x14ac:dyDescent="0.25">
      <c r="E115" t="s">
        <v>156</v>
      </c>
      <c r="F115" s="19">
        <v>1749.279</v>
      </c>
      <c r="G115" s="19">
        <v>7374.9830000000002</v>
      </c>
      <c r="H115" s="20">
        <v>1.2501150385979765</v>
      </c>
      <c r="I115" s="20">
        <v>3.2693398014395747</v>
      </c>
      <c r="J115" s="1">
        <v>3.3256437902835945</v>
      </c>
      <c r="K115" s="21">
        <v>-1</v>
      </c>
      <c r="L115" t="e">
        <f t="shared" si="4"/>
        <v>#N/A</v>
      </c>
      <c r="M115" t="e">
        <f t="shared" si="5"/>
        <v>#N/A</v>
      </c>
      <c r="N115" t="e">
        <f t="shared" si="6"/>
        <v>#N/A</v>
      </c>
      <c r="O115" t="e">
        <f t="shared" si="7"/>
        <v>#N/A</v>
      </c>
      <c r="P115" t="e">
        <v>#N/A</v>
      </c>
      <c r="Q115" t="e">
        <v>#N/A</v>
      </c>
    </row>
    <row r="116" spans="3:17" x14ac:dyDescent="0.25">
      <c r="E116" t="s">
        <v>157</v>
      </c>
      <c r="F116" s="19">
        <v>1748.501</v>
      </c>
      <c r="G116" s="19">
        <v>7393.4189999999999</v>
      </c>
      <c r="H116" s="20">
        <v>1.0518401133675637</v>
      </c>
      <c r="I116" s="20">
        <v>3.3257605465822904</v>
      </c>
      <c r="J116" s="1">
        <v>3.1445859854096758</v>
      </c>
      <c r="K116" s="21">
        <v>-1</v>
      </c>
      <c r="L116" t="e">
        <f t="shared" si="4"/>
        <v>#N/A</v>
      </c>
      <c r="M116" t="e">
        <f t="shared" si="5"/>
        <v>#N/A</v>
      </c>
      <c r="N116" t="e">
        <f t="shared" si="6"/>
        <v>#N/A</v>
      </c>
      <c r="O116" t="e">
        <f t="shared" si="7"/>
        <v>#N/A</v>
      </c>
      <c r="P116" t="e">
        <v>#N/A</v>
      </c>
      <c r="Q116" t="e">
        <v>#N/A</v>
      </c>
    </row>
    <row r="117" spans="3:17" x14ac:dyDescent="0.25">
      <c r="E117" t="s">
        <v>158</v>
      </c>
      <c r="F117" s="19">
        <v>1743.5550000000001</v>
      </c>
      <c r="G117" s="19">
        <v>7397.8639999999996</v>
      </c>
      <c r="H117" s="20">
        <v>0.22458566330660901</v>
      </c>
      <c r="I117" s="20">
        <v>3.0809911284343405</v>
      </c>
      <c r="J117" s="1">
        <v>3.0723988079857989</v>
      </c>
      <c r="K117" s="21">
        <v>-1</v>
      </c>
      <c r="L117" t="e">
        <f t="shared" si="4"/>
        <v>#N/A</v>
      </c>
      <c r="M117" t="e">
        <f t="shared" si="5"/>
        <v>#N/A</v>
      </c>
      <c r="N117" t="e">
        <f t="shared" si="6"/>
        <v>#N/A</v>
      </c>
      <c r="O117" t="e">
        <f t="shared" si="7"/>
        <v>#N/A</v>
      </c>
      <c r="P117" t="e">
        <v>#N/A</v>
      </c>
      <c r="Q117" t="e">
        <v>#N/A</v>
      </c>
    </row>
    <row r="118" spans="3:17" x14ac:dyDescent="0.25">
      <c r="E118" t="s">
        <v>159</v>
      </c>
      <c r="F118" s="19">
        <v>1736.9010000000001</v>
      </c>
      <c r="G118" s="19">
        <v>7405.7129999999997</v>
      </c>
      <c r="H118" s="20">
        <v>-0.42383910051860818</v>
      </c>
      <c r="I118" s="20">
        <v>2.9033457528006457</v>
      </c>
      <c r="J118" s="1">
        <v>3.1723688059672739</v>
      </c>
      <c r="K118" s="21">
        <v>-1</v>
      </c>
      <c r="L118" t="e">
        <f t="shared" si="4"/>
        <v>#N/A</v>
      </c>
      <c r="M118" t="e">
        <f t="shared" si="5"/>
        <v>#N/A</v>
      </c>
      <c r="N118" t="e">
        <f t="shared" si="6"/>
        <v>#N/A</v>
      </c>
      <c r="O118" t="e">
        <f t="shared" si="7"/>
        <v>#N/A</v>
      </c>
      <c r="P118" t="e">
        <v>#N/A</v>
      </c>
      <c r="Q118" t="e">
        <v>#N/A</v>
      </c>
    </row>
    <row r="119" spans="3:17" x14ac:dyDescent="0.25">
      <c r="E119" t="s">
        <v>160</v>
      </c>
      <c r="F119" s="19">
        <v>1738.251</v>
      </c>
      <c r="G119" s="19">
        <v>7427.51</v>
      </c>
      <c r="H119" s="20">
        <v>-0.46068936766734403</v>
      </c>
      <c r="I119" s="20">
        <v>3.0837509416658637</v>
      </c>
      <c r="J119" s="1">
        <v>3.4242138986300352</v>
      </c>
      <c r="K119" s="21">
        <v>-1</v>
      </c>
      <c r="L119" t="e">
        <f t="shared" si="4"/>
        <v>#N/A</v>
      </c>
      <c r="M119" t="e">
        <f t="shared" si="5"/>
        <v>#N/A</v>
      </c>
      <c r="N119" t="e">
        <f t="shared" si="6"/>
        <v>#N/A</v>
      </c>
      <c r="O119" t="e">
        <f t="shared" si="7"/>
        <v>#N/A</v>
      </c>
      <c r="P119" t="e">
        <v>#N/A</v>
      </c>
      <c r="Q119" t="e">
        <v>#N/A</v>
      </c>
    </row>
    <row r="120" spans="3:17" x14ac:dyDescent="0.25">
      <c r="C120" s="22" t="s">
        <v>161</v>
      </c>
      <c r="D120" s="22" t="s">
        <v>161</v>
      </c>
      <c r="E120" t="s">
        <v>162</v>
      </c>
      <c r="F120" s="19">
        <v>1742.144</v>
      </c>
      <c r="G120" s="19">
        <v>7439.5389999999998</v>
      </c>
      <c r="H120" s="20">
        <v>-0.70373686727375206</v>
      </c>
      <c r="I120" s="20">
        <v>2.9930613815769336</v>
      </c>
      <c r="J120" s="1">
        <v>3.7711365044129641</v>
      </c>
      <c r="K120" s="21">
        <v>-1</v>
      </c>
      <c r="L120" t="e">
        <f t="shared" si="4"/>
        <v>#N/A</v>
      </c>
      <c r="M120" t="e">
        <f t="shared" si="5"/>
        <v>#N/A</v>
      </c>
      <c r="N120" t="e">
        <f t="shared" si="6"/>
        <v>#N/A</v>
      </c>
      <c r="O120" t="e">
        <f t="shared" si="7"/>
        <v>#N/A</v>
      </c>
      <c r="P120" t="e">
        <v>#N/A</v>
      </c>
      <c r="Q120" t="e">
        <v>#N/A</v>
      </c>
    </row>
    <row r="121" spans="3:17" x14ac:dyDescent="0.25">
      <c r="E121" t="s">
        <v>163</v>
      </c>
      <c r="F121" s="19">
        <v>1741.163</v>
      </c>
      <c r="G121" s="19">
        <v>7458.9390000000003</v>
      </c>
      <c r="H121" s="20">
        <v>-0.8711816062375255</v>
      </c>
      <c r="I121" s="20">
        <v>2.9131886558081188</v>
      </c>
      <c r="J121" s="1">
        <v>4.1625070597761438</v>
      </c>
      <c r="K121" s="21">
        <v>-1</v>
      </c>
      <c r="L121" t="e">
        <f t="shared" si="4"/>
        <v>#N/A</v>
      </c>
      <c r="M121" t="e">
        <f t="shared" si="5"/>
        <v>#N/A</v>
      </c>
      <c r="N121" t="e">
        <f t="shared" si="6"/>
        <v>#N/A</v>
      </c>
      <c r="O121" t="e">
        <f t="shared" si="7"/>
        <v>#N/A</v>
      </c>
      <c r="P121" t="e">
        <v>#N/A</v>
      </c>
      <c r="Q121" t="e">
        <v>#N/A</v>
      </c>
    </row>
    <row r="122" spans="3:17" x14ac:dyDescent="0.25">
      <c r="E122" t="s">
        <v>164</v>
      </c>
      <c r="F122" s="19">
        <v>1746.453</v>
      </c>
      <c r="G122" s="19">
        <v>7486.527</v>
      </c>
      <c r="H122" s="20">
        <v>-0.66880444451522525</v>
      </c>
      <c r="I122" s="20">
        <v>2.8123784201489199</v>
      </c>
      <c r="J122" s="1">
        <v>4.5459303423110109</v>
      </c>
      <c r="K122" s="21">
        <v>-1</v>
      </c>
      <c r="L122" t="e">
        <f t="shared" si="4"/>
        <v>#N/A</v>
      </c>
      <c r="M122" t="e">
        <f t="shared" si="5"/>
        <v>#N/A</v>
      </c>
      <c r="N122" t="e">
        <f t="shared" si="6"/>
        <v>#N/A</v>
      </c>
      <c r="O122" t="e">
        <f t="shared" si="7"/>
        <v>#N/A</v>
      </c>
      <c r="P122" t="e">
        <v>#N/A</v>
      </c>
      <c r="Q122" t="e">
        <v>#N/A</v>
      </c>
    </row>
    <row r="123" spans="3:17" x14ac:dyDescent="0.25">
      <c r="E123" t="s">
        <v>165</v>
      </c>
      <c r="F123" s="19">
        <v>1752.4259999999999</v>
      </c>
      <c r="G123" s="19">
        <v>7505.9889999999996</v>
      </c>
      <c r="H123" s="20">
        <v>-0.42966202042287183</v>
      </c>
      <c r="I123" s="20">
        <v>2.7614475612602662</v>
      </c>
      <c r="J123" s="1">
        <v>4.8756007369457066</v>
      </c>
      <c r="K123" s="21">
        <v>-1</v>
      </c>
      <c r="L123" t="e">
        <f t="shared" si="4"/>
        <v>#N/A</v>
      </c>
      <c r="M123" t="e">
        <f t="shared" si="5"/>
        <v>#N/A</v>
      </c>
      <c r="N123" t="e">
        <f t="shared" si="6"/>
        <v>#N/A</v>
      </c>
      <c r="O123" t="e">
        <f t="shared" si="7"/>
        <v>#N/A</v>
      </c>
      <c r="P123" t="e">
        <v>#N/A</v>
      </c>
      <c r="Q123" t="e">
        <v>#N/A</v>
      </c>
    </row>
    <row r="124" spans="3:17" x14ac:dyDescent="0.25">
      <c r="E124" t="s">
        <v>166</v>
      </c>
      <c r="F124" s="19">
        <v>1756.5650000000001</v>
      </c>
      <c r="G124" s="19">
        <v>7520.7370000000001</v>
      </c>
      <c r="H124" s="20">
        <v>-6.946238051731557E-2</v>
      </c>
      <c r="I124" s="20">
        <v>2.6780507990832536</v>
      </c>
      <c r="J124" s="1">
        <v>5.1350820775947659</v>
      </c>
      <c r="K124" s="21">
        <v>-1</v>
      </c>
      <c r="L124" t="e">
        <f t="shared" si="4"/>
        <v>#N/A</v>
      </c>
      <c r="M124" t="e">
        <f t="shared" si="5"/>
        <v>#N/A</v>
      </c>
      <c r="N124" t="e">
        <f t="shared" si="6"/>
        <v>#N/A</v>
      </c>
      <c r="O124" t="e">
        <f t="shared" si="7"/>
        <v>#N/A</v>
      </c>
      <c r="P124" t="e">
        <v>#N/A</v>
      </c>
      <c r="Q124" t="e">
        <v>#N/A</v>
      </c>
    </row>
    <row r="125" spans="3:17" x14ac:dyDescent="0.25">
      <c r="E125" t="s">
        <v>167</v>
      </c>
      <c r="F125" s="19">
        <v>1762.854</v>
      </c>
      <c r="G125" s="19">
        <v>7546.7860000000001</v>
      </c>
      <c r="H125" s="20">
        <v>0.12375935365698254</v>
      </c>
      <c r="I125" s="20">
        <v>2.6707532971007364</v>
      </c>
      <c r="J125" s="1">
        <v>5.3217512309076342</v>
      </c>
      <c r="K125" s="21">
        <v>-1</v>
      </c>
      <c r="L125" t="e">
        <f t="shared" si="4"/>
        <v>#N/A</v>
      </c>
      <c r="M125" t="e">
        <f t="shared" si="5"/>
        <v>#N/A</v>
      </c>
      <c r="N125" t="e">
        <f t="shared" si="6"/>
        <v>#N/A</v>
      </c>
      <c r="O125" t="e">
        <f t="shared" si="7"/>
        <v>#N/A</v>
      </c>
      <c r="P125" t="e">
        <v>#N/A</v>
      </c>
      <c r="Q125" t="e">
        <v>#N/A</v>
      </c>
    </row>
    <row r="126" spans="3:17" x14ac:dyDescent="0.25">
      <c r="E126" t="s">
        <v>168</v>
      </c>
      <c r="F126" s="19">
        <v>1770.856</v>
      </c>
      <c r="G126" s="19">
        <v>7573.5630000000001</v>
      </c>
      <c r="H126" s="20">
        <v>1.1863362767942753</v>
      </c>
      <c r="I126" s="20">
        <v>2.9487394712392367</v>
      </c>
      <c r="J126" s="1">
        <v>5.3935373758847494</v>
      </c>
      <c r="K126" s="21">
        <v>-1</v>
      </c>
      <c r="L126" t="e">
        <f t="shared" si="4"/>
        <v>#N/A</v>
      </c>
      <c r="M126" t="e">
        <f t="shared" si="5"/>
        <v>#N/A</v>
      </c>
      <c r="N126" t="e">
        <f t="shared" si="6"/>
        <v>#N/A</v>
      </c>
      <c r="O126" t="e">
        <f t="shared" si="7"/>
        <v>#N/A</v>
      </c>
      <c r="P126" t="e">
        <v>#N/A</v>
      </c>
      <c r="Q126" t="e">
        <v>#N/A</v>
      </c>
    </row>
    <row r="127" spans="3:17" x14ac:dyDescent="0.25">
      <c r="E127" t="s">
        <v>169</v>
      </c>
      <c r="F127" s="19">
        <v>1774.9059999999999</v>
      </c>
      <c r="G127" s="19">
        <v>7589.7839999999997</v>
      </c>
      <c r="H127" s="20">
        <v>1.4650035814755658</v>
      </c>
      <c r="I127" s="20">
        <v>2.912562645907113</v>
      </c>
      <c r="J127" s="1">
        <v>5.3752797410820952</v>
      </c>
      <c r="K127" s="21">
        <v>-1</v>
      </c>
      <c r="L127" t="e">
        <f t="shared" si="4"/>
        <v>#N/A</v>
      </c>
      <c r="M127" t="e">
        <f t="shared" si="5"/>
        <v>#N/A</v>
      </c>
      <c r="N127" t="e">
        <f t="shared" si="6"/>
        <v>#N/A</v>
      </c>
      <c r="O127" t="e">
        <f t="shared" si="7"/>
        <v>#N/A</v>
      </c>
      <c r="P127" t="e">
        <v>#N/A</v>
      </c>
      <c r="Q127" t="e">
        <v>#N/A</v>
      </c>
    </row>
    <row r="128" spans="3:17" x14ac:dyDescent="0.25">
      <c r="E128" t="s">
        <v>170</v>
      </c>
      <c r="F128" s="19">
        <v>1781.8589999999999</v>
      </c>
      <c r="G128" s="19">
        <v>7613.1549999999997</v>
      </c>
      <c r="H128" s="20">
        <v>1.9078056003399402</v>
      </c>
      <c r="I128" s="20">
        <v>2.972048520447701</v>
      </c>
      <c r="J128" s="1">
        <v>5.2775964842183498</v>
      </c>
      <c r="K128" s="21">
        <v>-1</v>
      </c>
      <c r="L128" t="e">
        <f t="shared" si="4"/>
        <v>#N/A</v>
      </c>
      <c r="M128" t="e">
        <f t="shared" si="5"/>
        <v>#N/A</v>
      </c>
      <c r="N128" t="e">
        <f t="shared" si="6"/>
        <v>#N/A</v>
      </c>
      <c r="O128" t="e">
        <f t="shared" si="7"/>
        <v>#N/A</v>
      </c>
      <c r="P128" t="e">
        <v>#N/A</v>
      </c>
      <c r="Q128" t="e">
        <v>#N/A</v>
      </c>
    </row>
    <row r="129" spans="3:17" x14ac:dyDescent="0.25">
      <c r="E129" t="s">
        <v>171</v>
      </c>
      <c r="F129" s="19">
        <v>1779.1030000000001</v>
      </c>
      <c r="G129" s="19">
        <v>7623.6689999999999</v>
      </c>
      <c r="H129" s="20">
        <v>2.0388229794873203</v>
      </c>
      <c r="I129" s="20">
        <v>3.0522999611779955</v>
      </c>
      <c r="J129" s="1">
        <v>5.1060402214928358</v>
      </c>
      <c r="K129" s="21">
        <v>-1</v>
      </c>
      <c r="L129" t="e">
        <f t="shared" si="4"/>
        <v>#N/A</v>
      </c>
      <c r="M129" t="e">
        <f t="shared" si="5"/>
        <v>#N/A</v>
      </c>
      <c r="N129" t="e">
        <f t="shared" si="6"/>
        <v>#N/A</v>
      </c>
      <c r="O129" t="e">
        <f t="shared" si="7"/>
        <v>#N/A</v>
      </c>
      <c r="P129" t="e">
        <v>#N/A</v>
      </c>
      <c r="Q129" t="e">
        <v>#N/A</v>
      </c>
    </row>
    <row r="130" spans="3:17" x14ac:dyDescent="0.25">
      <c r="E130" t="s">
        <v>172</v>
      </c>
      <c r="F130" s="19">
        <v>1781.5450000000001</v>
      </c>
      <c r="G130" s="19">
        <v>7665.4049999999997</v>
      </c>
      <c r="H130" s="20">
        <v>2.5703249638292514</v>
      </c>
      <c r="I130" s="20">
        <v>3.5066441273108984</v>
      </c>
      <c r="J130" s="1">
        <v>4.8786375371726587</v>
      </c>
      <c r="K130" s="21">
        <v>-1</v>
      </c>
      <c r="L130" t="e">
        <f t="shared" si="4"/>
        <v>#N/A</v>
      </c>
      <c r="M130" t="e">
        <f t="shared" si="5"/>
        <v>#N/A</v>
      </c>
      <c r="N130" t="e">
        <f t="shared" si="6"/>
        <v>#N/A</v>
      </c>
      <c r="O130" t="e">
        <f t="shared" si="7"/>
        <v>#N/A</v>
      </c>
      <c r="P130" t="e">
        <v>#N/A</v>
      </c>
      <c r="Q130" t="e">
        <v>#N/A</v>
      </c>
    </row>
    <row r="131" spans="3:17" x14ac:dyDescent="0.25">
      <c r="E131" t="s">
        <v>173</v>
      </c>
      <c r="F131" s="19">
        <v>1789.126</v>
      </c>
      <c r="G131" s="19">
        <v>7676.9189999999999</v>
      </c>
      <c r="H131" s="20">
        <v>2.9267925058003685</v>
      </c>
      <c r="I131" s="20">
        <v>3.3579086396383184</v>
      </c>
      <c r="J131" s="1">
        <v>4.6216342819271228</v>
      </c>
      <c r="K131" s="21">
        <v>-1</v>
      </c>
      <c r="L131" t="e">
        <f t="shared" si="4"/>
        <v>#N/A</v>
      </c>
      <c r="M131" t="e">
        <f t="shared" si="5"/>
        <v>#N/A</v>
      </c>
      <c r="N131" t="e">
        <f t="shared" si="6"/>
        <v>#N/A</v>
      </c>
      <c r="O131" t="e">
        <f t="shared" si="7"/>
        <v>#N/A</v>
      </c>
      <c r="P131" t="e">
        <v>#N/A</v>
      </c>
      <c r="Q131" t="e">
        <v>#N/A</v>
      </c>
    </row>
    <row r="132" spans="3:17" x14ac:dyDescent="0.25">
      <c r="C132" s="22" t="s">
        <v>174</v>
      </c>
      <c r="D132" s="22" t="s">
        <v>174</v>
      </c>
      <c r="E132" t="s">
        <v>175</v>
      </c>
      <c r="F132" s="19">
        <v>1787.6289999999999</v>
      </c>
      <c r="G132" s="19">
        <v>7677.1090000000004</v>
      </c>
      <c r="H132" s="20">
        <v>2.61086339590757</v>
      </c>
      <c r="I132" s="20">
        <v>3.1933430283785036</v>
      </c>
      <c r="J132" s="1">
        <v>4.3481779328429004</v>
      </c>
      <c r="K132" s="21">
        <v>-1</v>
      </c>
      <c r="L132" t="e">
        <f t="shared" si="4"/>
        <v>#N/A</v>
      </c>
      <c r="M132" t="e">
        <f t="shared" si="5"/>
        <v>#N/A</v>
      </c>
      <c r="N132" t="e">
        <f t="shared" si="6"/>
        <v>#N/A</v>
      </c>
      <c r="O132" t="e">
        <f t="shared" si="7"/>
        <v>#N/A</v>
      </c>
      <c r="P132" t="e">
        <v>#N/A</v>
      </c>
      <c r="Q132" t="e">
        <v>#N/A</v>
      </c>
    </row>
    <row r="133" spans="3:17" x14ac:dyDescent="0.25">
      <c r="E133" t="s">
        <v>176</v>
      </c>
      <c r="F133" s="19">
        <v>1787.9970000000001</v>
      </c>
      <c r="G133" s="19">
        <v>7710.2240000000002</v>
      </c>
      <c r="H133" s="20">
        <v>2.6898113502296983</v>
      </c>
      <c r="I133" s="20">
        <v>3.3689107794017348</v>
      </c>
      <c r="J133" s="1">
        <v>4.0967287156143284</v>
      </c>
      <c r="K133" s="21">
        <v>-1</v>
      </c>
      <c r="L133" t="e">
        <f t="shared" si="4"/>
        <v>#N/A</v>
      </c>
      <c r="M133" t="e">
        <f t="shared" si="5"/>
        <v>#N/A</v>
      </c>
      <c r="N133" t="e">
        <f t="shared" si="6"/>
        <v>#N/A</v>
      </c>
      <c r="O133" t="e">
        <f t="shared" si="7"/>
        <v>#N/A</v>
      </c>
      <c r="P133" t="e">
        <v>#N/A</v>
      </c>
      <c r="Q133" t="e">
        <v>#N/A</v>
      </c>
    </row>
    <row r="134" spans="3:17" x14ac:dyDescent="0.25">
      <c r="E134" t="s">
        <v>177</v>
      </c>
      <c r="F134" s="19">
        <v>1791.6669999999999</v>
      </c>
      <c r="G134" s="19">
        <v>7728.9070000000002</v>
      </c>
      <c r="H134" s="20">
        <v>2.5889044823994567</v>
      </c>
      <c r="I134" s="20">
        <v>3.2375492668362815</v>
      </c>
      <c r="J134" s="1">
        <v>3.8154520419164895</v>
      </c>
      <c r="K134" s="21">
        <v>-1</v>
      </c>
      <c r="L134" t="e">
        <f t="shared" si="4"/>
        <v>#N/A</v>
      </c>
      <c r="M134" t="e">
        <f t="shared" si="5"/>
        <v>#N/A</v>
      </c>
      <c r="N134" t="e">
        <f t="shared" si="6"/>
        <v>#N/A</v>
      </c>
      <c r="O134" t="e">
        <f t="shared" si="7"/>
        <v>#N/A</v>
      </c>
      <c r="P134" t="e">
        <v>#N/A</v>
      </c>
      <c r="Q134" t="e">
        <v>#N/A</v>
      </c>
    </row>
    <row r="135" spans="3:17" x14ac:dyDescent="0.25">
      <c r="E135" t="s">
        <v>178</v>
      </c>
      <c r="F135" s="19">
        <v>1790.087</v>
      </c>
      <c r="G135" s="19">
        <v>7736.2870000000003</v>
      </c>
      <c r="H135" s="20">
        <v>2.1490779068559895</v>
      </c>
      <c r="I135" s="20">
        <v>3.0681899480534902</v>
      </c>
      <c r="J135" s="1">
        <v>3.5043540540953932</v>
      </c>
      <c r="K135" s="21">
        <v>-1</v>
      </c>
      <c r="L135" t="e">
        <f t="shared" ref="L135:L198" si="8">+IF(J135&lt;0,-100000,#N/A)</f>
        <v>#N/A</v>
      </c>
      <c r="M135" t="e">
        <f t="shared" ref="M135:M198" si="9">+IF(J135&lt;0,100000,#N/A)</f>
        <v>#N/A</v>
      </c>
      <c r="N135" t="e">
        <f t="shared" ref="N135:N198" si="10">+IF(K135&gt;0,-100000,#N/A)</f>
        <v>#N/A</v>
      </c>
      <c r="O135" t="e">
        <f t="shared" ref="O135:O198" si="11">+IF(K135&gt;0,100000,#N/A)</f>
        <v>#N/A</v>
      </c>
      <c r="P135" t="e">
        <v>#N/A</v>
      </c>
      <c r="Q135" t="e">
        <v>#N/A</v>
      </c>
    </row>
    <row r="136" spans="3:17" x14ac:dyDescent="0.25">
      <c r="E136" t="s">
        <v>179</v>
      </c>
      <c r="F136" s="19">
        <v>1792.6130000000001</v>
      </c>
      <c r="G136" s="19">
        <v>7752.8590000000004</v>
      </c>
      <c r="H136" s="20">
        <v>2.0521870810360054</v>
      </c>
      <c r="I136" s="20">
        <v>3.0864262372158446</v>
      </c>
      <c r="J136" s="1">
        <v>3.1171981430326179</v>
      </c>
      <c r="K136" s="21">
        <v>-1</v>
      </c>
      <c r="L136" t="e">
        <f t="shared" si="8"/>
        <v>#N/A</v>
      </c>
      <c r="M136" t="e">
        <f t="shared" si="9"/>
        <v>#N/A</v>
      </c>
      <c r="N136" t="e">
        <f t="shared" si="10"/>
        <v>#N/A</v>
      </c>
      <c r="O136" t="e">
        <f t="shared" si="11"/>
        <v>#N/A</v>
      </c>
      <c r="P136" t="e">
        <v>#N/A</v>
      </c>
      <c r="Q136" t="e">
        <v>#N/A</v>
      </c>
    </row>
    <row r="137" spans="3:17" x14ac:dyDescent="0.25">
      <c r="E137" t="s">
        <v>180</v>
      </c>
      <c r="F137" s="19">
        <v>1795.5840000000001</v>
      </c>
      <c r="G137" s="19">
        <v>7769.2529999999997</v>
      </c>
      <c r="H137" s="20">
        <v>1.8566483667961098</v>
      </c>
      <c r="I137" s="20">
        <v>2.9478376622843028</v>
      </c>
      <c r="J137" s="1">
        <v>2.6238123110792211</v>
      </c>
      <c r="K137" s="21">
        <v>-1</v>
      </c>
      <c r="L137" t="e">
        <f t="shared" si="8"/>
        <v>#N/A</v>
      </c>
      <c r="M137" t="e">
        <f t="shared" si="9"/>
        <v>#N/A</v>
      </c>
      <c r="N137" t="e">
        <f t="shared" si="10"/>
        <v>#N/A</v>
      </c>
      <c r="O137" t="e">
        <f t="shared" si="11"/>
        <v>#N/A</v>
      </c>
      <c r="P137" t="e">
        <v>#N/A</v>
      </c>
      <c r="Q137" t="e">
        <v>#N/A</v>
      </c>
    </row>
    <row r="138" spans="3:17" x14ac:dyDescent="0.25">
      <c r="E138" t="s">
        <v>181</v>
      </c>
      <c r="F138" s="19">
        <v>1798.6410000000001</v>
      </c>
      <c r="G138" s="19">
        <v>7775.4279999999999</v>
      </c>
      <c r="H138" s="20">
        <v>1.569015210722946</v>
      </c>
      <c r="I138" s="20">
        <v>2.665390120871769</v>
      </c>
      <c r="J138" s="1">
        <v>2.7856556369182828</v>
      </c>
      <c r="K138" s="21">
        <v>-1</v>
      </c>
      <c r="L138" t="e">
        <f t="shared" si="8"/>
        <v>#N/A</v>
      </c>
      <c r="M138" t="e">
        <f t="shared" si="9"/>
        <v>#N/A</v>
      </c>
      <c r="N138" t="e">
        <f t="shared" si="10"/>
        <v>#N/A</v>
      </c>
      <c r="O138" t="e">
        <f t="shared" si="11"/>
        <v>#N/A</v>
      </c>
      <c r="P138" t="e">
        <v>#N/A</v>
      </c>
      <c r="Q138" t="e">
        <v>#N/A</v>
      </c>
    </row>
    <row r="139" spans="3:17" x14ac:dyDescent="0.25">
      <c r="E139" t="s">
        <v>182</v>
      </c>
      <c r="F139" s="19">
        <v>1800.248</v>
      </c>
      <c r="G139" s="19">
        <v>7783.7610000000004</v>
      </c>
      <c r="H139" s="20">
        <v>1.4277939226077452</v>
      </c>
      <c r="I139" s="20">
        <v>2.5557644328218165</v>
      </c>
      <c r="J139" s="1">
        <v>2.1176259821766408</v>
      </c>
      <c r="K139" s="21">
        <v>-1</v>
      </c>
      <c r="L139" t="e">
        <f t="shared" si="8"/>
        <v>#N/A</v>
      </c>
      <c r="M139" t="e">
        <f t="shared" si="9"/>
        <v>#N/A</v>
      </c>
      <c r="N139" t="e">
        <f t="shared" si="10"/>
        <v>#N/A</v>
      </c>
      <c r="O139" t="e">
        <f t="shared" si="11"/>
        <v>#N/A</v>
      </c>
      <c r="P139" t="e">
        <v>#N/A</v>
      </c>
      <c r="Q139" t="e">
        <v>#N/A</v>
      </c>
    </row>
    <row r="140" spans="3:17" x14ac:dyDescent="0.25">
      <c r="E140" t="s">
        <v>183</v>
      </c>
      <c r="F140" s="19">
        <v>1796.075</v>
      </c>
      <c r="G140" s="19">
        <v>7790.1279999999997</v>
      </c>
      <c r="H140" s="20">
        <v>0.79781845813839958</v>
      </c>
      <c r="I140" s="20">
        <v>2.3245684607761108</v>
      </c>
      <c r="J140" s="1">
        <v>1.4005667424002999</v>
      </c>
      <c r="K140" s="21">
        <v>1</v>
      </c>
      <c r="L140" t="e">
        <f t="shared" si="8"/>
        <v>#N/A</v>
      </c>
      <c r="M140" t="e">
        <f t="shared" si="9"/>
        <v>#N/A</v>
      </c>
      <c r="N140">
        <f t="shared" si="10"/>
        <v>-100000</v>
      </c>
      <c r="O140">
        <f t="shared" si="11"/>
        <v>100000</v>
      </c>
      <c r="P140" t="e">
        <v>#N/A</v>
      </c>
      <c r="Q140" t="e">
        <v>#N/A</v>
      </c>
    </row>
    <row r="141" spans="3:17" x14ac:dyDescent="0.25">
      <c r="E141" t="s">
        <v>184</v>
      </c>
      <c r="F141" s="19">
        <v>1790.2840000000001</v>
      </c>
      <c r="G141" s="19">
        <v>7788.3090000000002</v>
      </c>
      <c r="H141" s="20">
        <v>0.62846277028367759</v>
      </c>
      <c r="I141" s="20">
        <v>2.1595900871352214</v>
      </c>
      <c r="J141" s="1">
        <v>0.70343966751162945</v>
      </c>
      <c r="K141" s="21">
        <v>1</v>
      </c>
      <c r="L141" t="e">
        <f t="shared" si="8"/>
        <v>#N/A</v>
      </c>
      <c r="M141" t="e">
        <f t="shared" si="9"/>
        <v>#N/A</v>
      </c>
      <c r="N141">
        <f t="shared" si="10"/>
        <v>-100000</v>
      </c>
      <c r="O141">
        <f t="shared" si="11"/>
        <v>100000</v>
      </c>
      <c r="P141" t="e">
        <v>#N/A</v>
      </c>
      <c r="Q141" t="e">
        <v>#N/A</v>
      </c>
    </row>
    <row r="142" spans="3:17" x14ac:dyDescent="0.25">
      <c r="E142" t="s">
        <v>185</v>
      </c>
      <c r="F142" s="19">
        <v>1783.308</v>
      </c>
      <c r="G142" s="19">
        <v>7790.9679999999998</v>
      </c>
      <c r="H142" s="20">
        <v>9.8959049588986936E-2</v>
      </c>
      <c r="I142" s="20">
        <v>1.6380478265662468</v>
      </c>
      <c r="J142" s="1">
        <v>4.2009986595936688E-2</v>
      </c>
      <c r="K142" s="21">
        <v>1</v>
      </c>
      <c r="L142" t="e">
        <f t="shared" si="8"/>
        <v>#N/A</v>
      </c>
      <c r="M142" t="e">
        <f t="shared" si="9"/>
        <v>#N/A</v>
      </c>
      <c r="N142">
        <f t="shared" si="10"/>
        <v>-100000</v>
      </c>
      <c r="O142">
        <f t="shared" si="11"/>
        <v>100000</v>
      </c>
      <c r="P142" t="e">
        <v>#N/A</v>
      </c>
      <c r="Q142" t="e">
        <v>#N/A</v>
      </c>
    </row>
    <row r="143" spans="3:17" x14ac:dyDescent="0.25">
      <c r="E143" t="s">
        <v>186</v>
      </c>
      <c r="F143" s="19">
        <v>1775.7670000000001</v>
      </c>
      <c r="G143" s="19">
        <v>7802.7849999999999</v>
      </c>
      <c r="H143" s="20">
        <v>-0.74667742797320802</v>
      </c>
      <c r="I143" s="20">
        <v>1.6395379448447933</v>
      </c>
      <c r="J143" s="1">
        <v>-0.54942552355198293</v>
      </c>
      <c r="K143" s="21">
        <v>1</v>
      </c>
      <c r="L143">
        <f t="shared" si="8"/>
        <v>-100000</v>
      </c>
      <c r="M143">
        <f t="shared" si="9"/>
        <v>100000</v>
      </c>
      <c r="N143">
        <f t="shared" si="10"/>
        <v>-100000</v>
      </c>
      <c r="O143">
        <f t="shared" si="11"/>
        <v>100000</v>
      </c>
      <c r="P143" t="e">
        <v>#N/A</v>
      </c>
      <c r="Q143" t="e">
        <v>#N/A</v>
      </c>
    </row>
    <row r="144" spans="3:17" x14ac:dyDescent="0.25">
      <c r="C144" s="22" t="s">
        <v>187</v>
      </c>
      <c r="D144" s="22" t="s">
        <v>187</v>
      </c>
      <c r="E144" t="s">
        <v>188</v>
      </c>
      <c r="F144" s="19">
        <v>1764.299</v>
      </c>
      <c r="G144" s="19">
        <v>7779.4859999999999</v>
      </c>
      <c r="H144" s="20">
        <v>-1.3050806403341997</v>
      </c>
      <c r="I144" s="20">
        <v>1.3335358401189712</v>
      </c>
      <c r="J144" s="1">
        <v>-1.0481568406524255</v>
      </c>
      <c r="K144" s="21">
        <v>1</v>
      </c>
      <c r="L144">
        <f t="shared" si="8"/>
        <v>-100000</v>
      </c>
      <c r="M144">
        <f t="shared" si="9"/>
        <v>100000</v>
      </c>
      <c r="N144">
        <f t="shared" si="10"/>
        <v>-100000</v>
      </c>
      <c r="O144">
        <f t="shared" si="11"/>
        <v>100000</v>
      </c>
      <c r="P144" t="e">
        <v>#N/A</v>
      </c>
      <c r="Q144" t="e">
        <v>#N/A</v>
      </c>
    </row>
    <row r="145" spans="3:17" x14ac:dyDescent="0.25">
      <c r="E145" t="s">
        <v>189</v>
      </c>
      <c r="F145" s="19">
        <v>1761.867</v>
      </c>
      <c r="G145" s="19">
        <v>7794.9449999999997</v>
      </c>
      <c r="H145" s="20">
        <v>-1.4614118480064664</v>
      </c>
      <c r="I145" s="20">
        <v>1.0988137309629442</v>
      </c>
      <c r="J145" s="1">
        <v>-1.4150468350358159</v>
      </c>
      <c r="K145" s="21">
        <v>1</v>
      </c>
      <c r="L145">
        <f t="shared" si="8"/>
        <v>-100000</v>
      </c>
      <c r="M145">
        <f t="shared" si="9"/>
        <v>100000</v>
      </c>
      <c r="N145">
        <f t="shared" si="10"/>
        <v>-100000</v>
      </c>
      <c r="O145">
        <f t="shared" si="11"/>
        <v>100000</v>
      </c>
      <c r="P145" t="e">
        <v>#N/A</v>
      </c>
      <c r="Q145" t="e">
        <v>#N/A</v>
      </c>
    </row>
    <row r="146" spans="3:17" x14ac:dyDescent="0.25">
      <c r="E146" t="s">
        <v>190</v>
      </c>
      <c r="F146" s="19">
        <v>1748.2629999999999</v>
      </c>
      <c r="G146" s="19">
        <v>7783.3180000000002</v>
      </c>
      <c r="H146" s="20">
        <v>-2.4225483865026209</v>
      </c>
      <c r="I146" s="20">
        <v>0.70399346246501349</v>
      </c>
      <c r="J146" s="1">
        <v>-1.6494936659294024</v>
      </c>
      <c r="K146" s="21">
        <v>1</v>
      </c>
      <c r="L146">
        <f t="shared" si="8"/>
        <v>-100000</v>
      </c>
      <c r="M146">
        <f t="shared" si="9"/>
        <v>100000</v>
      </c>
      <c r="N146">
        <f t="shared" si="10"/>
        <v>-100000</v>
      </c>
      <c r="O146">
        <f t="shared" si="11"/>
        <v>100000</v>
      </c>
      <c r="P146" t="e">
        <v>#N/A</v>
      </c>
      <c r="Q146" t="e">
        <v>#N/A</v>
      </c>
    </row>
    <row r="147" spans="3:17" x14ac:dyDescent="0.25">
      <c r="E147" t="s">
        <v>191</v>
      </c>
      <c r="F147" s="19">
        <v>1736.124</v>
      </c>
      <c r="G147" s="19">
        <v>7758.0789999999997</v>
      </c>
      <c r="H147" s="20">
        <v>-3.0145462203792328</v>
      </c>
      <c r="I147" s="20">
        <v>0.28168551657918872</v>
      </c>
      <c r="J147" s="1">
        <v>-1.7069260091704508</v>
      </c>
      <c r="K147" s="21">
        <v>1</v>
      </c>
      <c r="L147">
        <f t="shared" si="8"/>
        <v>-100000</v>
      </c>
      <c r="M147">
        <f t="shared" si="9"/>
        <v>100000</v>
      </c>
      <c r="N147">
        <f t="shared" si="10"/>
        <v>-100000</v>
      </c>
      <c r="O147">
        <f t="shared" si="11"/>
        <v>100000</v>
      </c>
      <c r="P147" t="e">
        <v>#N/A</v>
      </c>
      <c r="Q147" t="e">
        <v>#N/A</v>
      </c>
    </row>
    <row r="148" spans="3:17" x14ac:dyDescent="0.25">
      <c r="E148" t="s">
        <v>192</v>
      </c>
      <c r="F148" s="19">
        <v>1728.08</v>
      </c>
      <c r="G148" s="19">
        <v>7751.9480000000003</v>
      </c>
      <c r="H148" s="20">
        <v>-3.5999404221658593</v>
      </c>
      <c r="I148" s="20">
        <v>-1.1750503910878951E-2</v>
      </c>
      <c r="J148" s="1">
        <v>-1.5637325106118038</v>
      </c>
      <c r="K148" s="21">
        <v>1</v>
      </c>
      <c r="L148">
        <f t="shared" si="8"/>
        <v>-100000</v>
      </c>
      <c r="M148">
        <f t="shared" si="9"/>
        <v>100000</v>
      </c>
      <c r="N148">
        <f t="shared" si="10"/>
        <v>-100000</v>
      </c>
      <c r="O148">
        <f t="shared" si="11"/>
        <v>100000</v>
      </c>
      <c r="P148" t="e">
        <v>#N/A</v>
      </c>
      <c r="Q148" t="e">
        <v>#N/A</v>
      </c>
    </row>
    <row r="149" spans="3:17" x14ac:dyDescent="0.25">
      <c r="E149" t="s">
        <v>193</v>
      </c>
      <c r="F149" s="19">
        <v>1715.087</v>
      </c>
      <c r="G149" s="19">
        <v>7742.8010000000004</v>
      </c>
      <c r="H149" s="20">
        <v>-4.4830539813230708</v>
      </c>
      <c r="I149" s="20">
        <v>-0.34047031291166707</v>
      </c>
      <c r="J149" s="1">
        <v>-1.2383179125588728</v>
      </c>
      <c r="K149" s="21">
        <v>-1</v>
      </c>
      <c r="L149">
        <f t="shared" si="8"/>
        <v>-100000</v>
      </c>
      <c r="M149">
        <f t="shared" si="9"/>
        <v>100000</v>
      </c>
      <c r="N149" t="e">
        <f t="shared" si="10"/>
        <v>#N/A</v>
      </c>
      <c r="O149" t="e">
        <f t="shared" si="11"/>
        <v>#N/A</v>
      </c>
      <c r="P149" t="e">
        <v>#N/A</v>
      </c>
      <c r="Q149" t="e">
        <v>#N/A</v>
      </c>
    </row>
    <row r="150" spans="3:17" x14ac:dyDescent="0.25">
      <c r="E150" t="s">
        <v>194</v>
      </c>
      <c r="F150" s="19">
        <v>1702.4490000000001</v>
      </c>
      <c r="G150" s="19">
        <v>7750.7730000000001</v>
      </c>
      <c r="H150" s="20">
        <v>-5.3480377685152352</v>
      </c>
      <c r="I150" s="20">
        <v>-0.31708865415510656</v>
      </c>
      <c r="J150" s="1">
        <v>-0.79604256709344678</v>
      </c>
      <c r="K150" s="21">
        <v>-1</v>
      </c>
      <c r="L150">
        <f t="shared" si="8"/>
        <v>-100000</v>
      </c>
      <c r="M150">
        <f t="shared" si="9"/>
        <v>100000</v>
      </c>
      <c r="N150" t="e">
        <f t="shared" si="10"/>
        <v>#N/A</v>
      </c>
      <c r="O150" t="e">
        <f t="shared" si="11"/>
        <v>#N/A</v>
      </c>
      <c r="P150" t="e">
        <v>#N/A</v>
      </c>
      <c r="Q150" t="e">
        <v>#N/A</v>
      </c>
    </row>
    <row r="151" spans="3:17" x14ac:dyDescent="0.25">
      <c r="E151" t="s">
        <v>195</v>
      </c>
      <c r="F151" s="19">
        <v>1694.36</v>
      </c>
      <c r="G151" s="19">
        <v>7753.96</v>
      </c>
      <c r="H151" s="20">
        <v>-5.8818562775795442</v>
      </c>
      <c r="I151" s="20">
        <v>-0.38286119011106123</v>
      </c>
      <c r="J151" s="1">
        <v>-0.31445802364474806</v>
      </c>
      <c r="K151" s="21">
        <v>-1</v>
      </c>
      <c r="L151">
        <f t="shared" si="8"/>
        <v>-100000</v>
      </c>
      <c r="M151">
        <f t="shared" si="9"/>
        <v>100000</v>
      </c>
      <c r="N151" t="e">
        <f t="shared" si="10"/>
        <v>#N/A</v>
      </c>
      <c r="O151" t="e">
        <f t="shared" si="11"/>
        <v>#N/A</v>
      </c>
      <c r="P151" t="e">
        <v>#N/A</v>
      </c>
      <c r="Q151" t="e">
        <v>#N/A</v>
      </c>
    </row>
    <row r="152" spans="3:17" x14ac:dyDescent="0.25">
      <c r="E152" t="s">
        <v>196</v>
      </c>
      <c r="F152" s="19">
        <v>1689.0650000000001</v>
      </c>
      <c r="G152" s="19">
        <v>7763.5680000000002</v>
      </c>
      <c r="H152" s="20">
        <v>-5.9579917319711022</v>
      </c>
      <c r="I152" s="20">
        <v>-0.34094433364894039</v>
      </c>
      <c r="J152" s="1">
        <v>0.15085934008960411</v>
      </c>
      <c r="K152" s="21">
        <v>-1</v>
      </c>
      <c r="L152" t="e">
        <f t="shared" si="8"/>
        <v>#N/A</v>
      </c>
      <c r="M152" t="e">
        <f t="shared" si="9"/>
        <v>#N/A</v>
      </c>
      <c r="N152" t="e">
        <f t="shared" si="10"/>
        <v>#N/A</v>
      </c>
      <c r="O152" t="e">
        <f t="shared" si="11"/>
        <v>#N/A</v>
      </c>
      <c r="P152" t="e">
        <v>#N/A</v>
      </c>
      <c r="Q152" t="e">
        <v>#N/A</v>
      </c>
    </row>
    <row r="153" spans="3:17" x14ac:dyDescent="0.25">
      <c r="E153" t="s">
        <v>197</v>
      </c>
      <c r="F153" s="19">
        <v>1681.57</v>
      </c>
      <c r="G153" s="19">
        <v>7767.3230000000003</v>
      </c>
      <c r="H153" s="20">
        <v>-6.0724443719543997</v>
      </c>
      <c r="I153" s="20">
        <v>-0.26945515387230001</v>
      </c>
      <c r="J153" s="1">
        <v>0.52377841425368388</v>
      </c>
      <c r="K153" s="21">
        <v>-1</v>
      </c>
      <c r="L153" t="e">
        <f t="shared" si="8"/>
        <v>#N/A</v>
      </c>
      <c r="M153" t="e">
        <f t="shared" si="9"/>
        <v>#N/A</v>
      </c>
      <c r="N153" t="e">
        <f t="shared" si="10"/>
        <v>#N/A</v>
      </c>
      <c r="O153" t="e">
        <f t="shared" si="11"/>
        <v>#N/A</v>
      </c>
      <c r="P153" t="e">
        <v>#N/A</v>
      </c>
      <c r="Q153" t="e">
        <v>#N/A</v>
      </c>
    </row>
    <row r="154" spans="3:17" x14ac:dyDescent="0.25">
      <c r="E154" t="s">
        <v>198</v>
      </c>
      <c r="F154" s="19">
        <v>1678.854</v>
      </c>
      <c r="G154" s="19">
        <v>7785.8710000000001</v>
      </c>
      <c r="H154" s="20">
        <v>-5.8573168516038665</v>
      </c>
      <c r="I154" s="20">
        <v>-6.5421909061880168E-2</v>
      </c>
      <c r="J154" s="1">
        <v>0.77052929357281918</v>
      </c>
      <c r="K154" s="21">
        <v>-1</v>
      </c>
      <c r="L154" t="e">
        <f t="shared" si="8"/>
        <v>#N/A</v>
      </c>
      <c r="M154" t="e">
        <f t="shared" si="9"/>
        <v>#N/A</v>
      </c>
      <c r="N154" t="e">
        <f t="shared" si="10"/>
        <v>#N/A</v>
      </c>
      <c r="O154" t="e">
        <f t="shared" si="11"/>
        <v>#N/A</v>
      </c>
      <c r="P154" t="e">
        <v>#N/A</v>
      </c>
      <c r="Q154" t="e">
        <v>#N/A</v>
      </c>
    </row>
    <row r="155" spans="3:17" x14ac:dyDescent="0.25">
      <c r="E155" t="s">
        <v>199</v>
      </c>
      <c r="F155" s="19">
        <v>1673.02</v>
      </c>
      <c r="G155" s="19">
        <v>7778.433</v>
      </c>
      <c r="H155" s="20">
        <v>-5.7860631490505243</v>
      </c>
      <c r="I155" s="20">
        <v>-0.31209369475129201</v>
      </c>
      <c r="J155" s="1">
        <v>0.91611406764378067</v>
      </c>
      <c r="K155" s="21">
        <v>-1</v>
      </c>
      <c r="L155" t="e">
        <f t="shared" si="8"/>
        <v>#N/A</v>
      </c>
      <c r="M155" t="e">
        <f t="shared" si="9"/>
        <v>#N/A</v>
      </c>
      <c r="N155" t="e">
        <f t="shared" si="10"/>
        <v>#N/A</v>
      </c>
      <c r="O155" t="e">
        <f t="shared" si="11"/>
        <v>#N/A</v>
      </c>
      <c r="P155" t="e">
        <v>#N/A</v>
      </c>
      <c r="Q155" t="e">
        <v>#N/A</v>
      </c>
    </row>
    <row r="156" spans="3:17" x14ac:dyDescent="0.25">
      <c r="C156" s="22" t="s">
        <v>200</v>
      </c>
      <c r="D156" s="22" t="s">
        <v>200</v>
      </c>
      <c r="E156" t="s">
        <v>201</v>
      </c>
      <c r="F156" s="19">
        <v>1666.3489999999999</v>
      </c>
      <c r="G156" s="19">
        <v>7770.4089999999997</v>
      </c>
      <c r="H156" s="20">
        <v>-5.5517800554214514</v>
      </c>
      <c r="I156" s="20">
        <v>-0.11667865974692715</v>
      </c>
      <c r="J156" s="1">
        <v>0.98177426467429552</v>
      </c>
      <c r="K156" s="21">
        <v>-1</v>
      </c>
      <c r="L156" t="e">
        <f t="shared" si="8"/>
        <v>#N/A</v>
      </c>
      <c r="M156" t="e">
        <f t="shared" si="9"/>
        <v>#N/A</v>
      </c>
      <c r="N156" t="e">
        <f t="shared" si="10"/>
        <v>#N/A</v>
      </c>
      <c r="O156" t="e">
        <f t="shared" si="11"/>
        <v>#N/A</v>
      </c>
      <c r="P156" t="e">
        <v>#N/A</v>
      </c>
      <c r="Q156" t="e">
        <v>#N/A</v>
      </c>
    </row>
    <row r="157" spans="3:17" x14ac:dyDescent="0.25">
      <c r="E157" t="s">
        <v>202</v>
      </c>
      <c r="F157" s="19">
        <v>1664.704</v>
      </c>
      <c r="G157" s="19">
        <v>7786.692</v>
      </c>
      <c r="H157" s="20">
        <v>-5.5147749517982962</v>
      </c>
      <c r="I157" s="20">
        <v>-0.10587630829980155</v>
      </c>
      <c r="J157" s="1">
        <v>0.97058355759807036</v>
      </c>
      <c r="K157" s="21">
        <v>-1</v>
      </c>
      <c r="L157" t="e">
        <f t="shared" si="8"/>
        <v>#N/A</v>
      </c>
      <c r="M157" t="e">
        <f t="shared" si="9"/>
        <v>#N/A</v>
      </c>
      <c r="N157" t="e">
        <f t="shared" si="10"/>
        <v>#N/A</v>
      </c>
      <c r="O157" t="e">
        <f t="shared" si="11"/>
        <v>#N/A</v>
      </c>
      <c r="P157" t="e">
        <v>#N/A</v>
      </c>
      <c r="Q157" t="e">
        <v>#N/A</v>
      </c>
    </row>
    <row r="158" spans="3:17" x14ac:dyDescent="0.25">
      <c r="E158" t="s">
        <v>203</v>
      </c>
      <c r="F158" s="19">
        <v>1654.961</v>
      </c>
      <c r="G158" s="19">
        <v>7795.6989999999996</v>
      </c>
      <c r="H158" s="20">
        <v>-5.3368400520974246</v>
      </c>
      <c r="I158" s="20">
        <v>0.15907097718479424</v>
      </c>
      <c r="J158" s="1">
        <v>0.86653563894607544</v>
      </c>
      <c r="K158" s="21">
        <v>-1</v>
      </c>
      <c r="L158" t="e">
        <f t="shared" si="8"/>
        <v>#N/A</v>
      </c>
      <c r="M158" t="e">
        <f t="shared" si="9"/>
        <v>#N/A</v>
      </c>
      <c r="N158" t="e">
        <f t="shared" si="10"/>
        <v>#N/A</v>
      </c>
      <c r="O158" t="e">
        <f t="shared" si="11"/>
        <v>#N/A</v>
      </c>
      <c r="P158" t="e">
        <v>#N/A</v>
      </c>
      <c r="Q158" t="e">
        <v>#N/A</v>
      </c>
    </row>
    <row r="159" spans="3:17" x14ac:dyDescent="0.25">
      <c r="E159" t="s">
        <v>204</v>
      </c>
      <c r="F159" s="19">
        <v>1645.047</v>
      </c>
      <c r="G159" s="19">
        <v>7789.8620000000001</v>
      </c>
      <c r="H159" s="20">
        <v>-5.2459962537238169</v>
      </c>
      <c r="I159" s="20">
        <v>0.40967615823452874</v>
      </c>
      <c r="J159" s="1">
        <v>0.72005450193874942</v>
      </c>
      <c r="K159" s="21">
        <v>-1</v>
      </c>
      <c r="L159" t="e">
        <f t="shared" si="8"/>
        <v>#N/A</v>
      </c>
      <c r="M159" t="e">
        <f t="shared" si="9"/>
        <v>#N/A</v>
      </c>
      <c r="N159" t="e">
        <f t="shared" si="10"/>
        <v>#N/A</v>
      </c>
      <c r="O159" t="e">
        <f t="shared" si="11"/>
        <v>#N/A</v>
      </c>
      <c r="P159" t="e">
        <v>#N/A</v>
      </c>
      <c r="Q159" t="e">
        <v>#N/A</v>
      </c>
    </row>
    <row r="160" spans="3:17" x14ac:dyDescent="0.25">
      <c r="E160" t="s">
        <v>205</v>
      </c>
      <c r="F160" s="19">
        <v>1640.2370000000001</v>
      </c>
      <c r="G160" s="19">
        <v>7802.076</v>
      </c>
      <c r="H160" s="20">
        <v>-5.0832716077959255</v>
      </c>
      <c r="I160" s="20">
        <v>0.64665036452773439</v>
      </c>
      <c r="J160" s="1">
        <v>0.54681530598490458</v>
      </c>
      <c r="K160" s="21">
        <v>-1</v>
      </c>
      <c r="L160" t="e">
        <f t="shared" si="8"/>
        <v>#N/A</v>
      </c>
      <c r="M160" t="e">
        <f t="shared" si="9"/>
        <v>#N/A</v>
      </c>
      <c r="N160" t="e">
        <f t="shared" si="10"/>
        <v>#N/A</v>
      </c>
      <c r="O160" t="e">
        <f t="shared" si="11"/>
        <v>#N/A</v>
      </c>
      <c r="P160" t="e">
        <v>#N/A</v>
      </c>
      <c r="Q160" t="e">
        <v>#N/A</v>
      </c>
    </row>
    <row r="161" spans="3:17" x14ac:dyDescent="0.25">
      <c r="E161" t="s">
        <v>206</v>
      </c>
      <c r="F161" s="19">
        <v>1631.0530000000001</v>
      </c>
      <c r="G161" s="19">
        <v>7800.5810000000001</v>
      </c>
      <c r="H161" s="20">
        <v>-4.8996931351004243</v>
      </c>
      <c r="I161" s="20">
        <v>0.74624157330143159</v>
      </c>
      <c r="J161" s="1">
        <v>0.38379120262554967</v>
      </c>
      <c r="K161" s="21">
        <v>-1</v>
      </c>
      <c r="L161" t="e">
        <f t="shared" si="8"/>
        <v>#N/A</v>
      </c>
      <c r="M161" t="e">
        <f t="shared" si="9"/>
        <v>#N/A</v>
      </c>
      <c r="N161" t="e">
        <f t="shared" si="10"/>
        <v>#N/A</v>
      </c>
      <c r="O161" t="e">
        <f t="shared" si="11"/>
        <v>#N/A</v>
      </c>
      <c r="P161" t="e">
        <v>#N/A</v>
      </c>
      <c r="Q161" t="e">
        <v>#N/A</v>
      </c>
    </row>
    <row r="162" spans="3:17" x14ac:dyDescent="0.25">
      <c r="E162" t="s">
        <v>207</v>
      </c>
      <c r="F162" s="19">
        <v>1628.5719999999999</v>
      </c>
      <c r="G162" s="19">
        <v>7797.5460000000003</v>
      </c>
      <c r="H162" s="20">
        <v>-4.3394545152307114</v>
      </c>
      <c r="I162" s="20">
        <v>0.60346239013837621</v>
      </c>
      <c r="J162" s="1">
        <v>0.24806135250834416</v>
      </c>
      <c r="K162" s="21">
        <v>-1</v>
      </c>
      <c r="L162" t="e">
        <f t="shared" si="8"/>
        <v>#N/A</v>
      </c>
      <c r="M162" t="e">
        <f t="shared" si="9"/>
        <v>#N/A</v>
      </c>
      <c r="N162" t="e">
        <f t="shared" si="10"/>
        <v>#N/A</v>
      </c>
      <c r="O162" t="e">
        <f t="shared" si="11"/>
        <v>#N/A</v>
      </c>
      <c r="P162" t="e">
        <v>#N/A</v>
      </c>
      <c r="Q162" t="e">
        <v>#N/A</v>
      </c>
    </row>
    <row r="163" spans="3:17" x14ac:dyDescent="0.25">
      <c r="E163" t="s">
        <v>208</v>
      </c>
      <c r="F163" s="19">
        <v>1621.635</v>
      </c>
      <c r="G163" s="19">
        <v>7792.3490000000002</v>
      </c>
      <c r="H163" s="20">
        <v>-4.2921811185344216</v>
      </c>
      <c r="I163" s="20">
        <v>0.49508896099541566</v>
      </c>
      <c r="J163" s="1">
        <v>0.18908321834647523</v>
      </c>
      <c r="K163" s="21">
        <v>-1</v>
      </c>
      <c r="L163" t="e">
        <f t="shared" si="8"/>
        <v>#N/A</v>
      </c>
      <c r="M163" t="e">
        <f t="shared" si="9"/>
        <v>#N/A</v>
      </c>
      <c r="N163" t="e">
        <f t="shared" si="10"/>
        <v>#N/A</v>
      </c>
      <c r="O163" t="e">
        <f t="shared" si="11"/>
        <v>#N/A</v>
      </c>
      <c r="P163" t="e">
        <v>#N/A</v>
      </c>
      <c r="Q163" t="e">
        <v>#N/A</v>
      </c>
    </row>
    <row r="164" spans="3:17" x14ac:dyDescent="0.25">
      <c r="E164" t="s">
        <v>209</v>
      </c>
      <c r="F164" s="19">
        <v>1610.3510000000001</v>
      </c>
      <c r="G164" s="19">
        <v>7786.4690000000001</v>
      </c>
      <c r="H164" s="20">
        <v>-4.6602114187434989</v>
      </c>
      <c r="I164" s="20">
        <v>0.29498034924149152</v>
      </c>
      <c r="J164" s="1">
        <v>0.25078959385114175</v>
      </c>
      <c r="K164" s="21">
        <v>-1</v>
      </c>
      <c r="L164" t="e">
        <f t="shared" si="8"/>
        <v>#N/A</v>
      </c>
      <c r="M164" t="e">
        <f t="shared" si="9"/>
        <v>#N/A</v>
      </c>
      <c r="N164" t="e">
        <f t="shared" si="10"/>
        <v>#N/A</v>
      </c>
      <c r="O164" t="e">
        <f t="shared" si="11"/>
        <v>#N/A</v>
      </c>
      <c r="P164" t="e">
        <v>#N/A</v>
      </c>
      <c r="Q164" t="e">
        <v>#N/A</v>
      </c>
    </row>
    <row r="165" spans="3:17" x14ac:dyDescent="0.25">
      <c r="E165" t="s">
        <v>210</v>
      </c>
      <c r="F165" s="19">
        <v>1611.441</v>
      </c>
      <c r="G165" s="19">
        <v>7784.2479999999996</v>
      </c>
      <c r="H165" s="20">
        <v>-4.1704478552781037</v>
      </c>
      <c r="I165" s="20">
        <v>0.21790004097936855</v>
      </c>
      <c r="J165" s="1">
        <v>0.42310264862472913</v>
      </c>
      <c r="K165" s="21">
        <v>-1</v>
      </c>
      <c r="L165" t="e">
        <f t="shared" si="8"/>
        <v>#N/A</v>
      </c>
      <c r="M165" t="e">
        <f t="shared" si="9"/>
        <v>#N/A</v>
      </c>
      <c r="N165" t="e">
        <f t="shared" si="10"/>
        <v>#N/A</v>
      </c>
      <c r="O165" t="e">
        <f t="shared" si="11"/>
        <v>#N/A</v>
      </c>
      <c r="P165" t="e">
        <v>#N/A</v>
      </c>
      <c r="Q165" t="e">
        <v>#N/A</v>
      </c>
    </row>
    <row r="166" spans="3:17" x14ac:dyDescent="0.25">
      <c r="E166" t="s">
        <v>211</v>
      </c>
      <c r="F166" s="19">
        <v>1610.2439999999999</v>
      </c>
      <c r="G166" s="19">
        <v>7784.6989999999996</v>
      </c>
      <c r="H166" s="20">
        <v>-4.0867162957588965</v>
      </c>
      <c r="I166" s="20">
        <v>-1.5052908017620936E-2</v>
      </c>
      <c r="J166" s="1">
        <v>0.72082269174162938</v>
      </c>
      <c r="K166" s="21">
        <v>-1</v>
      </c>
      <c r="L166" t="e">
        <f t="shared" si="8"/>
        <v>#N/A</v>
      </c>
      <c r="M166" t="e">
        <f t="shared" si="9"/>
        <v>#N/A</v>
      </c>
      <c r="N166" t="e">
        <f t="shared" si="10"/>
        <v>#N/A</v>
      </c>
      <c r="O166" t="e">
        <f t="shared" si="11"/>
        <v>#N/A</v>
      </c>
      <c r="P166" t="e">
        <v>#N/A</v>
      </c>
      <c r="Q166" t="e">
        <v>#N/A</v>
      </c>
    </row>
    <row r="167" spans="3:17" x14ac:dyDescent="0.25">
      <c r="E167" t="s">
        <v>212</v>
      </c>
      <c r="F167" s="19">
        <v>1602.577</v>
      </c>
      <c r="G167" s="19">
        <v>7779.8220000000001</v>
      </c>
      <c r="H167" s="20">
        <v>-4.2105294616920252</v>
      </c>
      <c r="I167" s="20">
        <v>1.7857067098225876E-2</v>
      </c>
      <c r="J167" s="1">
        <v>1.1320942850909343</v>
      </c>
      <c r="K167" s="21">
        <v>-1</v>
      </c>
      <c r="L167" t="e">
        <f t="shared" si="8"/>
        <v>#N/A</v>
      </c>
      <c r="M167" t="e">
        <f t="shared" si="9"/>
        <v>#N/A</v>
      </c>
      <c r="N167" t="e">
        <f t="shared" si="10"/>
        <v>#N/A</v>
      </c>
      <c r="O167" t="e">
        <f t="shared" si="11"/>
        <v>#N/A</v>
      </c>
      <c r="P167" t="e">
        <v>#N/A</v>
      </c>
      <c r="Q167" t="e">
        <v>#N/A</v>
      </c>
    </row>
    <row r="168" spans="3:17" x14ac:dyDescent="0.25">
      <c r="C168" s="22" t="s">
        <v>213</v>
      </c>
      <c r="D168" s="22" t="s">
        <v>213</v>
      </c>
      <c r="E168" t="s">
        <v>214</v>
      </c>
      <c r="F168" s="19">
        <v>1598.636</v>
      </c>
      <c r="G168" s="19">
        <v>7774.6229999999996</v>
      </c>
      <c r="H168" s="20">
        <v>-4.0635545134902635</v>
      </c>
      <c r="I168" s="20">
        <v>5.4231379583757899E-2</v>
      </c>
      <c r="J168" s="1">
        <v>1.6543377120095348</v>
      </c>
      <c r="K168" s="21">
        <v>-1</v>
      </c>
      <c r="L168" t="e">
        <f t="shared" si="8"/>
        <v>#N/A</v>
      </c>
      <c r="M168" t="e">
        <f t="shared" si="9"/>
        <v>#N/A</v>
      </c>
      <c r="N168" t="e">
        <f t="shared" si="10"/>
        <v>#N/A</v>
      </c>
      <c r="O168" t="e">
        <f t="shared" si="11"/>
        <v>#N/A</v>
      </c>
      <c r="P168" t="e">
        <v>#N/A</v>
      </c>
      <c r="Q168" t="e">
        <v>#N/A</v>
      </c>
    </row>
    <row r="169" spans="3:17" x14ac:dyDescent="0.25">
      <c r="E169" t="s">
        <v>215</v>
      </c>
      <c r="F169" s="19">
        <v>1598.3130000000001</v>
      </c>
      <c r="G169" s="19">
        <v>7792.8729999999996</v>
      </c>
      <c r="H169" s="20">
        <v>-3.9881564530390934</v>
      </c>
      <c r="I169" s="20">
        <v>7.9379022568248914E-2</v>
      </c>
      <c r="J169" s="1">
        <v>2.2318506834738905</v>
      </c>
      <c r="K169" s="21">
        <v>-1</v>
      </c>
      <c r="L169" t="e">
        <f t="shared" si="8"/>
        <v>#N/A</v>
      </c>
      <c r="M169" t="e">
        <f t="shared" si="9"/>
        <v>#N/A</v>
      </c>
      <c r="N169" t="e">
        <f t="shared" si="10"/>
        <v>#N/A</v>
      </c>
      <c r="O169" t="e">
        <f t="shared" si="11"/>
        <v>#N/A</v>
      </c>
      <c r="P169" t="e">
        <v>#N/A</v>
      </c>
      <c r="Q169" t="e">
        <v>#N/A</v>
      </c>
    </row>
    <row r="170" spans="3:17" x14ac:dyDescent="0.25">
      <c r="E170" t="s">
        <v>216</v>
      </c>
      <c r="F170" s="19">
        <v>1597.3510000000001</v>
      </c>
      <c r="G170" s="19">
        <v>7799.7790000000005</v>
      </c>
      <c r="H170" s="20">
        <v>-3.4810487981287719</v>
      </c>
      <c r="I170" s="20">
        <v>5.2336551218834515E-2</v>
      </c>
      <c r="J170" s="1">
        <v>2.7972854733775199</v>
      </c>
      <c r="K170" s="21">
        <v>-1</v>
      </c>
      <c r="L170" t="e">
        <f t="shared" si="8"/>
        <v>#N/A</v>
      </c>
      <c r="M170" t="e">
        <f t="shared" si="9"/>
        <v>#N/A</v>
      </c>
      <c r="N170" t="e">
        <f t="shared" si="10"/>
        <v>#N/A</v>
      </c>
      <c r="O170" t="e">
        <f t="shared" si="11"/>
        <v>#N/A</v>
      </c>
      <c r="P170" t="e">
        <v>#N/A</v>
      </c>
      <c r="Q170" t="e">
        <v>#N/A</v>
      </c>
    </row>
    <row r="171" spans="3:17" x14ac:dyDescent="0.25">
      <c r="E171" t="s">
        <v>217</v>
      </c>
      <c r="F171" s="19">
        <v>1594.7909999999999</v>
      </c>
      <c r="G171" s="19">
        <v>7816.4260000000004</v>
      </c>
      <c r="H171" s="20">
        <v>-3.0549887024504563</v>
      </c>
      <c r="I171" s="20">
        <v>0.34100732464836803</v>
      </c>
      <c r="J171" s="1">
        <v>3.2815064806853256</v>
      </c>
      <c r="K171" s="21">
        <v>-1</v>
      </c>
      <c r="L171" t="e">
        <f t="shared" si="8"/>
        <v>#N/A</v>
      </c>
      <c r="M171" t="e">
        <f t="shared" si="9"/>
        <v>#N/A</v>
      </c>
      <c r="N171" t="e">
        <f t="shared" si="10"/>
        <v>#N/A</v>
      </c>
      <c r="O171" t="e">
        <f t="shared" si="11"/>
        <v>#N/A</v>
      </c>
      <c r="P171" t="e">
        <v>#N/A</v>
      </c>
      <c r="Q171" t="e">
        <v>#N/A</v>
      </c>
    </row>
    <row r="172" spans="3:17" x14ac:dyDescent="0.25">
      <c r="E172" t="s">
        <v>218</v>
      </c>
      <c r="F172" s="19">
        <v>1589.6310000000001</v>
      </c>
      <c r="G172" s="19">
        <v>7821.7950000000001</v>
      </c>
      <c r="H172" s="20">
        <v>-3.0852858458869092</v>
      </c>
      <c r="I172" s="20">
        <v>0.25274042447163136</v>
      </c>
      <c r="J172" s="1">
        <v>3.6717418068262564</v>
      </c>
      <c r="K172" s="21">
        <v>-1</v>
      </c>
      <c r="L172" t="e">
        <f t="shared" si="8"/>
        <v>#N/A</v>
      </c>
      <c r="M172" t="e">
        <f t="shared" si="9"/>
        <v>#N/A</v>
      </c>
      <c r="N172" t="e">
        <f t="shared" si="10"/>
        <v>#N/A</v>
      </c>
      <c r="O172" t="e">
        <f t="shared" si="11"/>
        <v>#N/A</v>
      </c>
      <c r="P172" t="e">
        <v>#N/A</v>
      </c>
      <c r="Q172" t="e">
        <v>#N/A</v>
      </c>
    </row>
    <row r="173" spans="3:17" x14ac:dyDescent="0.25">
      <c r="E173" t="s">
        <v>219</v>
      </c>
      <c r="F173" s="19">
        <v>1590.6179999999999</v>
      </c>
      <c r="G173" s="19">
        <v>7833.8180000000002</v>
      </c>
      <c r="H173" s="20">
        <v>-2.4790733348333927</v>
      </c>
      <c r="I173" s="20">
        <v>0.42608364684630917</v>
      </c>
      <c r="J173" s="1">
        <v>3.9713448891025571</v>
      </c>
      <c r="K173" s="21">
        <v>-1</v>
      </c>
      <c r="L173" t="e">
        <f t="shared" si="8"/>
        <v>#N/A</v>
      </c>
      <c r="M173" t="e">
        <f t="shared" si="9"/>
        <v>#N/A</v>
      </c>
      <c r="N173" t="e">
        <f t="shared" si="10"/>
        <v>#N/A</v>
      </c>
      <c r="O173" t="e">
        <f t="shared" si="11"/>
        <v>#N/A</v>
      </c>
      <c r="P173" t="e">
        <v>#N/A</v>
      </c>
      <c r="Q173" t="e">
        <v>#N/A</v>
      </c>
    </row>
    <row r="174" spans="3:17" x14ac:dyDescent="0.25">
      <c r="E174" t="s">
        <v>220</v>
      </c>
      <c r="F174" s="19">
        <v>1591.326</v>
      </c>
      <c r="G174" s="19">
        <v>7858.42</v>
      </c>
      <c r="H174" s="20">
        <v>-2.2870342852511216</v>
      </c>
      <c r="I174" s="20">
        <v>0.78068151185000101</v>
      </c>
      <c r="J174" s="1">
        <v>4.1677860705316316</v>
      </c>
      <c r="K174" s="21">
        <v>-1</v>
      </c>
      <c r="L174" t="e">
        <f t="shared" si="8"/>
        <v>#N/A</v>
      </c>
      <c r="M174" t="e">
        <f t="shared" si="9"/>
        <v>#N/A</v>
      </c>
      <c r="N174" t="e">
        <f t="shared" si="10"/>
        <v>#N/A</v>
      </c>
      <c r="O174" t="e">
        <f t="shared" si="11"/>
        <v>#N/A</v>
      </c>
      <c r="P174" t="e">
        <v>#N/A</v>
      </c>
      <c r="Q174" t="e">
        <v>#N/A</v>
      </c>
    </row>
    <row r="175" spans="3:17" x14ac:dyDescent="0.25">
      <c r="E175" t="s">
        <v>221</v>
      </c>
      <c r="F175" s="19">
        <v>1588.306</v>
      </c>
      <c r="G175" s="19">
        <v>7870.3869999999997</v>
      </c>
      <c r="H175" s="20">
        <v>-2.0552713773444697</v>
      </c>
      <c r="I175" s="20">
        <v>1.0014695183698796</v>
      </c>
      <c r="J175" s="1">
        <v>4.2909790230177158</v>
      </c>
      <c r="K175" s="21">
        <v>-1</v>
      </c>
      <c r="L175" t="e">
        <f t="shared" si="8"/>
        <v>#N/A</v>
      </c>
      <c r="M175" t="e">
        <f t="shared" si="9"/>
        <v>#N/A</v>
      </c>
      <c r="N175" t="e">
        <f t="shared" si="10"/>
        <v>#N/A</v>
      </c>
      <c r="O175" t="e">
        <f t="shared" si="11"/>
        <v>#N/A</v>
      </c>
      <c r="P175" t="e">
        <v>#N/A</v>
      </c>
      <c r="Q175" t="e">
        <v>#N/A</v>
      </c>
    </row>
    <row r="176" spans="3:17" x14ac:dyDescent="0.25">
      <c r="E176" t="s">
        <v>222</v>
      </c>
      <c r="F176" s="19">
        <v>1587.5640000000001</v>
      </c>
      <c r="G176" s="19">
        <v>7882.7250000000004</v>
      </c>
      <c r="H176" s="20">
        <v>-1.4150331201085997</v>
      </c>
      <c r="I176" s="20">
        <v>1.2361957647298194</v>
      </c>
      <c r="J176" s="1">
        <v>4.3491906476195608</v>
      </c>
      <c r="K176" s="21">
        <v>-1</v>
      </c>
      <c r="L176" t="e">
        <f t="shared" si="8"/>
        <v>#N/A</v>
      </c>
      <c r="M176" t="e">
        <f t="shared" si="9"/>
        <v>#N/A</v>
      </c>
      <c r="N176" t="e">
        <f t="shared" si="10"/>
        <v>#N/A</v>
      </c>
      <c r="O176" t="e">
        <f t="shared" si="11"/>
        <v>#N/A</v>
      </c>
      <c r="P176" t="e">
        <v>#N/A</v>
      </c>
      <c r="Q176" t="e">
        <v>#N/A</v>
      </c>
    </row>
    <row r="177" spans="3:17" x14ac:dyDescent="0.25">
      <c r="E177" t="s">
        <v>223</v>
      </c>
      <c r="F177" s="19">
        <v>1590.53</v>
      </c>
      <c r="G177" s="19">
        <v>7908.9570000000003</v>
      </c>
      <c r="H177" s="20">
        <v>-1.2976584311805484</v>
      </c>
      <c r="I177" s="20">
        <v>1.602068690514491</v>
      </c>
      <c r="J177" s="1">
        <v>4.3848709350801318</v>
      </c>
      <c r="K177" s="21">
        <v>-1</v>
      </c>
      <c r="L177" t="e">
        <f t="shared" si="8"/>
        <v>#N/A</v>
      </c>
      <c r="M177" t="e">
        <f t="shared" si="9"/>
        <v>#N/A</v>
      </c>
      <c r="N177" t="e">
        <f t="shared" si="10"/>
        <v>#N/A</v>
      </c>
      <c r="O177" t="e">
        <f t="shared" si="11"/>
        <v>#N/A</v>
      </c>
      <c r="P177" t="e">
        <v>#N/A</v>
      </c>
      <c r="Q177" t="e">
        <v>#N/A</v>
      </c>
    </row>
    <row r="178" spans="3:17" x14ac:dyDescent="0.25">
      <c r="E178" t="s">
        <v>224</v>
      </c>
      <c r="F178" s="19">
        <v>1587.3520000000001</v>
      </c>
      <c r="G178" s="19">
        <v>7912.2110000000002</v>
      </c>
      <c r="H178" s="20">
        <v>-1.4216478993245629</v>
      </c>
      <c r="I178" s="20">
        <v>1.6379824062561887</v>
      </c>
      <c r="J178" s="1">
        <v>4.3894665800806587</v>
      </c>
      <c r="K178" s="21">
        <v>-1</v>
      </c>
      <c r="L178" t="e">
        <f t="shared" si="8"/>
        <v>#N/A</v>
      </c>
      <c r="M178" t="e">
        <f t="shared" si="9"/>
        <v>#N/A</v>
      </c>
      <c r="N178" t="e">
        <f t="shared" si="10"/>
        <v>#N/A</v>
      </c>
      <c r="O178" t="e">
        <f t="shared" si="11"/>
        <v>#N/A</v>
      </c>
      <c r="P178" t="e">
        <v>#N/A</v>
      </c>
      <c r="Q178" t="e">
        <v>#N/A</v>
      </c>
    </row>
    <row r="179" spans="3:17" x14ac:dyDescent="0.25">
      <c r="E179" t="s">
        <v>225</v>
      </c>
      <c r="F179" s="19">
        <v>1587.539</v>
      </c>
      <c r="G179" s="19">
        <v>7923.6220000000003</v>
      </c>
      <c r="H179" s="20">
        <v>-0.93836364804935624</v>
      </c>
      <c r="I179" s="20">
        <v>1.8483713380588851</v>
      </c>
      <c r="J179" s="1">
        <v>4.3731042644185036</v>
      </c>
      <c r="K179" s="21">
        <v>-1</v>
      </c>
      <c r="L179" t="e">
        <f t="shared" si="8"/>
        <v>#N/A</v>
      </c>
      <c r="M179" t="e">
        <f t="shared" si="9"/>
        <v>#N/A</v>
      </c>
      <c r="N179" t="e">
        <f t="shared" si="10"/>
        <v>#N/A</v>
      </c>
      <c r="O179" t="e">
        <f t="shared" si="11"/>
        <v>#N/A</v>
      </c>
      <c r="P179" t="e">
        <v>#N/A</v>
      </c>
      <c r="Q179" t="e">
        <v>#N/A</v>
      </c>
    </row>
    <row r="180" spans="3:17" x14ac:dyDescent="0.25">
      <c r="C180" s="22" t="s">
        <v>226</v>
      </c>
      <c r="D180" s="22" t="s">
        <v>226</v>
      </c>
      <c r="E180" t="s">
        <v>227</v>
      </c>
      <c r="F180" s="19">
        <v>1594.5419999999999</v>
      </c>
      <c r="G180" s="19">
        <v>7948.92</v>
      </c>
      <c r="H180" s="20">
        <v>-0.25609331955492864</v>
      </c>
      <c r="I180" s="20">
        <v>2.241870763379783</v>
      </c>
      <c r="J180" s="1">
        <v>4.320223032757009</v>
      </c>
      <c r="K180" s="21">
        <v>-1</v>
      </c>
      <c r="L180" t="e">
        <f t="shared" si="8"/>
        <v>#N/A</v>
      </c>
      <c r="M180" t="e">
        <f t="shared" si="9"/>
        <v>#N/A</v>
      </c>
      <c r="N180" t="e">
        <f t="shared" si="10"/>
        <v>#N/A</v>
      </c>
      <c r="O180" t="e">
        <f t="shared" si="11"/>
        <v>#N/A</v>
      </c>
      <c r="P180" t="e">
        <v>#N/A</v>
      </c>
      <c r="Q180" t="e">
        <v>#N/A</v>
      </c>
    </row>
    <row r="181" spans="3:17" x14ac:dyDescent="0.25">
      <c r="E181" t="s">
        <v>228</v>
      </c>
      <c r="F181" s="19">
        <v>1594.1659999999999</v>
      </c>
      <c r="G181" s="19">
        <v>7958.7089999999998</v>
      </c>
      <c r="H181" s="20">
        <v>-0.2594610692649213</v>
      </c>
      <c r="I181" s="20">
        <v>2.1280469988411266</v>
      </c>
      <c r="J181" s="1">
        <v>4.250719882412346</v>
      </c>
      <c r="K181" s="21">
        <v>-1</v>
      </c>
      <c r="L181" t="e">
        <f t="shared" si="8"/>
        <v>#N/A</v>
      </c>
      <c r="M181" t="e">
        <f t="shared" si="9"/>
        <v>#N/A</v>
      </c>
      <c r="N181" t="e">
        <f t="shared" si="10"/>
        <v>#N/A</v>
      </c>
      <c r="O181" t="e">
        <f t="shared" si="11"/>
        <v>#N/A</v>
      </c>
      <c r="P181" t="e">
        <v>#N/A</v>
      </c>
      <c r="Q181" t="e">
        <v>#N/A</v>
      </c>
    </row>
    <row r="182" spans="3:17" x14ac:dyDescent="0.25">
      <c r="E182" t="s">
        <v>229</v>
      </c>
      <c r="F182" s="19">
        <v>1593.1310000000001</v>
      </c>
      <c r="G182" s="19">
        <v>7958.0720000000001</v>
      </c>
      <c r="H182" s="20">
        <v>-0.26418739525627677</v>
      </c>
      <c r="I182" s="20">
        <v>2.0294549371206561</v>
      </c>
      <c r="J182" s="1">
        <v>4.2063726295233472</v>
      </c>
      <c r="K182" s="21">
        <v>-1</v>
      </c>
      <c r="L182" t="e">
        <f t="shared" si="8"/>
        <v>#N/A</v>
      </c>
      <c r="M182" t="e">
        <f t="shared" si="9"/>
        <v>#N/A</v>
      </c>
      <c r="N182" t="e">
        <f t="shared" si="10"/>
        <v>#N/A</v>
      </c>
      <c r="O182" t="e">
        <f t="shared" si="11"/>
        <v>#N/A</v>
      </c>
      <c r="P182" t="e">
        <v>#N/A</v>
      </c>
      <c r="Q182" t="e">
        <v>#N/A</v>
      </c>
    </row>
    <row r="183" spans="3:17" x14ac:dyDescent="0.25">
      <c r="E183" t="s">
        <v>230</v>
      </c>
      <c r="F183" s="19">
        <v>1602.17</v>
      </c>
      <c r="G183" s="19">
        <v>7989.8819999999996</v>
      </c>
      <c r="H183" s="20">
        <v>0.4626938576904438</v>
      </c>
      <c r="I183" s="20">
        <v>2.2191216292458904</v>
      </c>
      <c r="J183" s="1">
        <v>4.214777311509077</v>
      </c>
      <c r="K183" s="21">
        <v>-1</v>
      </c>
      <c r="L183" t="e">
        <f t="shared" si="8"/>
        <v>#N/A</v>
      </c>
      <c r="M183" t="e">
        <f t="shared" si="9"/>
        <v>#N/A</v>
      </c>
      <c r="N183" t="e">
        <f t="shared" si="10"/>
        <v>#N/A</v>
      </c>
      <c r="O183" t="e">
        <f t="shared" si="11"/>
        <v>#N/A</v>
      </c>
      <c r="P183" t="e">
        <v>#N/A</v>
      </c>
      <c r="Q183" t="e">
        <v>#N/A</v>
      </c>
    </row>
    <row r="184" spans="3:17" x14ac:dyDescent="0.25">
      <c r="E184" t="s">
        <v>231</v>
      </c>
      <c r="F184" s="19">
        <v>1603.771</v>
      </c>
      <c r="G184" s="19">
        <v>7992.7780000000002</v>
      </c>
      <c r="H184" s="20">
        <v>0.88951461062345416</v>
      </c>
      <c r="I184" s="20">
        <v>2.1859816065238347</v>
      </c>
      <c r="J184" s="1">
        <v>4.2692401093144872</v>
      </c>
      <c r="K184" s="21">
        <v>-1</v>
      </c>
      <c r="L184" t="e">
        <f t="shared" si="8"/>
        <v>#N/A</v>
      </c>
      <c r="M184" t="e">
        <f t="shared" si="9"/>
        <v>#N/A</v>
      </c>
      <c r="N184" t="e">
        <f t="shared" si="10"/>
        <v>#N/A</v>
      </c>
      <c r="O184" t="e">
        <f t="shared" si="11"/>
        <v>#N/A</v>
      </c>
      <c r="P184" t="e">
        <v>#N/A</v>
      </c>
      <c r="Q184" t="e">
        <v>#N/A</v>
      </c>
    </row>
    <row r="185" spans="3:17" x14ac:dyDescent="0.25">
      <c r="E185" t="s">
        <v>232</v>
      </c>
      <c r="F185" s="19">
        <v>1606.3779999999999</v>
      </c>
      <c r="G185" s="19">
        <v>8009.5630000000001</v>
      </c>
      <c r="H185" s="20">
        <v>0.99080986132433768</v>
      </c>
      <c r="I185" s="20">
        <v>2.2434143861907341</v>
      </c>
      <c r="J185" s="1">
        <v>4.4002124159669087</v>
      </c>
      <c r="K185" s="21">
        <v>-1</v>
      </c>
      <c r="L185" t="e">
        <f t="shared" si="8"/>
        <v>#N/A</v>
      </c>
      <c r="M185" t="e">
        <f t="shared" si="9"/>
        <v>#N/A</v>
      </c>
      <c r="N185" t="e">
        <f t="shared" si="10"/>
        <v>#N/A</v>
      </c>
      <c r="O185" t="e">
        <f t="shared" si="11"/>
        <v>#N/A</v>
      </c>
      <c r="P185" t="e">
        <v>#N/A</v>
      </c>
      <c r="Q185" t="e">
        <v>#N/A</v>
      </c>
    </row>
    <row r="186" spans="3:17" x14ac:dyDescent="0.25">
      <c r="E186" t="s">
        <v>233</v>
      </c>
      <c r="F186" s="19">
        <v>1609.049</v>
      </c>
      <c r="G186" s="19">
        <v>8027.732</v>
      </c>
      <c r="H186" s="20">
        <v>1.1137252831914912</v>
      </c>
      <c r="I186" s="20">
        <v>2.1545297909757899</v>
      </c>
      <c r="J186" s="1">
        <v>4.5765968512094801</v>
      </c>
      <c r="K186" s="21">
        <v>-1</v>
      </c>
      <c r="L186" t="e">
        <f t="shared" si="8"/>
        <v>#N/A</v>
      </c>
      <c r="M186" t="e">
        <f t="shared" si="9"/>
        <v>#N/A</v>
      </c>
      <c r="N186" t="e">
        <f t="shared" si="10"/>
        <v>#N/A</v>
      </c>
      <c r="O186" t="e">
        <f t="shared" si="11"/>
        <v>#N/A</v>
      </c>
      <c r="P186" t="e">
        <v>#N/A</v>
      </c>
      <c r="Q186" t="e">
        <v>#N/A</v>
      </c>
    </row>
    <row r="187" spans="3:17" x14ac:dyDescent="0.25">
      <c r="E187" t="s">
        <v>234</v>
      </c>
      <c r="F187" s="19">
        <v>1611.027</v>
      </c>
      <c r="G187" s="19">
        <v>8040.6660000000002</v>
      </c>
      <c r="H187" s="20">
        <v>1.4305177969484495</v>
      </c>
      <c r="I187" s="20">
        <v>2.1635403697429334</v>
      </c>
      <c r="J187" s="1">
        <v>4.8129547573669607</v>
      </c>
      <c r="K187" s="21">
        <v>-1</v>
      </c>
      <c r="L187" t="e">
        <f t="shared" si="8"/>
        <v>#N/A</v>
      </c>
      <c r="M187" t="e">
        <f t="shared" si="9"/>
        <v>#N/A</v>
      </c>
      <c r="N187" t="e">
        <f t="shared" si="10"/>
        <v>#N/A</v>
      </c>
      <c r="O187" t="e">
        <f t="shared" si="11"/>
        <v>#N/A</v>
      </c>
      <c r="P187" t="e">
        <v>#N/A</v>
      </c>
      <c r="Q187" t="e">
        <v>#N/A</v>
      </c>
    </row>
    <row r="188" spans="3:17" x14ac:dyDescent="0.25">
      <c r="E188" t="s">
        <v>235</v>
      </c>
      <c r="F188" s="19">
        <v>1616.4380000000001</v>
      </c>
      <c r="G188" s="19">
        <v>8055.0039999999999</v>
      </c>
      <c r="H188" s="20">
        <v>1.8187613223781929</v>
      </c>
      <c r="I188" s="20">
        <v>2.1855259443910535</v>
      </c>
      <c r="J188" s="1">
        <v>5.0778989455471102</v>
      </c>
      <c r="K188" s="21">
        <v>-1</v>
      </c>
      <c r="L188" t="e">
        <f t="shared" si="8"/>
        <v>#N/A</v>
      </c>
      <c r="M188" t="e">
        <f t="shared" si="9"/>
        <v>#N/A</v>
      </c>
      <c r="N188" t="e">
        <f t="shared" si="10"/>
        <v>#N/A</v>
      </c>
      <c r="O188" t="e">
        <f t="shared" si="11"/>
        <v>#N/A</v>
      </c>
      <c r="P188" t="e">
        <v>#N/A</v>
      </c>
      <c r="Q188" t="e">
        <v>#N/A</v>
      </c>
    </row>
    <row r="189" spans="3:17" x14ac:dyDescent="0.25">
      <c r="E189" t="s">
        <v>236</v>
      </c>
      <c r="F189" s="19">
        <v>1626.383</v>
      </c>
      <c r="G189" s="19">
        <v>8094.0590000000002</v>
      </c>
      <c r="H189" s="20">
        <v>2.2541542756188138</v>
      </c>
      <c r="I189" s="20">
        <v>2.3404097405005375</v>
      </c>
      <c r="J189" s="1">
        <v>5.3339045919508221</v>
      </c>
      <c r="K189" s="21">
        <v>-1</v>
      </c>
      <c r="L189" t="e">
        <f t="shared" si="8"/>
        <v>#N/A</v>
      </c>
      <c r="M189" t="e">
        <f t="shared" si="9"/>
        <v>#N/A</v>
      </c>
      <c r="N189" t="e">
        <f t="shared" si="10"/>
        <v>#N/A</v>
      </c>
      <c r="O189" t="e">
        <f t="shared" si="11"/>
        <v>#N/A</v>
      </c>
      <c r="P189" t="e">
        <v>#N/A</v>
      </c>
      <c r="Q189" t="e">
        <v>#N/A</v>
      </c>
    </row>
    <row r="190" spans="3:17" x14ac:dyDescent="0.25">
      <c r="E190" t="s">
        <v>237</v>
      </c>
      <c r="F190" s="19">
        <v>1626.405</v>
      </c>
      <c r="G190" s="19">
        <v>8099.4219999999996</v>
      </c>
      <c r="H190" s="20">
        <v>2.4602608621150157</v>
      </c>
      <c r="I190" s="20">
        <v>2.3661022184570113</v>
      </c>
      <c r="J190" s="1">
        <v>5.5435932658715048</v>
      </c>
      <c r="K190" s="21">
        <v>-1</v>
      </c>
      <c r="L190" t="e">
        <f t="shared" si="8"/>
        <v>#N/A</v>
      </c>
      <c r="M190" t="e">
        <f t="shared" si="9"/>
        <v>#N/A</v>
      </c>
      <c r="N190" t="e">
        <f t="shared" si="10"/>
        <v>#N/A</v>
      </c>
      <c r="O190" t="e">
        <f t="shared" si="11"/>
        <v>#N/A</v>
      </c>
      <c r="P190" t="e">
        <v>#N/A</v>
      </c>
      <c r="Q190" t="e">
        <v>#N/A</v>
      </c>
    </row>
    <row r="191" spans="3:17" x14ac:dyDescent="0.25">
      <c r="E191" t="s">
        <v>238</v>
      </c>
      <c r="F191" s="19">
        <v>1630.0350000000001</v>
      </c>
      <c r="G191" s="19">
        <v>8110.4319999999998</v>
      </c>
      <c r="H191" s="20">
        <v>2.676847623900902</v>
      </c>
      <c r="I191" s="20">
        <v>2.3576339204469887</v>
      </c>
      <c r="J191" s="1">
        <v>5.7134846167239628</v>
      </c>
      <c r="K191" s="21">
        <v>-1</v>
      </c>
      <c r="L191" t="e">
        <f t="shared" si="8"/>
        <v>#N/A</v>
      </c>
      <c r="M191" t="e">
        <f t="shared" si="9"/>
        <v>#N/A</v>
      </c>
      <c r="N191" t="e">
        <f t="shared" si="10"/>
        <v>#N/A</v>
      </c>
      <c r="O191" t="e">
        <f t="shared" si="11"/>
        <v>#N/A</v>
      </c>
      <c r="P191" t="e">
        <v>#N/A</v>
      </c>
      <c r="Q191" t="e">
        <v>#N/A</v>
      </c>
    </row>
    <row r="192" spans="3:17" x14ac:dyDescent="0.25">
      <c r="C192" s="22" t="s">
        <v>239</v>
      </c>
      <c r="D192" s="22" t="s">
        <v>239</v>
      </c>
      <c r="E192" t="s">
        <v>240</v>
      </c>
      <c r="F192" s="19">
        <v>1641.002</v>
      </c>
      <c r="G192" s="19">
        <v>8151.0249999999996</v>
      </c>
      <c r="H192" s="20">
        <v>2.9136893227020622</v>
      </c>
      <c r="I192" s="20">
        <v>2.5425466604268143</v>
      </c>
      <c r="J192" s="1">
        <v>5.85690087274362</v>
      </c>
      <c r="K192" s="21">
        <v>-1</v>
      </c>
      <c r="L192" t="e">
        <f t="shared" si="8"/>
        <v>#N/A</v>
      </c>
      <c r="M192" t="e">
        <f t="shared" si="9"/>
        <v>#N/A</v>
      </c>
      <c r="N192" t="e">
        <f t="shared" si="10"/>
        <v>#N/A</v>
      </c>
      <c r="O192" t="e">
        <f t="shared" si="11"/>
        <v>#N/A</v>
      </c>
      <c r="P192" t="e">
        <v>#N/A</v>
      </c>
      <c r="Q192" t="e">
        <v>#N/A</v>
      </c>
    </row>
    <row r="193" spans="3:17" x14ac:dyDescent="0.25">
      <c r="E193" t="s">
        <v>241</v>
      </c>
      <c r="F193" s="19">
        <v>1641.7670000000001</v>
      </c>
      <c r="G193" s="19">
        <v>8170.8239999999996</v>
      </c>
      <c r="H193" s="20">
        <v>2.9859500202613853</v>
      </c>
      <c r="I193" s="20">
        <v>2.6651935634284474</v>
      </c>
      <c r="J193" s="1">
        <v>5.9603808482716625</v>
      </c>
      <c r="K193" s="21">
        <v>-1</v>
      </c>
      <c r="L193" t="e">
        <f t="shared" si="8"/>
        <v>#N/A</v>
      </c>
      <c r="M193" t="e">
        <f t="shared" si="9"/>
        <v>#N/A</v>
      </c>
      <c r="N193" t="e">
        <f t="shared" si="10"/>
        <v>#N/A</v>
      </c>
      <c r="O193" t="e">
        <f t="shared" si="11"/>
        <v>#N/A</v>
      </c>
      <c r="P193" t="e">
        <v>#N/A</v>
      </c>
      <c r="Q193" t="e">
        <v>#N/A</v>
      </c>
    </row>
    <row r="194" spans="3:17" x14ac:dyDescent="0.25">
      <c r="E194" t="s">
        <v>242</v>
      </c>
      <c r="F194" s="19">
        <v>1648.6189999999999</v>
      </c>
      <c r="G194" s="19">
        <v>8196.7209999999995</v>
      </c>
      <c r="H194" s="20">
        <v>3.4829527515314096</v>
      </c>
      <c r="I194" s="20">
        <v>2.998829364700395</v>
      </c>
      <c r="J194" s="1">
        <v>6.046814788554733</v>
      </c>
      <c r="K194" s="21">
        <v>-1</v>
      </c>
      <c r="L194" t="e">
        <f t="shared" si="8"/>
        <v>#N/A</v>
      </c>
      <c r="M194" t="e">
        <f t="shared" si="9"/>
        <v>#N/A</v>
      </c>
      <c r="N194" t="e">
        <f t="shared" si="10"/>
        <v>#N/A</v>
      </c>
      <c r="O194" t="e">
        <f t="shared" si="11"/>
        <v>#N/A</v>
      </c>
      <c r="P194" t="e">
        <v>#N/A</v>
      </c>
      <c r="Q194" t="e">
        <v>#N/A</v>
      </c>
    </row>
    <row r="195" spans="3:17" x14ac:dyDescent="0.25">
      <c r="E195" t="s">
        <v>243</v>
      </c>
      <c r="F195" s="19">
        <v>1651.4829999999999</v>
      </c>
      <c r="G195" s="19">
        <v>8200.8040000000001</v>
      </c>
      <c r="H195" s="20">
        <v>3.0778881142450532</v>
      </c>
      <c r="I195" s="20">
        <v>2.6398637677002013</v>
      </c>
      <c r="J195" s="1">
        <v>6.1243599275595528</v>
      </c>
      <c r="K195" s="21">
        <v>-1</v>
      </c>
      <c r="L195" t="e">
        <f t="shared" si="8"/>
        <v>#N/A</v>
      </c>
      <c r="M195" t="e">
        <f t="shared" si="9"/>
        <v>#N/A</v>
      </c>
      <c r="N195" t="e">
        <f t="shared" si="10"/>
        <v>#N/A</v>
      </c>
      <c r="O195" t="e">
        <f t="shared" si="11"/>
        <v>#N/A</v>
      </c>
      <c r="P195" t="e">
        <v>#N/A</v>
      </c>
      <c r="Q195" t="e">
        <v>#N/A</v>
      </c>
    </row>
    <row r="196" spans="3:17" x14ac:dyDescent="0.25">
      <c r="E196" t="s">
        <v>244</v>
      </c>
      <c r="F196" s="19">
        <v>1660.645</v>
      </c>
      <c r="G196" s="19">
        <v>8236.11</v>
      </c>
      <c r="H196" s="20">
        <v>3.5462668922183971</v>
      </c>
      <c r="I196" s="20">
        <v>3.0443983305929567</v>
      </c>
      <c r="J196" s="1">
        <v>6.2058141772393549</v>
      </c>
      <c r="K196" s="21">
        <v>-1</v>
      </c>
      <c r="L196" t="e">
        <f t="shared" si="8"/>
        <v>#N/A</v>
      </c>
      <c r="M196" t="e">
        <f t="shared" si="9"/>
        <v>#N/A</v>
      </c>
      <c r="N196" t="e">
        <f t="shared" si="10"/>
        <v>#N/A</v>
      </c>
      <c r="O196" t="e">
        <f t="shared" si="11"/>
        <v>#N/A</v>
      </c>
      <c r="P196" t="e">
        <v>#N/A</v>
      </c>
      <c r="Q196" t="e">
        <v>#N/A</v>
      </c>
    </row>
    <row r="197" spans="3:17" x14ac:dyDescent="0.25">
      <c r="E197" t="s">
        <v>245</v>
      </c>
      <c r="F197" s="19">
        <v>1669.5920000000001</v>
      </c>
      <c r="G197" s="19">
        <v>8251.6830000000009</v>
      </c>
      <c r="H197" s="20">
        <v>3.9351883554182177</v>
      </c>
      <c r="I197" s="20">
        <v>3.0228865170297103</v>
      </c>
      <c r="J197" s="1">
        <v>6.2219264985461376</v>
      </c>
      <c r="K197" s="21">
        <v>-1</v>
      </c>
      <c r="L197" t="e">
        <f t="shared" si="8"/>
        <v>#N/A</v>
      </c>
      <c r="M197" t="e">
        <f t="shared" si="9"/>
        <v>#N/A</v>
      </c>
      <c r="N197" t="e">
        <f t="shared" si="10"/>
        <v>#N/A</v>
      </c>
      <c r="O197" t="e">
        <f t="shared" si="11"/>
        <v>#N/A</v>
      </c>
      <c r="P197" t="e">
        <v>#N/A</v>
      </c>
      <c r="Q197" t="e">
        <v>#N/A</v>
      </c>
    </row>
    <row r="198" spans="3:17" x14ac:dyDescent="0.25">
      <c r="E198" t="s">
        <v>246</v>
      </c>
      <c r="F198" s="19">
        <v>1679.742</v>
      </c>
      <c r="G198" s="19">
        <v>8277.6589999999997</v>
      </c>
      <c r="H198" s="20">
        <v>4.3934647111430358</v>
      </c>
      <c r="I198" s="20">
        <v>3.1132952619743692</v>
      </c>
      <c r="J198" s="1">
        <v>6.1809879906551624</v>
      </c>
      <c r="K198" s="21">
        <v>-1</v>
      </c>
      <c r="L198" t="e">
        <f t="shared" si="8"/>
        <v>#N/A</v>
      </c>
      <c r="M198" t="e">
        <f t="shared" si="9"/>
        <v>#N/A</v>
      </c>
      <c r="N198" t="e">
        <f t="shared" si="10"/>
        <v>#N/A</v>
      </c>
      <c r="O198" t="e">
        <f t="shared" si="11"/>
        <v>#N/A</v>
      </c>
      <c r="P198" t="e">
        <v>#N/A</v>
      </c>
      <c r="Q198" t="e">
        <v>#N/A</v>
      </c>
    </row>
    <row r="199" spans="3:17" x14ac:dyDescent="0.25">
      <c r="E199" t="s">
        <v>247</v>
      </c>
      <c r="F199" s="19">
        <v>1688.6969999999999</v>
      </c>
      <c r="G199" s="19">
        <v>8293.884</v>
      </c>
      <c r="H199" s="20">
        <v>4.8211482489120216</v>
      </c>
      <c r="I199" s="20">
        <v>3.1492167439861385</v>
      </c>
      <c r="J199" s="1">
        <v>6.0546407671755009</v>
      </c>
      <c r="K199" s="21">
        <v>-1</v>
      </c>
      <c r="L199" t="e">
        <f t="shared" ref="L199:L262" si="12">+IF(J199&lt;0,-100000,#N/A)</f>
        <v>#N/A</v>
      </c>
      <c r="M199" t="e">
        <f t="shared" ref="M199:M262" si="13">+IF(J199&lt;0,100000,#N/A)</f>
        <v>#N/A</v>
      </c>
      <c r="N199" t="e">
        <f t="shared" ref="N199:N262" si="14">+IF(K199&gt;0,-100000,#N/A)</f>
        <v>#N/A</v>
      </c>
      <c r="O199" t="e">
        <f t="shared" ref="O199:O262" si="15">+IF(K199&gt;0,100000,#N/A)</f>
        <v>#N/A</v>
      </c>
      <c r="P199" t="e">
        <v>#N/A</v>
      </c>
      <c r="Q199" t="e">
        <v>#N/A</v>
      </c>
    </row>
    <row r="200" spans="3:17" x14ac:dyDescent="0.25">
      <c r="E200" t="s">
        <v>248</v>
      </c>
      <c r="F200" s="19">
        <v>1701.7919999999999</v>
      </c>
      <c r="G200" s="19">
        <v>8317.3259999999991</v>
      </c>
      <c r="H200" s="20">
        <v>5.2803757397438034</v>
      </c>
      <c r="I200" s="20">
        <v>3.2566340128446836</v>
      </c>
      <c r="J200" s="1">
        <v>5.8928363834010788</v>
      </c>
      <c r="K200" s="21">
        <v>-1</v>
      </c>
      <c r="L200" t="e">
        <f t="shared" si="12"/>
        <v>#N/A</v>
      </c>
      <c r="M200" t="e">
        <f t="shared" si="13"/>
        <v>#N/A</v>
      </c>
      <c r="N200" t="e">
        <f t="shared" si="14"/>
        <v>#N/A</v>
      </c>
      <c r="O200" t="e">
        <f t="shared" si="15"/>
        <v>#N/A</v>
      </c>
      <c r="P200" t="e">
        <v>#N/A</v>
      </c>
      <c r="Q200" t="e">
        <v>#N/A</v>
      </c>
    </row>
    <row r="201" spans="3:17" x14ac:dyDescent="0.25">
      <c r="E201" t="s">
        <v>249</v>
      </c>
      <c r="F201" s="19">
        <v>1701.749</v>
      </c>
      <c r="G201" s="19">
        <v>8326.6029999999992</v>
      </c>
      <c r="H201" s="20">
        <v>4.6339638326273747</v>
      </c>
      <c r="I201" s="20">
        <v>2.8730208168731952</v>
      </c>
      <c r="J201" s="1">
        <v>5.7480467970081106</v>
      </c>
      <c r="K201" s="21">
        <v>-1</v>
      </c>
      <c r="L201" t="e">
        <f t="shared" si="12"/>
        <v>#N/A</v>
      </c>
      <c r="M201" t="e">
        <f t="shared" si="13"/>
        <v>#N/A</v>
      </c>
      <c r="N201" t="e">
        <f t="shared" si="14"/>
        <v>#N/A</v>
      </c>
      <c r="O201" t="e">
        <f t="shared" si="15"/>
        <v>#N/A</v>
      </c>
      <c r="P201" t="e">
        <v>#N/A</v>
      </c>
      <c r="Q201" t="e">
        <v>#N/A</v>
      </c>
    </row>
    <row r="202" spans="3:17" x14ac:dyDescent="0.25">
      <c r="E202" t="s">
        <v>250</v>
      </c>
      <c r="F202" s="19">
        <v>1713.4069999999999</v>
      </c>
      <c r="G202" s="19">
        <v>8345.0249999999996</v>
      </c>
      <c r="H202" s="20">
        <v>5.3493441055579627</v>
      </c>
      <c r="I202" s="20">
        <v>3.0323521851312263</v>
      </c>
      <c r="J202" s="1">
        <v>5.6848798039596415</v>
      </c>
      <c r="K202" s="21">
        <v>-1</v>
      </c>
      <c r="L202" t="e">
        <f t="shared" si="12"/>
        <v>#N/A</v>
      </c>
      <c r="M202" t="e">
        <f t="shared" si="13"/>
        <v>#N/A</v>
      </c>
      <c r="N202" t="e">
        <f t="shared" si="14"/>
        <v>#N/A</v>
      </c>
      <c r="O202" t="e">
        <f t="shared" si="15"/>
        <v>#N/A</v>
      </c>
      <c r="P202" t="e">
        <v>#N/A</v>
      </c>
      <c r="Q202" t="e">
        <v>#N/A</v>
      </c>
    </row>
    <row r="203" spans="3:17" x14ac:dyDescent="0.25">
      <c r="E203" t="s">
        <v>251</v>
      </c>
      <c r="F203" s="19">
        <v>1726.4770000000001</v>
      </c>
      <c r="G203" s="19">
        <v>8366.4290000000001</v>
      </c>
      <c r="H203" s="20">
        <v>5.9165600738634527</v>
      </c>
      <c r="I203" s="20">
        <v>3.1563916693956751</v>
      </c>
      <c r="J203" s="1">
        <v>5.692173865421446</v>
      </c>
      <c r="K203" s="21">
        <v>-1</v>
      </c>
      <c r="L203" t="e">
        <f t="shared" si="12"/>
        <v>#N/A</v>
      </c>
      <c r="M203" t="e">
        <f t="shared" si="13"/>
        <v>#N/A</v>
      </c>
      <c r="N203" t="e">
        <f t="shared" si="14"/>
        <v>#N/A</v>
      </c>
      <c r="O203" t="e">
        <f t="shared" si="15"/>
        <v>#N/A</v>
      </c>
      <c r="P203" t="e">
        <v>#N/A</v>
      </c>
      <c r="Q203" t="e">
        <v>#N/A</v>
      </c>
    </row>
    <row r="204" spans="3:17" x14ac:dyDescent="0.25">
      <c r="C204" s="22" t="s">
        <v>252</v>
      </c>
      <c r="D204" s="22" t="s">
        <v>252</v>
      </c>
      <c r="E204" t="s">
        <v>253</v>
      </c>
      <c r="F204" s="19">
        <v>1724.9069999999999</v>
      </c>
      <c r="G204" s="19">
        <v>8362.4130000000005</v>
      </c>
      <c r="H204" s="20">
        <v>5.1130345971546642</v>
      </c>
      <c r="I204" s="20">
        <v>2.5933916286602132</v>
      </c>
      <c r="J204" s="1">
        <v>5.799046720082468</v>
      </c>
      <c r="K204" s="21">
        <v>-1</v>
      </c>
      <c r="L204" t="e">
        <f t="shared" si="12"/>
        <v>#N/A</v>
      </c>
      <c r="M204" t="e">
        <f t="shared" si="13"/>
        <v>#N/A</v>
      </c>
      <c r="N204" t="e">
        <f t="shared" si="14"/>
        <v>#N/A</v>
      </c>
      <c r="O204" t="e">
        <f t="shared" si="15"/>
        <v>#N/A</v>
      </c>
      <c r="P204" t="e">
        <v>#N/A</v>
      </c>
      <c r="Q204" t="e">
        <v>#N/A</v>
      </c>
    </row>
    <row r="205" spans="3:17" x14ac:dyDescent="0.25">
      <c r="E205" t="s">
        <v>254</v>
      </c>
      <c r="F205" s="19">
        <v>1731.5160000000001</v>
      </c>
      <c r="G205" s="19">
        <v>8405.3070000000007</v>
      </c>
      <c r="H205" s="20">
        <v>5.4666100609891632</v>
      </c>
      <c r="I205" s="20">
        <v>2.8697595248655672</v>
      </c>
      <c r="J205" s="1">
        <v>5.994227937774177</v>
      </c>
      <c r="K205" s="21">
        <v>-1</v>
      </c>
      <c r="L205" t="e">
        <f t="shared" si="12"/>
        <v>#N/A</v>
      </c>
      <c r="M205" t="e">
        <f t="shared" si="13"/>
        <v>#N/A</v>
      </c>
      <c r="N205" t="e">
        <f t="shared" si="14"/>
        <v>#N/A</v>
      </c>
      <c r="O205" t="e">
        <f t="shared" si="15"/>
        <v>#N/A</v>
      </c>
      <c r="P205" t="e">
        <v>#N/A</v>
      </c>
      <c r="Q205" t="e">
        <v>#N/A</v>
      </c>
    </row>
    <row r="206" spans="3:17" x14ac:dyDescent="0.25">
      <c r="E206" t="s">
        <v>255</v>
      </c>
      <c r="F206" s="19">
        <v>1740.037</v>
      </c>
      <c r="G206" s="19">
        <v>8436.1949999999997</v>
      </c>
      <c r="H206" s="20">
        <v>5.5451259508716211</v>
      </c>
      <c r="I206" s="20">
        <v>2.9215829110201597</v>
      </c>
      <c r="J206" s="1">
        <v>6.1710782568865197</v>
      </c>
      <c r="K206" s="21">
        <v>-1</v>
      </c>
      <c r="L206" t="e">
        <f t="shared" si="12"/>
        <v>#N/A</v>
      </c>
      <c r="M206" t="e">
        <f t="shared" si="13"/>
        <v>#N/A</v>
      </c>
      <c r="N206" t="e">
        <f t="shared" si="14"/>
        <v>#N/A</v>
      </c>
      <c r="O206" t="e">
        <f t="shared" si="15"/>
        <v>#N/A</v>
      </c>
      <c r="P206" t="e">
        <v>#N/A</v>
      </c>
      <c r="Q206" t="e">
        <v>#N/A</v>
      </c>
    </row>
    <row r="207" spans="3:17" x14ac:dyDescent="0.25">
      <c r="E207" t="s">
        <v>256</v>
      </c>
      <c r="F207" s="19">
        <v>1741.337</v>
      </c>
      <c r="G207" s="19">
        <v>8439.7669999999998</v>
      </c>
      <c r="H207" s="20">
        <v>5.440806838459733</v>
      </c>
      <c r="I207" s="20">
        <v>2.9138972227600979</v>
      </c>
      <c r="J207" s="1">
        <v>6.310277781389706</v>
      </c>
      <c r="K207" s="21">
        <v>-1</v>
      </c>
      <c r="L207" t="e">
        <f t="shared" si="12"/>
        <v>#N/A</v>
      </c>
      <c r="M207" t="e">
        <f t="shared" si="13"/>
        <v>#N/A</v>
      </c>
      <c r="N207" t="e">
        <f t="shared" si="14"/>
        <v>#N/A</v>
      </c>
      <c r="O207" t="e">
        <f t="shared" si="15"/>
        <v>#N/A</v>
      </c>
      <c r="P207" t="e">
        <v>#N/A</v>
      </c>
      <c r="Q207" t="e">
        <v>#N/A</v>
      </c>
    </row>
    <row r="208" spans="3:17" x14ac:dyDescent="0.25">
      <c r="E208" t="s">
        <v>257</v>
      </c>
      <c r="F208" s="19">
        <v>1748.499</v>
      </c>
      <c r="G208" s="19">
        <v>8465.74</v>
      </c>
      <c r="H208" s="20">
        <v>5.2903540491796797</v>
      </c>
      <c r="I208" s="20">
        <v>2.7880880658466056</v>
      </c>
      <c r="J208" s="1">
        <v>6.4173684253179708</v>
      </c>
      <c r="K208" s="21">
        <v>-1</v>
      </c>
      <c r="L208" t="e">
        <f t="shared" si="12"/>
        <v>#N/A</v>
      </c>
      <c r="M208" t="e">
        <f t="shared" si="13"/>
        <v>#N/A</v>
      </c>
      <c r="N208" t="e">
        <f t="shared" si="14"/>
        <v>#N/A</v>
      </c>
      <c r="O208" t="e">
        <f t="shared" si="15"/>
        <v>#N/A</v>
      </c>
      <c r="P208" t="e">
        <v>#N/A</v>
      </c>
      <c r="Q208" t="e">
        <v>#N/A</v>
      </c>
    </row>
    <row r="209" spans="3:17" x14ac:dyDescent="0.25">
      <c r="E209" t="s">
        <v>258</v>
      </c>
      <c r="F209" s="19">
        <v>1755.346</v>
      </c>
      <c r="G209" s="19">
        <v>8492.5300000000007</v>
      </c>
      <c r="H209" s="20">
        <v>5.1362248980589165</v>
      </c>
      <c r="I209" s="20">
        <v>2.9187621482793302</v>
      </c>
      <c r="J209" s="1">
        <v>6.4678482658512726</v>
      </c>
      <c r="K209" s="21">
        <v>-1</v>
      </c>
      <c r="L209" t="e">
        <f t="shared" si="12"/>
        <v>#N/A</v>
      </c>
      <c r="M209" t="e">
        <f t="shared" si="13"/>
        <v>#N/A</v>
      </c>
      <c r="N209" t="e">
        <f t="shared" si="14"/>
        <v>#N/A</v>
      </c>
      <c r="O209" t="e">
        <f t="shared" si="15"/>
        <v>#N/A</v>
      </c>
      <c r="P209" t="e">
        <v>#N/A</v>
      </c>
      <c r="Q209" t="e">
        <v>#N/A</v>
      </c>
    </row>
    <row r="210" spans="3:17" x14ac:dyDescent="0.25">
      <c r="E210" t="s">
        <v>259</v>
      </c>
      <c r="F210" s="19">
        <v>1758.9690000000001</v>
      </c>
      <c r="G210" s="19">
        <v>8504.25</v>
      </c>
      <c r="H210" s="20">
        <v>4.7166171947834901</v>
      </c>
      <c r="I210" s="20">
        <v>2.7373802182476981</v>
      </c>
      <c r="J210" s="1">
        <v>6.4793986508745238</v>
      </c>
      <c r="K210" s="21">
        <v>-1</v>
      </c>
      <c r="L210" t="e">
        <f t="shared" si="12"/>
        <v>#N/A</v>
      </c>
      <c r="M210" t="e">
        <f t="shared" si="13"/>
        <v>#N/A</v>
      </c>
      <c r="N210" t="e">
        <f t="shared" si="14"/>
        <v>#N/A</v>
      </c>
      <c r="O210" t="e">
        <f t="shared" si="15"/>
        <v>#N/A</v>
      </c>
      <c r="P210" t="e">
        <v>#N/A</v>
      </c>
      <c r="Q210" t="e">
        <v>#N/A</v>
      </c>
    </row>
    <row r="211" spans="3:17" x14ac:dyDescent="0.25">
      <c r="E211" t="s">
        <v>260</v>
      </c>
      <c r="F211" s="19">
        <v>1768.4549999999999</v>
      </c>
      <c r="G211" s="19">
        <v>8537.375</v>
      </c>
      <c r="H211" s="20">
        <v>4.7230497833536722</v>
      </c>
      <c r="I211" s="20">
        <v>2.9357897940217148</v>
      </c>
      <c r="J211" s="1">
        <v>6.4261813892005692</v>
      </c>
      <c r="K211" s="21">
        <v>-1</v>
      </c>
      <c r="L211" t="e">
        <f t="shared" si="12"/>
        <v>#N/A</v>
      </c>
      <c r="M211" t="e">
        <f t="shared" si="13"/>
        <v>#N/A</v>
      </c>
      <c r="N211" t="e">
        <f t="shared" si="14"/>
        <v>#N/A</v>
      </c>
      <c r="O211" t="e">
        <f t="shared" si="15"/>
        <v>#N/A</v>
      </c>
      <c r="P211" t="e">
        <v>#N/A</v>
      </c>
      <c r="Q211" t="e">
        <v>#N/A</v>
      </c>
    </row>
    <row r="212" spans="3:17" x14ac:dyDescent="0.25">
      <c r="E212" t="s">
        <v>261</v>
      </c>
      <c r="F212" s="19">
        <v>1779.066</v>
      </c>
      <c r="G212" s="19">
        <v>8568.7759999999998</v>
      </c>
      <c r="H212" s="20">
        <v>4.5407429345066808</v>
      </c>
      <c r="I212" s="20">
        <v>3.0232072182814651</v>
      </c>
      <c r="J212" s="1">
        <v>6.3010314622764518</v>
      </c>
      <c r="K212" s="21">
        <v>-1</v>
      </c>
      <c r="L212" t="e">
        <f t="shared" si="12"/>
        <v>#N/A</v>
      </c>
      <c r="M212" t="e">
        <f t="shared" si="13"/>
        <v>#N/A</v>
      </c>
      <c r="N212" t="e">
        <f t="shared" si="14"/>
        <v>#N/A</v>
      </c>
      <c r="O212" t="e">
        <f t="shared" si="15"/>
        <v>#N/A</v>
      </c>
      <c r="P212" t="e">
        <v>#N/A</v>
      </c>
      <c r="Q212" t="e">
        <v>#N/A</v>
      </c>
    </row>
    <row r="213" spans="3:17" x14ac:dyDescent="0.25">
      <c r="E213" t="s">
        <v>262</v>
      </c>
      <c r="F213" s="19">
        <v>1784.87</v>
      </c>
      <c r="G213" s="19">
        <v>8581.51</v>
      </c>
      <c r="H213" s="20">
        <v>4.8844453559249823</v>
      </c>
      <c r="I213" s="20">
        <v>3.0613564739426335</v>
      </c>
      <c r="J213" s="1">
        <v>6.0778007126852662</v>
      </c>
      <c r="K213" s="21">
        <v>-1</v>
      </c>
      <c r="L213" t="e">
        <f t="shared" si="12"/>
        <v>#N/A</v>
      </c>
      <c r="M213" t="e">
        <f t="shared" si="13"/>
        <v>#N/A</v>
      </c>
      <c r="N213" t="e">
        <f t="shared" si="14"/>
        <v>#N/A</v>
      </c>
      <c r="O213" t="e">
        <f t="shared" si="15"/>
        <v>#N/A</v>
      </c>
      <c r="P213" t="e">
        <v>#N/A</v>
      </c>
      <c r="Q213" t="e">
        <v>#N/A</v>
      </c>
    </row>
    <row r="214" spans="3:17" x14ac:dyDescent="0.25">
      <c r="E214" t="s">
        <v>263</v>
      </c>
      <c r="F214" s="19">
        <v>1791.6010000000001</v>
      </c>
      <c r="G214" s="19">
        <v>8605.0429999999997</v>
      </c>
      <c r="H214" s="20">
        <v>4.5636559206306604</v>
      </c>
      <c r="I214" s="20">
        <v>3.1158444702082955</v>
      </c>
      <c r="J214" s="1">
        <v>5.7981978005311241</v>
      </c>
      <c r="K214" s="21">
        <v>-1</v>
      </c>
      <c r="L214" t="e">
        <f t="shared" si="12"/>
        <v>#N/A</v>
      </c>
      <c r="M214" t="e">
        <f t="shared" si="13"/>
        <v>#N/A</v>
      </c>
      <c r="N214" t="e">
        <f t="shared" si="14"/>
        <v>#N/A</v>
      </c>
      <c r="O214" t="e">
        <f t="shared" si="15"/>
        <v>#N/A</v>
      </c>
      <c r="P214" t="e">
        <v>#N/A</v>
      </c>
      <c r="Q214" t="e">
        <v>#N/A</v>
      </c>
    </row>
    <row r="215" spans="3:17" x14ac:dyDescent="0.25">
      <c r="E215" t="s">
        <v>264</v>
      </c>
      <c r="F215" s="19">
        <v>1803.8720000000001</v>
      </c>
      <c r="G215" s="19">
        <v>8632.4410000000007</v>
      </c>
      <c r="H215" s="20">
        <v>4.4828283261230784</v>
      </c>
      <c r="I215" s="20">
        <v>3.1795166133603781</v>
      </c>
      <c r="J215" s="1">
        <v>5.4921030185232089</v>
      </c>
      <c r="K215" s="21">
        <v>-1</v>
      </c>
      <c r="L215" t="e">
        <f t="shared" si="12"/>
        <v>#N/A</v>
      </c>
      <c r="M215" t="e">
        <f t="shared" si="13"/>
        <v>#N/A</v>
      </c>
      <c r="N215" t="e">
        <f t="shared" si="14"/>
        <v>#N/A</v>
      </c>
      <c r="O215" t="e">
        <f t="shared" si="15"/>
        <v>#N/A</v>
      </c>
      <c r="P215" t="e">
        <v>#N/A</v>
      </c>
      <c r="Q215" t="e">
        <v>#N/A</v>
      </c>
    </row>
    <row r="216" spans="3:17" x14ac:dyDescent="0.25">
      <c r="C216" s="22" t="s">
        <v>265</v>
      </c>
      <c r="D216" s="22" t="s">
        <v>265</v>
      </c>
      <c r="E216" t="s">
        <v>266</v>
      </c>
      <c r="F216" s="19">
        <v>1799.7460000000001</v>
      </c>
      <c r="G216" s="19">
        <v>8646.9660000000003</v>
      </c>
      <c r="H216" s="20">
        <v>4.3387266675826597</v>
      </c>
      <c r="I216" s="20">
        <v>3.4027618583296393</v>
      </c>
      <c r="J216" s="1">
        <v>5.1910176593217949</v>
      </c>
      <c r="K216" s="21">
        <v>-1</v>
      </c>
      <c r="L216" t="e">
        <f t="shared" si="12"/>
        <v>#N/A</v>
      </c>
      <c r="M216" t="e">
        <f t="shared" si="13"/>
        <v>#N/A</v>
      </c>
      <c r="N216" t="e">
        <f t="shared" si="14"/>
        <v>#N/A</v>
      </c>
      <c r="O216" t="e">
        <f t="shared" si="15"/>
        <v>#N/A</v>
      </c>
      <c r="P216" t="e">
        <v>#N/A</v>
      </c>
      <c r="Q216" t="e">
        <v>#N/A</v>
      </c>
    </row>
    <row r="217" spans="3:17" x14ac:dyDescent="0.25">
      <c r="E217" t="s">
        <v>267</v>
      </c>
      <c r="F217" s="19">
        <v>1804.471</v>
      </c>
      <c r="G217" s="19">
        <v>8665.7119999999995</v>
      </c>
      <c r="H217" s="20">
        <v>4.2133598534463301</v>
      </c>
      <c r="I217" s="20">
        <v>3.0981021871062886</v>
      </c>
      <c r="J217" s="1">
        <v>4.9792963975822335</v>
      </c>
      <c r="K217" s="21">
        <v>-1</v>
      </c>
      <c r="L217" t="e">
        <f t="shared" si="12"/>
        <v>#N/A</v>
      </c>
      <c r="M217" t="e">
        <f t="shared" si="13"/>
        <v>#N/A</v>
      </c>
      <c r="N217" t="e">
        <f t="shared" si="14"/>
        <v>#N/A</v>
      </c>
      <c r="O217" t="e">
        <f t="shared" si="15"/>
        <v>#N/A</v>
      </c>
      <c r="P217" t="e">
        <v>#N/A</v>
      </c>
      <c r="Q217" t="e">
        <v>#N/A</v>
      </c>
    </row>
    <row r="218" spans="3:17" x14ac:dyDescent="0.25">
      <c r="E218" t="s">
        <v>268</v>
      </c>
      <c r="F218" s="19">
        <v>1804.5809999999999</v>
      </c>
      <c r="G218" s="19">
        <v>8680.2080000000005</v>
      </c>
      <c r="H218" s="20">
        <v>3.7093464104498874</v>
      </c>
      <c r="I218" s="20">
        <v>2.8924532920351131</v>
      </c>
      <c r="J218" s="1">
        <v>4.8563461950345665</v>
      </c>
      <c r="K218" s="21">
        <v>-1</v>
      </c>
      <c r="L218" t="e">
        <f t="shared" si="12"/>
        <v>#N/A</v>
      </c>
      <c r="M218" t="e">
        <f t="shared" si="13"/>
        <v>#N/A</v>
      </c>
      <c r="N218" t="e">
        <f t="shared" si="14"/>
        <v>#N/A</v>
      </c>
      <c r="O218" t="e">
        <f t="shared" si="15"/>
        <v>#N/A</v>
      </c>
      <c r="P218" t="e">
        <v>#N/A</v>
      </c>
      <c r="Q218" t="e">
        <v>#N/A</v>
      </c>
    </row>
    <row r="219" spans="3:17" x14ac:dyDescent="0.25">
      <c r="E219" t="s">
        <v>269</v>
      </c>
      <c r="F219" s="19">
        <v>1813.0029999999999</v>
      </c>
      <c r="G219" s="19">
        <v>8701.8979999999992</v>
      </c>
      <c r="H219" s="20">
        <v>4.115573263532557</v>
      </c>
      <c r="I219" s="20">
        <v>3.1059032790833996</v>
      </c>
      <c r="J219" s="1">
        <v>4.8025330228390173</v>
      </c>
      <c r="K219" s="21">
        <v>-1</v>
      </c>
      <c r="L219" t="e">
        <f t="shared" si="12"/>
        <v>#N/A</v>
      </c>
      <c r="M219" t="e">
        <f t="shared" si="13"/>
        <v>#N/A</v>
      </c>
      <c r="N219" t="e">
        <f t="shared" si="14"/>
        <v>#N/A</v>
      </c>
      <c r="O219" t="e">
        <f t="shared" si="15"/>
        <v>#N/A</v>
      </c>
      <c r="P219" t="e">
        <v>#N/A</v>
      </c>
      <c r="Q219" t="e">
        <v>#N/A</v>
      </c>
    </row>
    <row r="220" spans="3:17" x14ac:dyDescent="0.25">
      <c r="E220" t="s">
        <v>270</v>
      </c>
      <c r="F220" s="19">
        <v>1819.1120000000001</v>
      </c>
      <c r="G220" s="19">
        <v>8726.1299999999992</v>
      </c>
      <c r="H220" s="20">
        <v>4.0384924440906245</v>
      </c>
      <c r="I220" s="20">
        <v>3.0758090846163322</v>
      </c>
      <c r="J220" s="1">
        <v>4.768460517208073</v>
      </c>
      <c r="K220" s="21">
        <v>-1</v>
      </c>
      <c r="L220" t="e">
        <f t="shared" si="12"/>
        <v>#N/A</v>
      </c>
      <c r="M220" t="e">
        <f t="shared" si="13"/>
        <v>#N/A</v>
      </c>
      <c r="N220" t="e">
        <f t="shared" si="14"/>
        <v>#N/A</v>
      </c>
      <c r="O220" t="e">
        <f t="shared" si="15"/>
        <v>#N/A</v>
      </c>
      <c r="P220" t="e">
        <v>#N/A</v>
      </c>
      <c r="Q220" t="e">
        <v>#N/A</v>
      </c>
    </row>
    <row r="221" spans="3:17" x14ac:dyDescent="0.25">
      <c r="E221" t="s">
        <v>271</v>
      </c>
      <c r="F221" s="19">
        <v>1821.412</v>
      </c>
      <c r="G221" s="19">
        <v>8743.4030000000002</v>
      </c>
      <c r="H221" s="20">
        <v>3.763702426758031</v>
      </c>
      <c r="I221" s="20">
        <v>2.954043141443119</v>
      </c>
      <c r="J221" s="1">
        <v>4.7041923625809945</v>
      </c>
      <c r="K221" s="21">
        <v>1</v>
      </c>
      <c r="L221" t="e">
        <f t="shared" si="12"/>
        <v>#N/A</v>
      </c>
      <c r="M221" t="e">
        <f t="shared" si="13"/>
        <v>#N/A</v>
      </c>
      <c r="N221">
        <f t="shared" si="14"/>
        <v>-100000</v>
      </c>
      <c r="O221">
        <f t="shared" si="15"/>
        <v>100000</v>
      </c>
      <c r="P221" t="e">
        <v>#N/A</v>
      </c>
      <c r="Q221" t="e">
        <v>#N/A</v>
      </c>
    </row>
    <row r="222" spans="3:17" x14ac:dyDescent="0.25">
      <c r="E222" t="s">
        <v>272</v>
      </c>
      <c r="F222" s="19">
        <v>1825.373</v>
      </c>
      <c r="G222" s="19">
        <v>8772.7330000000002</v>
      </c>
      <c r="H222" s="20">
        <v>3.7751660205495474</v>
      </c>
      <c r="I222" s="20">
        <v>3.1570450069083211</v>
      </c>
      <c r="J222" s="1">
        <v>4.5673190615411086</v>
      </c>
      <c r="K222" s="21">
        <v>1</v>
      </c>
      <c r="L222" t="e">
        <f t="shared" si="12"/>
        <v>#N/A</v>
      </c>
      <c r="M222" t="e">
        <f t="shared" si="13"/>
        <v>#N/A</v>
      </c>
      <c r="N222">
        <f t="shared" si="14"/>
        <v>-100000</v>
      </c>
      <c r="O222">
        <f t="shared" si="15"/>
        <v>100000</v>
      </c>
      <c r="P222" t="e">
        <v>#N/A</v>
      </c>
      <c r="Q222" t="e">
        <v>#N/A</v>
      </c>
    </row>
    <row r="223" spans="3:17" x14ac:dyDescent="0.25">
      <c r="E223" t="s">
        <v>273</v>
      </c>
      <c r="F223" s="19">
        <v>1834.9369999999999</v>
      </c>
      <c r="G223" s="19">
        <v>8799.1689999999999</v>
      </c>
      <c r="H223" s="20">
        <v>3.7593266438784134</v>
      </c>
      <c r="I223" s="20">
        <v>3.0664460680244199</v>
      </c>
      <c r="J223" s="1">
        <v>4.315630933615755</v>
      </c>
      <c r="K223" s="21">
        <v>1</v>
      </c>
      <c r="L223" t="e">
        <f t="shared" si="12"/>
        <v>#N/A</v>
      </c>
      <c r="M223" t="e">
        <f t="shared" si="13"/>
        <v>#N/A</v>
      </c>
      <c r="N223">
        <f t="shared" si="14"/>
        <v>-100000</v>
      </c>
      <c r="O223">
        <f t="shared" si="15"/>
        <v>100000</v>
      </c>
      <c r="P223" t="e">
        <v>#N/A</v>
      </c>
      <c r="Q223" t="e">
        <v>#N/A</v>
      </c>
    </row>
    <row r="224" spans="3:17" x14ac:dyDescent="0.25">
      <c r="E224" t="s">
        <v>274</v>
      </c>
      <c r="F224" s="19">
        <v>1834.623</v>
      </c>
      <c r="G224" s="19">
        <v>8787.259</v>
      </c>
      <c r="H224" s="20">
        <v>3.1228183777330276</v>
      </c>
      <c r="I224" s="20">
        <v>2.5497573982561805</v>
      </c>
      <c r="J224" s="1">
        <v>3.9290947867471893</v>
      </c>
      <c r="K224" s="21">
        <v>1</v>
      </c>
      <c r="L224" t="e">
        <f t="shared" si="12"/>
        <v>#N/A</v>
      </c>
      <c r="M224" t="e">
        <f t="shared" si="13"/>
        <v>#N/A</v>
      </c>
      <c r="N224">
        <f t="shared" si="14"/>
        <v>-100000</v>
      </c>
      <c r="O224">
        <f t="shared" si="15"/>
        <v>100000</v>
      </c>
      <c r="P224" t="e">
        <v>#N/A</v>
      </c>
      <c r="Q224" t="e">
        <v>#N/A</v>
      </c>
    </row>
    <row r="225" spans="3:17" x14ac:dyDescent="0.25">
      <c r="E225" t="s">
        <v>275</v>
      </c>
      <c r="F225" s="19">
        <v>1838.2919999999999</v>
      </c>
      <c r="G225" s="19">
        <v>8800.7289999999994</v>
      </c>
      <c r="H225" s="20">
        <v>2.9930471126748737</v>
      </c>
      <c r="I225" s="20">
        <v>2.5545504229442129</v>
      </c>
      <c r="J225" s="1">
        <v>3.4527180709201799</v>
      </c>
      <c r="K225" s="21">
        <v>1</v>
      </c>
      <c r="L225" t="e">
        <f t="shared" si="12"/>
        <v>#N/A</v>
      </c>
      <c r="M225" t="e">
        <f t="shared" si="13"/>
        <v>#N/A</v>
      </c>
      <c r="N225">
        <f t="shared" si="14"/>
        <v>-100000</v>
      </c>
      <c r="O225">
        <f t="shared" si="15"/>
        <v>100000</v>
      </c>
      <c r="P225" t="e">
        <v>#N/A</v>
      </c>
      <c r="Q225" t="e">
        <v>#N/A</v>
      </c>
    </row>
    <row r="226" spans="3:17" x14ac:dyDescent="0.25">
      <c r="E226" t="s">
        <v>276</v>
      </c>
      <c r="F226" s="19">
        <v>1843.251</v>
      </c>
      <c r="G226" s="19">
        <v>8811.7039999999997</v>
      </c>
      <c r="H226" s="20">
        <v>2.8828963591781775</v>
      </c>
      <c r="I226" s="20">
        <v>2.4016265810641535</v>
      </c>
      <c r="J226" s="1">
        <v>2.8776894049200807</v>
      </c>
      <c r="K226" s="21">
        <v>1</v>
      </c>
      <c r="L226" t="e">
        <f t="shared" si="12"/>
        <v>#N/A</v>
      </c>
      <c r="M226" t="e">
        <f t="shared" si="13"/>
        <v>#N/A</v>
      </c>
      <c r="N226">
        <f t="shared" si="14"/>
        <v>-100000</v>
      </c>
      <c r="O226">
        <f t="shared" si="15"/>
        <v>100000</v>
      </c>
      <c r="P226" t="e">
        <v>#N/A</v>
      </c>
      <c r="Q226" t="e">
        <v>#N/A</v>
      </c>
    </row>
    <row r="227" spans="3:17" x14ac:dyDescent="0.25">
      <c r="E227" t="s">
        <v>277</v>
      </c>
      <c r="F227" s="19">
        <v>1840.4580000000001</v>
      </c>
      <c r="G227" s="19">
        <v>8815.5540000000001</v>
      </c>
      <c r="H227" s="20">
        <v>2.0281926877295131</v>
      </c>
      <c r="I227" s="20">
        <v>2.12121924725579</v>
      </c>
      <c r="J227" s="1">
        <v>2.1949306554729153</v>
      </c>
      <c r="K227" s="21">
        <v>1</v>
      </c>
      <c r="L227" t="e">
        <f t="shared" si="12"/>
        <v>#N/A</v>
      </c>
      <c r="M227" t="e">
        <f t="shared" si="13"/>
        <v>#N/A</v>
      </c>
      <c r="N227">
        <f t="shared" si="14"/>
        <v>-100000</v>
      </c>
      <c r="O227">
        <f t="shared" si="15"/>
        <v>100000</v>
      </c>
      <c r="P227" t="e">
        <v>#N/A</v>
      </c>
      <c r="Q227" t="e">
        <v>#N/A</v>
      </c>
    </row>
    <row r="228" spans="3:17" x14ac:dyDescent="0.25">
      <c r="C228" s="22" t="s">
        <v>278</v>
      </c>
      <c r="D228" s="22" t="s">
        <v>278</v>
      </c>
      <c r="E228" t="s">
        <v>279</v>
      </c>
      <c r="F228" s="19">
        <v>1838.355</v>
      </c>
      <c r="G228" s="19">
        <v>8830.6759999999995</v>
      </c>
      <c r="H228" s="20">
        <v>2.1452471626551617</v>
      </c>
      <c r="I228" s="20">
        <v>2.1245602214695847</v>
      </c>
      <c r="J228" s="1">
        <v>1.4313629378965187</v>
      </c>
      <c r="K228" s="21">
        <v>1</v>
      </c>
      <c r="L228" t="e">
        <f t="shared" si="12"/>
        <v>#N/A</v>
      </c>
      <c r="M228" t="e">
        <f t="shared" si="13"/>
        <v>#N/A</v>
      </c>
      <c r="N228">
        <f t="shared" si="14"/>
        <v>-100000</v>
      </c>
      <c r="O228">
        <f t="shared" si="15"/>
        <v>100000</v>
      </c>
      <c r="P228" t="e">
        <v>#N/A</v>
      </c>
      <c r="Q228" t="e">
        <v>#N/A</v>
      </c>
    </row>
    <row r="229" spans="3:17" x14ac:dyDescent="0.25">
      <c r="E229" t="s">
        <v>280</v>
      </c>
      <c r="F229" s="19">
        <v>1838.7370000000001</v>
      </c>
      <c r="G229" s="19">
        <v>8843.3269999999993</v>
      </c>
      <c r="H229" s="20">
        <v>1.8989498861439191</v>
      </c>
      <c r="I229" s="20">
        <v>2.0496296207397569</v>
      </c>
      <c r="J229" s="1">
        <v>0.55563615668166033</v>
      </c>
      <c r="K229" s="21">
        <v>1</v>
      </c>
      <c r="L229" t="e">
        <f t="shared" si="12"/>
        <v>#N/A</v>
      </c>
      <c r="M229" t="e">
        <f t="shared" si="13"/>
        <v>#N/A</v>
      </c>
      <c r="N229">
        <f t="shared" si="14"/>
        <v>-100000</v>
      </c>
      <c r="O229">
        <f t="shared" si="15"/>
        <v>100000</v>
      </c>
      <c r="P229" t="e">
        <v>#N/A</v>
      </c>
      <c r="Q229" t="e">
        <v>#N/A</v>
      </c>
    </row>
    <row r="230" spans="3:17" x14ac:dyDescent="0.25">
      <c r="E230" t="s">
        <v>281</v>
      </c>
      <c r="F230" s="19">
        <v>1832.0530000000001</v>
      </c>
      <c r="G230" s="19">
        <v>8811.4650000000001</v>
      </c>
      <c r="H230" s="20">
        <v>1.5223478469517326</v>
      </c>
      <c r="I230" s="20">
        <v>1.5121411837135668</v>
      </c>
      <c r="J230" s="1">
        <v>-0.42517916511004561</v>
      </c>
      <c r="K230" s="21">
        <v>1</v>
      </c>
      <c r="L230">
        <f t="shared" si="12"/>
        <v>-100000</v>
      </c>
      <c r="M230">
        <f t="shared" si="13"/>
        <v>100000</v>
      </c>
      <c r="N230">
        <f t="shared" si="14"/>
        <v>-100000</v>
      </c>
      <c r="O230">
        <f t="shared" si="15"/>
        <v>100000</v>
      </c>
      <c r="P230" t="e">
        <v>#N/A</v>
      </c>
      <c r="Q230" t="e">
        <v>#N/A</v>
      </c>
    </row>
    <row r="231" spans="3:17" x14ac:dyDescent="0.25">
      <c r="E231" t="s">
        <v>282</v>
      </c>
      <c r="F231" s="19">
        <v>1835.2639999999999</v>
      </c>
      <c r="G231" s="19">
        <v>8826.2240000000002</v>
      </c>
      <c r="H231" s="20">
        <v>1.2278523532503804</v>
      </c>
      <c r="I231" s="20">
        <v>1.4287227912807232</v>
      </c>
      <c r="J231" s="1">
        <v>-1.4834276324576345</v>
      </c>
      <c r="K231" s="21">
        <v>1</v>
      </c>
      <c r="L231">
        <f t="shared" si="12"/>
        <v>-100000</v>
      </c>
      <c r="M231">
        <f t="shared" si="13"/>
        <v>100000</v>
      </c>
      <c r="N231">
        <f t="shared" si="14"/>
        <v>-100000</v>
      </c>
      <c r="O231">
        <f t="shared" si="15"/>
        <v>100000</v>
      </c>
      <c r="P231" t="e">
        <v>#N/A</v>
      </c>
      <c r="Q231" t="e">
        <v>#N/A</v>
      </c>
    </row>
    <row r="232" spans="3:17" x14ac:dyDescent="0.25">
      <c r="E232" t="s">
        <v>283</v>
      </c>
      <c r="F232" s="19">
        <v>1824.11</v>
      </c>
      <c r="G232" s="19">
        <v>8817.7270000000008</v>
      </c>
      <c r="H232" s="20">
        <v>0.27474943818741604</v>
      </c>
      <c r="I232" s="20">
        <v>1.0496864016465768</v>
      </c>
      <c r="J232" s="1">
        <v>-2.5878123755041282</v>
      </c>
      <c r="K232" s="21">
        <v>1</v>
      </c>
      <c r="L232">
        <f t="shared" si="12"/>
        <v>-100000</v>
      </c>
      <c r="M232">
        <f t="shared" si="13"/>
        <v>100000</v>
      </c>
      <c r="N232">
        <f t="shared" si="14"/>
        <v>-100000</v>
      </c>
      <c r="O232">
        <f t="shared" si="15"/>
        <v>100000</v>
      </c>
      <c r="P232" t="e">
        <v>#N/A</v>
      </c>
      <c r="Q232" t="e">
        <v>#N/A</v>
      </c>
    </row>
    <row r="233" spans="3:17" x14ac:dyDescent="0.25">
      <c r="E233" t="s">
        <v>284</v>
      </c>
      <c r="F233" s="19">
        <v>1807.0930000000001</v>
      </c>
      <c r="G233" s="19">
        <v>8811.9500000000007</v>
      </c>
      <c r="H233" s="20">
        <v>-0.78614832887891062</v>
      </c>
      <c r="I233" s="20">
        <v>0.78398536588100143</v>
      </c>
      <c r="J233" s="1">
        <v>-3.6716642013459588</v>
      </c>
      <c r="K233" s="21">
        <v>1</v>
      </c>
      <c r="L233">
        <f t="shared" si="12"/>
        <v>-100000</v>
      </c>
      <c r="M233">
        <f t="shared" si="13"/>
        <v>100000</v>
      </c>
      <c r="N233">
        <f t="shared" si="14"/>
        <v>-100000</v>
      </c>
      <c r="O233">
        <f t="shared" si="15"/>
        <v>100000</v>
      </c>
      <c r="P233" t="e">
        <v>#N/A</v>
      </c>
      <c r="Q233" t="e">
        <v>#N/A</v>
      </c>
    </row>
    <row r="234" spans="3:17" x14ac:dyDescent="0.25">
      <c r="E234" t="s">
        <v>285</v>
      </c>
      <c r="F234" s="19">
        <v>1776.077</v>
      </c>
      <c r="G234" s="19">
        <v>8786.9529999999995</v>
      </c>
      <c r="H234" s="20">
        <v>-2.7005987269451248</v>
      </c>
      <c r="I234" s="20">
        <v>0.16209315842621308</v>
      </c>
      <c r="J234" s="1">
        <v>-4.612469316715984</v>
      </c>
      <c r="K234" s="21">
        <v>1</v>
      </c>
      <c r="L234">
        <f t="shared" si="12"/>
        <v>-100000</v>
      </c>
      <c r="M234">
        <f t="shared" si="13"/>
        <v>100000</v>
      </c>
      <c r="N234">
        <f t="shared" si="14"/>
        <v>-100000</v>
      </c>
      <c r="O234">
        <f t="shared" si="15"/>
        <v>100000</v>
      </c>
      <c r="P234" t="e">
        <v>#N/A</v>
      </c>
      <c r="Q234" t="e">
        <v>#N/A</v>
      </c>
    </row>
    <row r="235" spans="3:17" x14ac:dyDescent="0.25">
      <c r="E235" t="s">
        <v>286</v>
      </c>
      <c r="F235" s="19">
        <v>1744.56</v>
      </c>
      <c r="G235" s="19">
        <v>8754.6209999999992</v>
      </c>
      <c r="H235" s="20">
        <v>-4.9253462107963326</v>
      </c>
      <c r="I235" s="20">
        <v>-0.50627508120369979</v>
      </c>
      <c r="J235" s="1">
        <v>-5.3205901963523257</v>
      </c>
      <c r="K235" s="21">
        <v>1</v>
      </c>
      <c r="L235">
        <f t="shared" si="12"/>
        <v>-100000</v>
      </c>
      <c r="M235">
        <f t="shared" si="13"/>
        <v>100000</v>
      </c>
      <c r="N235">
        <f t="shared" si="14"/>
        <v>-100000</v>
      </c>
      <c r="O235">
        <f t="shared" si="15"/>
        <v>100000</v>
      </c>
      <c r="P235" t="e">
        <v>#N/A</v>
      </c>
      <c r="Q235" t="e">
        <v>#N/A</v>
      </c>
    </row>
    <row r="236" spans="3:17" x14ac:dyDescent="0.25">
      <c r="E236" t="s">
        <v>287</v>
      </c>
      <c r="F236" s="19">
        <v>1712.7850000000001</v>
      </c>
      <c r="G236" s="19">
        <v>8725.9519999999993</v>
      </c>
      <c r="H236" s="20">
        <v>-6.6410374229473828</v>
      </c>
      <c r="I236" s="20">
        <v>-0.69768058503796304</v>
      </c>
      <c r="J236" s="1">
        <v>-5.7629806528874505</v>
      </c>
      <c r="K236" s="21">
        <v>1</v>
      </c>
      <c r="L236">
        <f t="shared" si="12"/>
        <v>-100000</v>
      </c>
      <c r="M236">
        <f t="shared" si="13"/>
        <v>100000</v>
      </c>
      <c r="N236">
        <f t="shared" si="14"/>
        <v>-100000</v>
      </c>
      <c r="O236">
        <f t="shared" si="15"/>
        <v>100000</v>
      </c>
      <c r="P236" t="e">
        <v>#N/A</v>
      </c>
      <c r="Q236" t="e">
        <v>#N/A</v>
      </c>
    </row>
    <row r="237" spans="3:17" x14ac:dyDescent="0.25">
      <c r="E237" t="s">
        <v>288</v>
      </c>
      <c r="F237" s="19">
        <v>1673.405</v>
      </c>
      <c r="G237" s="19">
        <v>8707.1149999999998</v>
      </c>
      <c r="H237" s="20">
        <v>-8.9695761065162642</v>
      </c>
      <c r="I237" s="20">
        <v>-1.0637073360627247</v>
      </c>
      <c r="J237" s="1">
        <v>-5.987496159027927</v>
      </c>
      <c r="K237" s="21">
        <v>1</v>
      </c>
      <c r="L237">
        <f t="shared" si="12"/>
        <v>-100000</v>
      </c>
      <c r="M237">
        <f t="shared" si="13"/>
        <v>100000</v>
      </c>
      <c r="N237">
        <f t="shared" si="14"/>
        <v>-100000</v>
      </c>
      <c r="O237">
        <f t="shared" si="15"/>
        <v>100000</v>
      </c>
      <c r="P237" t="e">
        <v>#N/A</v>
      </c>
      <c r="Q237" t="e">
        <v>#N/A</v>
      </c>
    </row>
    <row r="238" spans="3:17" x14ac:dyDescent="0.25">
      <c r="E238" t="s">
        <v>289</v>
      </c>
      <c r="F238" s="19">
        <v>1654.4659999999999</v>
      </c>
      <c r="G238" s="19">
        <v>8695.3349999999991</v>
      </c>
      <c r="H238" s="20">
        <v>-10.24195836595233</v>
      </c>
      <c r="I238" s="20">
        <v>-1.3206185772922097</v>
      </c>
      <c r="J238" s="1">
        <v>-5.7513918782846396</v>
      </c>
      <c r="K238" s="21">
        <v>1</v>
      </c>
      <c r="L238">
        <f t="shared" si="12"/>
        <v>-100000</v>
      </c>
      <c r="M238">
        <f t="shared" si="13"/>
        <v>100000</v>
      </c>
      <c r="N238">
        <f t="shared" si="14"/>
        <v>-100000</v>
      </c>
      <c r="O238">
        <f t="shared" si="15"/>
        <v>100000</v>
      </c>
      <c r="P238" t="e">
        <v>#N/A</v>
      </c>
      <c r="Q238" t="e">
        <v>#N/A</v>
      </c>
    </row>
    <row r="239" spans="3:17" x14ac:dyDescent="0.25">
      <c r="E239" t="s">
        <v>290</v>
      </c>
      <c r="F239" s="19">
        <v>1631.845</v>
      </c>
      <c r="G239" s="19">
        <v>8686.3739999999998</v>
      </c>
      <c r="H239" s="20">
        <v>-11.334841653544936</v>
      </c>
      <c r="I239" s="20">
        <v>-1.4653645136766258</v>
      </c>
      <c r="J239" s="1">
        <v>-5.0913633237330114</v>
      </c>
      <c r="K239" s="21">
        <v>1</v>
      </c>
      <c r="L239">
        <f t="shared" si="12"/>
        <v>-100000</v>
      </c>
      <c r="M239">
        <f t="shared" si="13"/>
        <v>100000</v>
      </c>
      <c r="N239">
        <f t="shared" si="14"/>
        <v>-100000</v>
      </c>
      <c r="O239">
        <f t="shared" si="15"/>
        <v>100000</v>
      </c>
      <c r="P239" t="e">
        <v>#N/A</v>
      </c>
      <c r="Q239" t="e">
        <v>#N/A</v>
      </c>
    </row>
    <row r="240" spans="3:17" x14ac:dyDescent="0.25">
      <c r="C240" s="22" t="s">
        <v>291</v>
      </c>
      <c r="D240" s="22" t="s">
        <v>291</v>
      </c>
      <c r="E240" t="s">
        <v>292</v>
      </c>
      <c r="F240" s="19">
        <v>1612.9580000000001</v>
      </c>
      <c r="G240" s="19">
        <v>8680.4860000000008</v>
      </c>
      <c r="H240" s="20">
        <v>-12.260798376809701</v>
      </c>
      <c r="I240" s="20">
        <v>-1.7007757956468916</v>
      </c>
      <c r="J240" s="1">
        <v>-4.1047679765391258</v>
      </c>
      <c r="K240" s="21">
        <v>-1</v>
      </c>
      <c r="L240">
        <f t="shared" si="12"/>
        <v>-100000</v>
      </c>
      <c r="M240">
        <f t="shared" si="13"/>
        <v>100000</v>
      </c>
      <c r="N240" t="e">
        <f t="shared" si="14"/>
        <v>#N/A</v>
      </c>
      <c r="O240" t="e">
        <f t="shared" si="15"/>
        <v>#N/A</v>
      </c>
      <c r="P240" t="e">
        <v>#N/A</v>
      </c>
      <c r="Q240" t="e">
        <v>#N/A</v>
      </c>
    </row>
    <row r="241" spans="3:17" x14ac:dyDescent="0.25">
      <c r="E241" t="s">
        <v>293</v>
      </c>
      <c r="F241" s="19">
        <v>1602.2860000000001</v>
      </c>
      <c r="G241" s="19">
        <v>8660.4560000000001</v>
      </c>
      <c r="H241" s="20">
        <v>-12.859424702934675</v>
      </c>
      <c r="I241" s="20">
        <v>-2.0678982016609671</v>
      </c>
      <c r="J241" s="1">
        <v>-2.8988096695921839</v>
      </c>
      <c r="K241" s="21">
        <v>-1</v>
      </c>
      <c r="L241">
        <f t="shared" si="12"/>
        <v>-100000</v>
      </c>
      <c r="M241">
        <f t="shared" si="13"/>
        <v>100000</v>
      </c>
      <c r="N241" t="e">
        <f t="shared" si="14"/>
        <v>#N/A</v>
      </c>
      <c r="O241" t="e">
        <f t="shared" si="15"/>
        <v>#N/A</v>
      </c>
      <c r="P241" t="e">
        <v>#N/A</v>
      </c>
      <c r="Q241" t="e">
        <v>#N/A</v>
      </c>
    </row>
    <row r="242" spans="3:17" x14ac:dyDescent="0.25">
      <c r="E242" t="s">
        <v>294</v>
      </c>
      <c r="F242" s="19">
        <v>1591.683</v>
      </c>
      <c r="G242" s="19">
        <v>8664.1039999999994</v>
      </c>
      <c r="H242" s="20">
        <v>-13.120253617116973</v>
      </c>
      <c r="I242" s="20">
        <v>-1.6723779757395696</v>
      </c>
      <c r="J242" s="1">
        <v>-1.5868480141317809</v>
      </c>
      <c r="K242" s="21">
        <v>-1</v>
      </c>
      <c r="L242">
        <f t="shared" si="12"/>
        <v>-100000</v>
      </c>
      <c r="M242">
        <f t="shared" si="13"/>
        <v>100000</v>
      </c>
      <c r="N242" t="e">
        <f t="shared" si="14"/>
        <v>#N/A</v>
      </c>
      <c r="O242" t="e">
        <f t="shared" si="15"/>
        <v>#N/A</v>
      </c>
      <c r="P242" t="e">
        <v>#N/A</v>
      </c>
      <c r="Q242" t="e">
        <v>#N/A</v>
      </c>
    </row>
    <row r="243" spans="3:17" x14ac:dyDescent="0.25">
      <c r="E243" t="s">
        <v>295</v>
      </c>
      <c r="F243" s="19">
        <v>1579.864</v>
      </c>
      <c r="G243" s="19">
        <v>8675.75</v>
      </c>
      <c r="H243" s="20">
        <v>-13.916254010322216</v>
      </c>
      <c r="I243" s="20">
        <v>-1.7048513611256699</v>
      </c>
      <c r="J243" s="1">
        <v>-0.27134713950031086</v>
      </c>
      <c r="K243" s="21">
        <v>-1</v>
      </c>
      <c r="L243">
        <f t="shared" si="12"/>
        <v>-100000</v>
      </c>
      <c r="M243">
        <f t="shared" si="13"/>
        <v>100000</v>
      </c>
      <c r="N243" t="e">
        <f t="shared" si="14"/>
        <v>#N/A</v>
      </c>
      <c r="O243" t="e">
        <f t="shared" si="15"/>
        <v>#N/A</v>
      </c>
      <c r="P243" t="e">
        <v>#N/A</v>
      </c>
      <c r="Q243" t="e">
        <v>#N/A</v>
      </c>
    </row>
    <row r="244" spans="3:17" x14ac:dyDescent="0.25">
      <c r="E244" t="s">
        <v>296</v>
      </c>
      <c r="F244" s="19">
        <v>1572.1220000000001</v>
      </c>
      <c r="G244" s="19">
        <v>8675.4580000000005</v>
      </c>
      <c r="H244" s="20">
        <v>-13.814298479806586</v>
      </c>
      <c r="I244" s="20">
        <v>-1.6134430108802444</v>
      </c>
      <c r="J244" s="1">
        <v>0.97694276815902814</v>
      </c>
      <c r="K244" s="21">
        <v>-1</v>
      </c>
      <c r="L244" t="e">
        <f t="shared" si="12"/>
        <v>#N/A</v>
      </c>
      <c r="M244" t="e">
        <f t="shared" si="13"/>
        <v>#N/A</v>
      </c>
      <c r="N244" t="e">
        <f t="shared" si="14"/>
        <v>#N/A</v>
      </c>
      <c r="O244" t="e">
        <f t="shared" si="15"/>
        <v>#N/A</v>
      </c>
      <c r="P244" t="e">
        <v>#N/A</v>
      </c>
      <c r="Q244" t="e">
        <v>#N/A</v>
      </c>
    </row>
    <row r="245" spans="3:17" x14ac:dyDescent="0.25">
      <c r="E245" t="s">
        <v>297</v>
      </c>
      <c r="F245" s="19">
        <v>1571.182</v>
      </c>
      <c r="G245" s="19">
        <v>8680.5499999999993</v>
      </c>
      <c r="H245" s="20">
        <v>-13.054723802261424</v>
      </c>
      <c r="I245" s="20">
        <v>-1.4911568948984266</v>
      </c>
      <c r="J245" s="1">
        <v>2.112013057698392</v>
      </c>
      <c r="K245" s="21">
        <v>-1</v>
      </c>
      <c r="L245" t="e">
        <f t="shared" si="12"/>
        <v>#N/A</v>
      </c>
      <c r="M245" t="e">
        <f t="shared" si="13"/>
        <v>#N/A</v>
      </c>
      <c r="N245" t="e">
        <f t="shared" si="14"/>
        <v>#N/A</v>
      </c>
      <c r="O245" t="e">
        <f t="shared" si="15"/>
        <v>#N/A</v>
      </c>
      <c r="P245" t="e">
        <v>#N/A</v>
      </c>
      <c r="Q245" t="e">
        <v>#N/A</v>
      </c>
    </row>
    <row r="246" spans="3:17" x14ac:dyDescent="0.25">
      <c r="E246" t="s">
        <v>298</v>
      </c>
      <c r="F246" s="19">
        <v>1576.9359999999999</v>
      </c>
      <c r="G246" s="19">
        <v>8695.8240000000005</v>
      </c>
      <c r="H246" s="20">
        <v>-11.212408020598208</v>
      </c>
      <c r="I246" s="20">
        <v>-1.0370944285237327</v>
      </c>
      <c r="J246" s="1">
        <v>3.090657616119441</v>
      </c>
      <c r="K246" s="21">
        <v>-1</v>
      </c>
      <c r="L246" t="e">
        <f t="shared" si="12"/>
        <v>#N/A</v>
      </c>
      <c r="M246" t="e">
        <f t="shared" si="13"/>
        <v>#N/A</v>
      </c>
      <c r="N246" t="e">
        <f t="shared" si="14"/>
        <v>#N/A</v>
      </c>
      <c r="O246" t="e">
        <f t="shared" si="15"/>
        <v>#N/A</v>
      </c>
      <c r="P246" t="e">
        <v>#N/A</v>
      </c>
      <c r="Q246" t="e">
        <v>#N/A</v>
      </c>
    </row>
    <row r="247" spans="3:17" x14ac:dyDescent="0.25">
      <c r="E247" t="s">
        <v>299</v>
      </c>
      <c r="F247" s="19">
        <v>1569.4860000000001</v>
      </c>
      <c r="G247" s="19">
        <v>8704.1589999999997</v>
      </c>
      <c r="H247" s="20">
        <v>-10.035424405007554</v>
      </c>
      <c r="I247" s="20">
        <v>-0.57640416415513096</v>
      </c>
      <c r="J247" s="1">
        <v>3.8776312342064134</v>
      </c>
      <c r="K247" s="21">
        <v>-1</v>
      </c>
      <c r="L247" t="e">
        <f t="shared" si="12"/>
        <v>#N/A</v>
      </c>
      <c r="M247" t="e">
        <f t="shared" si="13"/>
        <v>#N/A</v>
      </c>
      <c r="N247" t="e">
        <f t="shared" si="14"/>
        <v>#N/A</v>
      </c>
      <c r="O247" t="e">
        <f t="shared" si="15"/>
        <v>#N/A</v>
      </c>
      <c r="P247" t="e">
        <v>#N/A</v>
      </c>
      <c r="Q247" t="e">
        <v>#N/A</v>
      </c>
    </row>
    <row r="248" spans="3:17" x14ac:dyDescent="0.25">
      <c r="E248" t="s">
        <v>300</v>
      </c>
      <c r="F248" s="19">
        <v>1577.277</v>
      </c>
      <c r="G248" s="19">
        <v>8730.6769999999997</v>
      </c>
      <c r="H248" s="20">
        <v>-7.9115592441549865</v>
      </c>
      <c r="I248" s="20">
        <v>5.414881952134909E-2</v>
      </c>
      <c r="J248" s="1">
        <v>4.4664906892853962</v>
      </c>
      <c r="K248" s="21">
        <v>-1</v>
      </c>
      <c r="L248" t="e">
        <f t="shared" si="12"/>
        <v>#N/A</v>
      </c>
      <c r="M248" t="e">
        <f t="shared" si="13"/>
        <v>#N/A</v>
      </c>
      <c r="N248" t="e">
        <f t="shared" si="14"/>
        <v>#N/A</v>
      </c>
      <c r="O248" t="e">
        <f t="shared" si="15"/>
        <v>#N/A</v>
      </c>
      <c r="P248" t="e">
        <v>#N/A</v>
      </c>
      <c r="Q248" t="e">
        <v>#N/A</v>
      </c>
    </row>
    <row r="249" spans="3:17" x14ac:dyDescent="0.25">
      <c r="E249" t="s">
        <v>301</v>
      </c>
      <c r="F249" s="19">
        <v>1580.7760000000001</v>
      </c>
      <c r="G249" s="19">
        <v>8755.8439999999991</v>
      </c>
      <c r="H249" s="20">
        <v>-5.5353605373475006</v>
      </c>
      <c r="I249" s="20">
        <v>0.55964576096674268</v>
      </c>
      <c r="J249" s="1">
        <v>4.7997985540435106</v>
      </c>
      <c r="K249" s="21">
        <v>-1</v>
      </c>
      <c r="L249" t="e">
        <f t="shared" si="12"/>
        <v>#N/A</v>
      </c>
      <c r="M249" t="e">
        <f t="shared" si="13"/>
        <v>#N/A</v>
      </c>
      <c r="N249" t="e">
        <f t="shared" si="14"/>
        <v>#N/A</v>
      </c>
      <c r="O249" t="e">
        <f t="shared" si="15"/>
        <v>#N/A</v>
      </c>
      <c r="P249" t="e">
        <v>#N/A</v>
      </c>
      <c r="Q249" t="e">
        <v>#N/A</v>
      </c>
    </row>
    <row r="250" spans="3:17" x14ac:dyDescent="0.25">
      <c r="E250" t="s">
        <v>302</v>
      </c>
      <c r="F250" s="19">
        <v>1585.425</v>
      </c>
      <c r="G250" s="19">
        <v>8803.6</v>
      </c>
      <c r="H250" s="20">
        <v>-4.1730080884104019</v>
      </c>
      <c r="I250" s="20">
        <v>1.2450929147640899</v>
      </c>
      <c r="J250" s="1">
        <v>4.8724908897899377</v>
      </c>
      <c r="K250" s="21">
        <v>-1</v>
      </c>
      <c r="L250" t="e">
        <f t="shared" si="12"/>
        <v>#N/A</v>
      </c>
      <c r="M250" t="e">
        <f t="shared" si="13"/>
        <v>#N/A</v>
      </c>
      <c r="N250" t="e">
        <f t="shared" si="14"/>
        <v>#N/A</v>
      </c>
      <c r="O250" t="e">
        <f t="shared" si="15"/>
        <v>#N/A</v>
      </c>
      <c r="P250" t="e">
        <v>#N/A</v>
      </c>
      <c r="Q250" t="e">
        <v>#N/A</v>
      </c>
    </row>
    <row r="251" spans="3:17" x14ac:dyDescent="0.25">
      <c r="E251" t="s">
        <v>303</v>
      </c>
      <c r="F251" s="19">
        <v>1586.2570000000001</v>
      </c>
      <c r="G251" s="19">
        <v>8802.3359999999993</v>
      </c>
      <c r="H251" s="20">
        <v>-2.7936476809991118</v>
      </c>
      <c r="I251" s="20">
        <v>1.3349874182253751</v>
      </c>
      <c r="J251" s="1">
        <v>4.7221389353780063</v>
      </c>
      <c r="K251" s="21">
        <v>-1</v>
      </c>
      <c r="L251" t="e">
        <f t="shared" si="12"/>
        <v>#N/A</v>
      </c>
      <c r="M251" t="e">
        <f t="shared" si="13"/>
        <v>#N/A</v>
      </c>
      <c r="N251" t="e">
        <f t="shared" si="14"/>
        <v>#N/A</v>
      </c>
      <c r="O251" t="e">
        <f t="shared" si="15"/>
        <v>#N/A</v>
      </c>
      <c r="P251" t="e">
        <v>#N/A</v>
      </c>
      <c r="Q251" t="e">
        <v>#N/A</v>
      </c>
    </row>
    <row r="252" spans="3:17" x14ac:dyDescent="0.25">
      <c r="C252" s="22" t="s">
        <v>304</v>
      </c>
      <c r="D252" s="22" t="s">
        <v>304</v>
      </c>
      <c r="E252" t="s">
        <v>305</v>
      </c>
      <c r="F252" s="19">
        <v>1592.2080000000001</v>
      </c>
      <c r="G252" s="19">
        <v>8791.8179999999993</v>
      </c>
      <c r="H252" s="20">
        <v>-1.2864563119436512</v>
      </c>
      <c r="I252" s="20">
        <v>1.2825549168560268</v>
      </c>
      <c r="J252" s="1">
        <v>4.4958382508819339</v>
      </c>
      <c r="K252" s="21">
        <v>-1</v>
      </c>
      <c r="L252" t="e">
        <f t="shared" si="12"/>
        <v>#N/A</v>
      </c>
      <c r="M252" t="e">
        <f t="shared" si="13"/>
        <v>#N/A</v>
      </c>
      <c r="N252" t="e">
        <f t="shared" si="14"/>
        <v>#N/A</v>
      </c>
      <c r="O252" t="e">
        <f t="shared" si="15"/>
        <v>#N/A</v>
      </c>
      <c r="P252" t="e">
        <v>#N/A</v>
      </c>
      <c r="Q252" t="e">
        <v>#N/A</v>
      </c>
    </row>
    <row r="253" spans="3:17" x14ac:dyDescent="0.25">
      <c r="E253" t="s">
        <v>306</v>
      </c>
      <c r="F253" s="19">
        <v>1593.3910000000001</v>
      </c>
      <c r="G253" s="19">
        <v>8796.4570000000003</v>
      </c>
      <c r="H253" s="20">
        <v>-0.5551443375277576</v>
      </c>
      <c r="I253" s="20">
        <v>1.5703676573150416</v>
      </c>
      <c r="J253" s="1">
        <v>4.2968104208070512</v>
      </c>
      <c r="K253" s="21">
        <v>-1</v>
      </c>
      <c r="L253" t="e">
        <f t="shared" si="12"/>
        <v>#N/A</v>
      </c>
      <c r="M253" t="e">
        <f t="shared" si="13"/>
        <v>#N/A</v>
      </c>
      <c r="N253" t="e">
        <f t="shared" si="14"/>
        <v>#N/A</v>
      </c>
      <c r="O253" t="e">
        <f t="shared" si="15"/>
        <v>#N/A</v>
      </c>
      <c r="P253" t="e">
        <v>#N/A</v>
      </c>
      <c r="Q253" t="e">
        <v>#N/A</v>
      </c>
    </row>
    <row r="254" spans="3:17" x14ac:dyDescent="0.25">
      <c r="E254" t="s">
        <v>307</v>
      </c>
      <c r="F254" s="19">
        <v>1595.4090000000001</v>
      </c>
      <c r="G254" s="19">
        <v>8808.9590000000007</v>
      </c>
      <c r="H254" s="20">
        <v>0.23409183863873917</v>
      </c>
      <c r="I254" s="20">
        <v>1.6718982135948579</v>
      </c>
      <c r="J254" s="1">
        <v>4.20222839610358</v>
      </c>
      <c r="K254" s="21">
        <v>-1</v>
      </c>
      <c r="L254" t="e">
        <f t="shared" si="12"/>
        <v>#N/A</v>
      </c>
      <c r="M254" t="e">
        <f t="shared" si="13"/>
        <v>#N/A</v>
      </c>
      <c r="N254" t="e">
        <f t="shared" si="14"/>
        <v>#N/A</v>
      </c>
      <c r="O254" t="e">
        <f t="shared" si="15"/>
        <v>#N/A</v>
      </c>
      <c r="P254" t="e">
        <v>#N/A</v>
      </c>
      <c r="Q254" t="e">
        <v>#N/A</v>
      </c>
    </row>
    <row r="255" spans="3:17" x14ac:dyDescent="0.25">
      <c r="E255" t="s">
        <v>308</v>
      </c>
      <c r="F255" s="19">
        <v>1599.509</v>
      </c>
      <c r="G255" s="19">
        <v>8842.1409999999996</v>
      </c>
      <c r="H255" s="20">
        <v>1.2434614625056239</v>
      </c>
      <c r="I255" s="20">
        <v>1.9178860617237614</v>
      </c>
      <c r="J255" s="1">
        <v>4.1989129765680255</v>
      </c>
      <c r="K255" s="21">
        <v>-1</v>
      </c>
      <c r="L255" t="e">
        <f t="shared" si="12"/>
        <v>#N/A</v>
      </c>
      <c r="M255" t="e">
        <f t="shared" si="13"/>
        <v>#N/A</v>
      </c>
      <c r="N255" t="e">
        <f t="shared" si="14"/>
        <v>#N/A</v>
      </c>
      <c r="O255" t="e">
        <f t="shared" si="15"/>
        <v>#N/A</v>
      </c>
      <c r="P255" t="e">
        <v>#N/A</v>
      </c>
      <c r="Q255" t="e">
        <v>#N/A</v>
      </c>
    </row>
    <row r="256" spans="3:17" x14ac:dyDescent="0.25">
      <c r="E256" t="s">
        <v>309</v>
      </c>
      <c r="F256" s="19">
        <v>1598.7360000000001</v>
      </c>
      <c r="G256" s="19">
        <v>8848.2990000000009</v>
      </c>
      <c r="H256" s="20">
        <v>1.6928711639427441</v>
      </c>
      <c r="I256" s="20">
        <v>1.9922982740507855</v>
      </c>
      <c r="J256" s="1">
        <v>4.257808510148231</v>
      </c>
      <c r="K256" s="21">
        <v>-1</v>
      </c>
      <c r="L256" t="e">
        <f t="shared" si="12"/>
        <v>#N/A</v>
      </c>
      <c r="M256" t="e">
        <f t="shared" si="13"/>
        <v>#N/A</v>
      </c>
      <c r="N256" t="e">
        <f t="shared" si="14"/>
        <v>#N/A</v>
      </c>
      <c r="O256" t="e">
        <f t="shared" si="15"/>
        <v>#N/A</v>
      </c>
      <c r="P256" t="e">
        <v>#N/A</v>
      </c>
      <c r="Q256" t="e">
        <v>#N/A</v>
      </c>
    </row>
    <row r="257" spans="3:17" x14ac:dyDescent="0.25">
      <c r="E257" t="s">
        <v>310</v>
      </c>
      <c r="F257" s="19">
        <v>1603.1959999999999</v>
      </c>
      <c r="G257" s="19">
        <v>8866.3119999999999</v>
      </c>
      <c r="H257" s="20">
        <v>2.0375742593792268</v>
      </c>
      <c r="I257" s="20">
        <v>2.1399796095869617</v>
      </c>
      <c r="J257" s="1">
        <v>4.3785676309359145</v>
      </c>
      <c r="K257" s="21">
        <v>-1</v>
      </c>
      <c r="L257" t="e">
        <f t="shared" si="12"/>
        <v>#N/A</v>
      </c>
      <c r="M257" t="e">
        <f t="shared" si="13"/>
        <v>#N/A</v>
      </c>
      <c r="N257" t="e">
        <f t="shared" si="14"/>
        <v>#N/A</v>
      </c>
      <c r="O257" t="e">
        <f t="shared" si="15"/>
        <v>#N/A</v>
      </c>
      <c r="P257" t="e">
        <v>#N/A</v>
      </c>
      <c r="Q257" t="e">
        <v>#N/A</v>
      </c>
    </row>
    <row r="258" spans="3:17" x14ac:dyDescent="0.25">
      <c r="E258" t="s">
        <v>311</v>
      </c>
      <c r="F258" s="19">
        <v>1602.279</v>
      </c>
      <c r="G258" s="19">
        <v>8880.134</v>
      </c>
      <c r="H258" s="20">
        <v>1.6071039027582668</v>
      </c>
      <c r="I258" s="20">
        <v>2.1195231182231877</v>
      </c>
      <c r="J258" s="1">
        <v>4.5023985888630547</v>
      </c>
      <c r="K258" s="21">
        <v>-1</v>
      </c>
      <c r="L258" t="e">
        <f t="shared" si="12"/>
        <v>#N/A</v>
      </c>
      <c r="M258" t="e">
        <f t="shared" si="13"/>
        <v>#N/A</v>
      </c>
      <c r="N258" t="e">
        <f t="shared" si="14"/>
        <v>#N/A</v>
      </c>
      <c r="O258" t="e">
        <f t="shared" si="15"/>
        <v>#N/A</v>
      </c>
      <c r="P258" t="e">
        <v>#N/A</v>
      </c>
      <c r="Q258" t="e">
        <v>#N/A</v>
      </c>
    </row>
    <row r="259" spans="3:17" x14ac:dyDescent="0.25">
      <c r="E259" t="s">
        <v>312</v>
      </c>
      <c r="F259" s="19">
        <v>1607.4390000000001</v>
      </c>
      <c r="G259" s="19">
        <v>8879.3960000000006</v>
      </c>
      <c r="H259" s="20">
        <v>2.4181802195113455</v>
      </c>
      <c r="I259" s="20">
        <v>2.0132559618913248</v>
      </c>
      <c r="J259" s="1">
        <v>4.5823855716461637</v>
      </c>
      <c r="K259" s="21">
        <v>-1</v>
      </c>
      <c r="L259" t="e">
        <f t="shared" si="12"/>
        <v>#N/A</v>
      </c>
      <c r="M259" t="e">
        <f t="shared" si="13"/>
        <v>#N/A</v>
      </c>
      <c r="N259" t="e">
        <f t="shared" si="14"/>
        <v>#N/A</v>
      </c>
      <c r="O259" t="e">
        <f t="shared" si="15"/>
        <v>#N/A</v>
      </c>
      <c r="P259" t="e">
        <v>#N/A</v>
      </c>
      <c r="Q259" t="e">
        <v>#N/A</v>
      </c>
    </row>
    <row r="260" spans="3:17" x14ac:dyDescent="0.25">
      <c r="E260" t="s">
        <v>313</v>
      </c>
      <c r="F260" s="19">
        <v>1617.953</v>
      </c>
      <c r="G260" s="19">
        <v>8911.866</v>
      </c>
      <c r="H260" s="20">
        <v>2.5788748583793319</v>
      </c>
      <c r="I260" s="20">
        <v>2.0753144343789165</v>
      </c>
      <c r="J260" s="1">
        <v>4.6114354397482016</v>
      </c>
      <c r="K260" s="21">
        <v>-1</v>
      </c>
      <c r="L260" t="e">
        <f t="shared" si="12"/>
        <v>#N/A</v>
      </c>
      <c r="M260" t="e">
        <f t="shared" si="13"/>
        <v>#N/A</v>
      </c>
      <c r="N260" t="e">
        <f t="shared" si="14"/>
        <v>#N/A</v>
      </c>
      <c r="O260" t="e">
        <f t="shared" si="15"/>
        <v>#N/A</v>
      </c>
      <c r="P260" t="e">
        <v>#N/A</v>
      </c>
      <c r="Q260" t="e">
        <v>#N/A</v>
      </c>
    </row>
    <row r="261" spans="3:17" x14ac:dyDescent="0.25">
      <c r="E261" t="s">
        <v>314</v>
      </c>
      <c r="F261" s="19">
        <v>1624.84</v>
      </c>
      <c r="G261" s="19">
        <v>8951.5139999999992</v>
      </c>
      <c r="H261" s="20">
        <v>2.7874917129308452</v>
      </c>
      <c r="I261" s="20">
        <v>2.2347360231635083</v>
      </c>
      <c r="J261" s="1">
        <v>4.5672682730554914</v>
      </c>
      <c r="K261" s="21">
        <v>-1</v>
      </c>
      <c r="L261" t="e">
        <f t="shared" si="12"/>
        <v>#N/A</v>
      </c>
      <c r="M261" t="e">
        <f t="shared" si="13"/>
        <v>#N/A</v>
      </c>
      <c r="N261" t="e">
        <f t="shared" si="14"/>
        <v>#N/A</v>
      </c>
      <c r="O261" t="e">
        <f t="shared" si="15"/>
        <v>#N/A</v>
      </c>
      <c r="P261" t="e">
        <v>#N/A</v>
      </c>
      <c r="Q261" t="e">
        <v>#N/A</v>
      </c>
    </row>
    <row r="262" spans="3:17" x14ac:dyDescent="0.25">
      <c r="E262" t="s">
        <v>315</v>
      </c>
      <c r="F262" s="19">
        <v>1629.1369999999999</v>
      </c>
      <c r="G262" s="19">
        <v>8946.7630000000008</v>
      </c>
      <c r="H262" s="20">
        <v>2.757115599918003</v>
      </c>
      <c r="I262" s="20">
        <v>1.626187014403202</v>
      </c>
      <c r="J262" s="1">
        <v>4.4710693556424319</v>
      </c>
      <c r="K262" s="21">
        <v>-1</v>
      </c>
      <c r="L262" t="e">
        <f t="shared" si="12"/>
        <v>#N/A</v>
      </c>
      <c r="M262" t="e">
        <f t="shared" si="13"/>
        <v>#N/A</v>
      </c>
      <c r="N262" t="e">
        <f t="shared" si="14"/>
        <v>#N/A</v>
      </c>
      <c r="O262" t="e">
        <f t="shared" si="15"/>
        <v>#N/A</v>
      </c>
      <c r="P262" t="e">
        <v>#N/A</v>
      </c>
      <c r="Q262" t="e">
        <v>#N/A</v>
      </c>
    </row>
    <row r="263" spans="3:17" x14ac:dyDescent="0.25">
      <c r="E263" t="s">
        <v>316</v>
      </c>
      <c r="F263" s="19">
        <v>1639.27</v>
      </c>
      <c r="G263" s="19">
        <v>8965.8279999999995</v>
      </c>
      <c r="H263" s="20">
        <v>3.3420183488551913</v>
      </c>
      <c r="I263" s="20">
        <v>1.8573705888982328</v>
      </c>
      <c r="J263" s="1">
        <v>4.3907714085263727</v>
      </c>
      <c r="K263" s="21">
        <v>-1</v>
      </c>
      <c r="L263" t="e">
        <f t="shared" ref="L263:L326" si="16">+IF(J263&lt;0,-100000,#N/A)</f>
        <v>#N/A</v>
      </c>
      <c r="M263" t="e">
        <f t="shared" ref="M263:M326" si="17">+IF(J263&lt;0,100000,#N/A)</f>
        <v>#N/A</v>
      </c>
      <c r="N263" t="e">
        <f t="shared" ref="N263:N326" si="18">+IF(K263&gt;0,-100000,#N/A)</f>
        <v>#N/A</v>
      </c>
      <c r="O263" t="e">
        <f t="shared" ref="O263:O326" si="19">+IF(K263&gt;0,100000,#N/A)</f>
        <v>#N/A</v>
      </c>
      <c r="P263" t="e">
        <v>#N/A</v>
      </c>
      <c r="Q263" t="e">
        <v>#N/A</v>
      </c>
    </row>
    <row r="264" spans="3:17" x14ac:dyDescent="0.25">
      <c r="C264" s="22" t="s">
        <v>317</v>
      </c>
      <c r="D264" s="22" t="s">
        <v>317</v>
      </c>
      <c r="E264" t="s">
        <v>318</v>
      </c>
      <c r="F264" s="19">
        <v>1651.451</v>
      </c>
      <c r="G264" s="19">
        <v>8980.3320000000003</v>
      </c>
      <c r="H264" s="20">
        <v>3.7208078341523176</v>
      </c>
      <c r="I264" s="20">
        <v>2.1441981624278572</v>
      </c>
      <c r="J264" s="1">
        <v>4.365217756092088</v>
      </c>
      <c r="K264" s="21">
        <v>-1</v>
      </c>
      <c r="L264" t="e">
        <f t="shared" si="16"/>
        <v>#N/A</v>
      </c>
      <c r="M264" t="e">
        <f t="shared" si="17"/>
        <v>#N/A</v>
      </c>
      <c r="N264" t="e">
        <f t="shared" si="18"/>
        <v>#N/A</v>
      </c>
      <c r="O264" t="e">
        <f t="shared" si="19"/>
        <v>#N/A</v>
      </c>
      <c r="P264" t="e">
        <v>#N/A</v>
      </c>
      <c r="Q264" t="e">
        <v>#N/A</v>
      </c>
    </row>
    <row r="265" spans="3:17" x14ac:dyDescent="0.25">
      <c r="E265" t="s">
        <v>319</v>
      </c>
      <c r="F265" s="19">
        <v>1656.472</v>
      </c>
      <c r="G265" s="19">
        <v>8989.8889999999992</v>
      </c>
      <c r="H265" s="20">
        <v>3.9589152944882855</v>
      </c>
      <c r="I265" s="20">
        <v>2.1989762469139418</v>
      </c>
      <c r="J265" s="1">
        <v>4.4060583486686955</v>
      </c>
      <c r="K265" s="21">
        <v>-1</v>
      </c>
      <c r="L265" t="e">
        <f t="shared" si="16"/>
        <v>#N/A</v>
      </c>
      <c r="M265" t="e">
        <f t="shared" si="17"/>
        <v>#N/A</v>
      </c>
      <c r="N265" t="e">
        <f t="shared" si="18"/>
        <v>#N/A</v>
      </c>
      <c r="O265" t="e">
        <f t="shared" si="19"/>
        <v>#N/A</v>
      </c>
      <c r="P265" t="e">
        <v>#N/A</v>
      </c>
      <c r="Q265" t="e">
        <v>#N/A</v>
      </c>
    </row>
    <row r="266" spans="3:17" x14ac:dyDescent="0.25">
      <c r="E266" t="s">
        <v>320</v>
      </c>
      <c r="F266" s="19">
        <v>1666.808</v>
      </c>
      <c r="G266" s="19">
        <v>9013.1669999999995</v>
      </c>
      <c r="H266" s="20">
        <v>4.4752787529718008</v>
      </c>
      <c r="I266" s="20">
        <v>2.3181853837666688</v>
      </c>
      <c r="J266" s="1">
        <v>4.5435818303027897</v>
      </c>
      <c r="K266" s="21">
        <v>-1</v>
      </c>
      <c r="L266" t="e">
        <f t="shared" si="16"/>
        <v>#N/A</v>
      </c>
      <c r="M266" t="e">
        <f t="shared" si="17"/>
        <v>#N/A</v>
      </c>
      <c r="N266" t="e">
        <f t="shared" si="18"/>
        <v>#N/A</v>
      </c>
      <c r="O266" t="e">
        <f t="shared" si="19"/>
        <v>#N/A</v>
      </c>
      <c r="P266" t="e">
        <v>#N/A</v>
      </c>
      <c r="Q266" t="e">
        <v>#N/A</v>
      </c>
    </row>
    <row r="267" spans="3:17" x14ac:dyDescent="0.25">
      <c r="E267" t="s">
        <v>321</v>
      </c>
      <c r="F267" s="19">
        <v>1668.0820000000001</v>
      </c>
      <c r="G267" s="19">
        <v>8993.2980000000007</v>
      </c>
      <c r="H267" s="20">
        <v>4.28712811243952</v>
      </c>
      <c r="I267" s="20">
        <v>1.7095067812196385</v>
      </c>
      <c r="J267" s="1">
        <v>4.8006777925502453</v>
      </c>
      <c r="K267" s="21">
        <v>-1</v>
      </c>
      <c r="L267" t="e">
        <f t="shared" si="16"/>
        <v>#N/A</v>
      </c>
      <c r="M267" t="e">
        <f t="shared" si="17"/>
        <v>#N/A</v>
      </c>
      <c r="N267" t="e">
        <f t="shared" si="18"/>
        <v>#N/A</v>
      </c>
      <c r="O267" t="e">
        <f t="shared" si="19"/>
        <v>#N/A</v>
      </c>
      <c r="P267" t="e">
        <v>#N/A</v>
      </c>
      <c r="Q267" t="e">
        <v>#N/A</v>
      </c>
    </row>
    <row r="268" spans="3:17" x14ac:dyDescent="0.25">
      <c r="E268" t="s">
        <v>322</v>
      </c>
      <c r="F268" s="19">
        <v>1673.1690000000001</v>
      </c>
      <c r="G268" s="19">
        <v>9006.9210000000003</v>
      </c>
      <c r="H268" s="20">
        <v>4.6557405350226677</v>
      </c>
      <c r="I268" s="20">
        <v>1.7926835429046717</v>
      </c>
      <c r="J268" s="1">
        <v>5.1669806560022513</v>
      </c>
      <c r="K268" s="21">
        <v>-1</v>
      </c>
      <c r="L268" t="e">
        <f t="shared" si="16"/>
        <v>#N/A</v>
      </c>
      <c r="M268" t="e">
        <f t="shared" si="17"/>
        <v>#N/A</v>
      </c>
      <c r="N268" t="e">
        <f t="shared" si="18"/>
        <v>#N/A</v>
      </c>
      <c r="O268" t="e">
        <f t="shared" si="19"/>
        <v>#N/A</v>
      </c>
      <c r="P268" t="e">
        <v>#N/A</v>
      </c>
      <c r="Q268" t="e">
        <v>#N/A</v>
      </c>
    </row>
    <row r="269" spans="3:17" x14ac:dyDescent="0.25">
      <c r="E269" t="s">
        <v>323</v>
      </c>
      <c r="F269" s="19">
        <v>1679.7750000000001</v>
      </c>
      <c r="G269" s="19">
        <v>9025.8080000000009</v>
      </c>
      <c r="H269" s="20">
        <v>4.7766461493167434</v>
      </c>
      <c r="I269" s="20">
        <v>1.7988990236301294</v>
      </c>
      <c r="J269" s="1">
        <v>5.5510674908728852</v>
      </c>
      <c r="K269" s="21">
        <v>-1</v>
      </c>
      <c r="L269" t="e">
        <f t="shared" si="16"/>
        <v>#N/A</v>
      </c>
      <c r="M269" t="e">
        <f t="shared" si="17"/>
        <v>#N/A</v>
      </c>
      <c r="N269" t="e">
        <f t="shared" si="18"/>
        <v>#N/A</v>
      </c>
      <c r="O269" t="e">
        <f t="shared" si="19"/>
        <v>#N/A</v>
      </c>
      <c r="P269" t="e">
        <v>#N/A</v>
      </c>
      <c r="Q269" t="e">
        <v>#N/A</v>
      </c>
    </row>
    <row r="270" spans="3:17" x14ac:dyDescent="0.25">
      <c r="E270" t="s">
        <v>324</v>
      </c>
      <c r="F270" s="19">
        <v>1688.3050000000001</v>
      </c>
      <c r="G270" s="19">
        <v>9058.7150000000001</v>
      </c>
      <c r="H270" s="20">
        <v>5.3689775625842984</v>
      </c>
      <c r="I270" s="20">
        <v>2.0110169508703368</v>
      </c>
      <c r="J270" s="1">
        <v>5.8879021106835294</v>
      </c>
      <c r="K270" s="21">
        <v>-1</v>
      </c>
      <c r="L270" t="e">
        <f t="shared" si="16"/>
        <v>#N/A</v>
      </c>
      <c r="M270" t="e">
        <f t="shared" si="17"/>
        <v>#N/A</v>
      </c>
      <c r="N270" t="e">
        <f t="shared" si="18"/>
        <v>#N/A</v>
      </c>
      <c r="O270" t="e">
        <f t="shared" si="19"/>
        <v>#N/A</v>
      </c>
      <c r="P270" t="e">
        <v>#N/A</v>
      </c>
      <c r="Q270" t="e">
        <v>#N/A</v>
      </c>
    </row>
    <row r="271" spans="3:17" x14ac:dyDescent="0.25">
      <c r="E271" t="s">
        <v>325</v>
      </c>
      <c r="F271" s="19">
        <v>1695.82</v>
      </c>
      <c r="G271" s="19">
        <v>9084.0619999999999</v>
      </c>
      <c r="H271" s="20">
        <v>5.4982490781920745</v>
      </c>
      <c r="I271" s="20">
        <v>2.3049540757051457</v>
      </c>
      <c r="J271" s="1">
        <v>6.1149652201849536</v>
      </c>
      <c r="K271" s="21">
        <v>-1</v>
      </c>
      <c r="L271" t="e">
        <f t="shared" si="16"/>
        <v>#N/A</v>
      </c>
      <c r="M271" t="e">
        <f t="shared" si="17"/>
        <v>#N/A</v>
      </c>
      <c r="N271" t="e">
        <f t="shared" si="18"/>
        <v>#N/A</v>
      </c>
      <c r="O271" t="e">
        <f t="shared" si="19"/>
        <v>#N/A</v>
      </c>
      <c r="P271" t="e">
        <v>#N/A</v>
      </c>
      <c r="Q271" t="e">
        <v>#N/A</v>
      </c>
    </row>
    <row r="272" spans="3:17" x14ac:dyDescent="0.25">
      <c r="E272" t="s">
        <v>326</v>
      </c>
      <c r="F272" s="19">
        <v>1706.5719999999999</v>
      </c>
      <c r="G272" s="19">
        <v>9109.0450000000001</v>
      </c>
      <c r="H272" s="20">
        <v>5.4772295610564736</v>
      </c>
      <c r="I272" s="20">
        <v>2.2125444884382173</v>
      </c>
      <c r="J272" s="1">
        <v>6.2167973529996701</v>
      </c>
      <c r="K272" s="21">
        <v>-1</v>
      </c>
      <c r="L272" t="e">
        <f t="shared" si="16"/>
        <v>#N/A</v>
      </c>
      <c r="M272" t="e">
        <f t="shared" si="17"/>
        <v>#N/A</v>
      </c>
      <c r="N272" t="e">
        <f t="shared" si="18"/>
        <v>#N/A</v>
      </c>
      <c r="O272" t="e">
        <f t="shared" si="19"/>
        <v>#N/A</v>
      </c>
      <c r="P272" t="e">
        <v>#N/A</v>
      </c>
      <c r="Q272" t="e">
        <v>#N/A</v>
      </c>
    </row>
    <row r="273" spans="3:17" x14ac:dyDescent="0.25">
      <c r="E273" t="s">
        <v>327</v>
      </c>
      <c r="F273" s="19">
        <v>1713.57</v>
      </c>
      <c r="G273" s="19">
        <v>9126.3490000000002</v>
      </c>
      <c r="H273" s="20">
        <v>5.4608453755446762</v>
      </c>
      <c r="I273" s="20">
        <v>1.9531332911952193</v>
      </c>
      <c r="J273" s="1">
        <v>6.2440974626465806</v>
      </c>
      <c r="K273" s="21">
        <v>-1</v>
      </c>
      <c r="L273" t="e">
        <f t="shared" si="16"/>
        <v>#N/A</v>
      </c>
      <c r="M273" t="e">
        <f t="shared" si="17"/>
        <v>#N/A</v>
      </c>
      <c r="N273" t="e">
        <f t="shared" si="18"/>
        <v>#N/A</v>
      </c>
      <c r="O273" t="e">
        <f t="shared" si="19"/>
        <v>#N/A</v>
      </c>
      <c r="P273" t="e">
        <v>#N/A</v>
      </c>
      <c r="Q273" t="e">
        <v>#N/A</v>
      </c>
    </row>
    <row r="274" spans="3:17" x14ac:dyDescent="0.25">
      <c r="E274" t="s">
        <v>328</v>
      </c>
      <c r="F274" s="19">
        <v>1721.3489999999999</v>
      </c>
      <c r="G274" s="19">
        <v>9151.1110000000008</v>
      </c>
      <c r="H274" s="20">
        <v>5.6601746814417764</v>
      </c>
      <c r="I274" s="20">
        <v>2.2840439609275398</v>
      </c>
      <c r="J274" s="1">
        <v>6.2584262940627911</v>
      </c>
      <c r="K274" s="21">
        <v>-1</v>
      </c>
      <c r="L274" t="e">
        <f t="shared" si="16"/>
        <v>#N/A</v>
      </c>
      <c r="M274" t="e">
        <f t="shared" si="17"/>
        <v>#N/A</v>
      </c>
      <c r="N274" t="e">
        <f t="shared" si="18"/>
        <v>#N/A</v>
      </c>
      <c r="O274" t="e">
        <f t="shared" si="19"/>
        <v>#N/A</v>
      </c>
      <c r="P274" t="e">
        <v>#N/A</v>
      </c>
      <c r="Q274" t="e">
        <v>#N/A</v>
      </c>
    </row>
    <row r="275" spans="3:17" x14ac:dyDescent="0.25">
      <c r="E275" t="s">
        <v>329</v>
      </c>
      <c r="F275" s="19">
        <v>1727.6189999999999</v>
      </c>
      <c r="G275" s="19">
        <v>9180.7890000000007</v>
      </c>
      <c r="H275" s="20">
        <v>5.3895331458515106</v>
      </c>
      <c r="I275" s="20">
        <v>2.3975588199996789</v>
      </c>
      <c r="J275" s="1">
        <v>6.2635208561421907</v>
      </c>
      <c r="K275" s="21">
        <v>-1</v>
      </c>
      <c r="L275" t="e">
        <f t="shared" si="16"/>
        <v>#N/A</v>
      </c>
      <c r="M275" t="e">
        <f t="shared" si="17"/>
        <v>#N/A</v>
      </c>
      <c r="N275" t="e">
        <f t="shared" si="18"/>
        <v>#N/A</v>
      </c>
      <c r="O275" t="e">
        <f t="shared" si="19"/>
        <v>#N/A</v>
      </c>
      <c r="P275" t="e">
        <v>#N/A</v>
      </c>
      <c r="Q275" t="e">
        <v>#N/A</v>
      </c>
    </row>
    <row r="276" spans="3:17" x14ac:dyDescent="0.25">
      <c r="C276" s="22" t="s">
        <v>330</v>
      </c>
      <c r="D276" s="22" t="s">
        <v>330</v>
      </c>
      <c r="E276" t="s">
        <v>331</v>
      </c>
      <c r="F276" s="19">
        <v>1728.846</v>
      </c>
      <c r="G276" s="19">
        <v>9187.2540000000008</v>
      </c>
      <c r="H276" s="20">
        <v>4.6864847942809096</v>
      </c>
      <c r="I276" s="20">
        <v>2.3041687100209707</v>
      </c>
      <c r="J276" s="1">
        <v>6.2572415179793728</v>
      </c>
      <c r="K276" s="21">
        <v>-1</v>
      </c>
      <c r="L276" t="e">
        <f t="shared" si="16"/>
        <v>#N/A</v>
      </c>
      <c r="M276" t="e">
        <f t="shared" si="17"/>
        <v>#N/A</v>
      </c>
      <c r="N276" t="e">
        <f t="shared" si="18"/>
        <v>#N/A</v>
      </c>
      <c r="O276" t="e">
        <f t="shared" si="19"/>
        <v>#N/A</v>
      </c>
      <c r="P276" t="e">
        <v>#N/A</v>
      </c>
      <c r="Q276" t="e">
        <v>#N/A</v>
      </c>
    </row>
    <row r="277" spans="3:17" x14ac:dyDescent="0.25">
      <c r="E277" t="s">
        <v>332</v>
      </c>
      <c r="F277" s="19">
        <v>1735.277</v>
      </c>
      <c r="G277" s="19">
        <v>9226.9359999999997</v>
      </c>
      <c r="H277" s="20">
        <v>4.7574000647158554</v>
      </c>
      <c r="I277" s="20">
        <v>2.6368178739470505</v>
      </c>
      <c r="J277" s="1">
        <v>6.2351434090119007</v>
      </c>
      <c r="K277" s="21">
        <v>-1</v>
      </c>
      <c r="L277" t="e">
        <f t="shared" si="16"/>
        <v>#N/A</v>
      </c>
      <c r="M277" t="e">
        <f t="shared" si="17"/>
        <v>#N/A</v>
      </c>
      <c r="N277" t="e">
        <f t="shared" si="18"/>
        <v>#N/A</v>
      </c>
      <c r="O277" t="e">
        <f t="shared" si="19"/>
        <v>#N/A</v>
      </c>
      <c r="P277" t="e">
        <v>#N/A</v>
      </c>
      <c r="Q277" t="e">
        <v>#N/A</v>
      </c>
    </row>
    <row r="278" spans="3:17" x14ac:dyDescent="0.25">
      <c r="E278" t="s">
        <v>333</v>
      </c>
      <c r="F278" s="19">
        <v>1739.97</v>
      </c>
      <c r="G278" s="19">
        <v>9248.1440000000002</v>
      </c>
      <c r="H278" s="20">
        <v>4.389347783307973</v>
      </c>
      <c r="I278" s="20">
        <v>2.6070414539084874</v>
      </c>
      <c r="J278" s="1">
        <v>6.1451748295271447</v>
      </c>
      <c r="K278" s="21">
        <v>-1</v>
      </c>
      <c r="L278" t="e">
        <f t="shared" si="16"/>
        <v>#N/A</v>
      </c>
      <c r="M278" t="e">
        <f t="shared" si="17"/>
        <v>#N/A</v>
      </c>
      <c r="N278" t="e">
        <f t="shared" si="18"/>
        <v>#N/A</v>
      </c>
      <c r="O278" t="e">
        <f t="shared" si="19"/>
        <v>#N/A</v>
      </c>
      <c r="P278" t="e">
        <v>#N/A</v>
      </c>
      <c r="Q278" t="e">
        <v>#N/A</v>
      </c>
    </row>
    <row r="279" spans="3:17" x14ac:dyDescent="0.25">
      <c r="E279" t="s">
        <v>334</v>
      </c>
      <c r="F279" s="19">
        <v>1747.819</v>
      </c>
      <c r="G279" s="19">
        <v>9265.1849999999995</v>
      </c>
      <c r="H279" s="20">
        <v>4.7801606875441216</v>
      </c>
      <c r="I279" s="20">
        <v>3.0232179563047801</v>
      </c>
      <c r="J279" s="1">
        <v>5.999287767154593</v>
      </c>
      <c r="K279" s="21">
        <v>-1</v>
      </c>
      <c r="L279" t="e">
        <f t="shared" si="16"/>
        <v>#N/A</v>
      </c>
      <c r="M279" t="e">
        <f t="shared" si="17"/>
        <v>#N/A</v>
      </c>
      <c r="N279" t="e">
        <f t="shared" si="18"/>
        <v>#N/A</v>
      </c>
      <c r="O279" t="e">
        <f t="shared" si="19"/>
        <v>#N/A</v>
      </c>
      <c r="P279" t="e">
        <v>#N/A</v>
      </c>
      <c r="Q279" t="e">
        <v>#N/A</v>
      </c>
    </row>
    <row r="280" spans="3:17" x14ac:dyDescent="0.25">
      <c r="E280" t="s">
        <v>335</v>
      </c>
      <c r="F280" s="19">
        <v>1750.56</v>
      </c>
      <c r="G280" s="19">
        <v>9302.5059999999994</v>
      </c>
      <c r="H280" s="20">
        <v>4.6254144082277238</v>
      </c>
      <c r="I280" s="20">
        <v>3.2817541088680402</v>
      </c>
      <c r="J280" s="1">
        <v>5.8098845724711801</v>
      </c>
      <c r="K280" s="21">
        <v>-1</v>
      </c>
      <c r="L280" t="e">
        <f t="shared" si="16"/>
        <v>#N/A</v>
      </c>
      <c r="M280" t="e">
        <f t="shared" si="17"/>
        <v>#N/A</v>
      </c>
      <c r="N280" t="e">
        <f t="shared" si="18"/>
        <v>#N/A</v>
      </c>
      <c r="O280" t="e">
        <f t="shared" si="19"/>
        <v>#N/A</v>
      </c>
      <c r="P280" t="e">
        <v>#N/A</v>
      </c>
      <c r="Q280" t="e">
        <v>#N/A</v>
      </c>
    </row>
    <row r="281" spans="3:17" x14ac:dyDescent="0.25">
      <c r="E281" t="s">
        <v>336</v>
      </c>
      <c r="F281" s="19">
        <v>1752.405</v>
      </c>
      <c r="G281" s="19">
        <v>9324.69</v>
      </c>
      <c r="H281" s="20">
        <v>4.3237933651828264</v>
      </c>
      <c r="I281" s="20">
        <v>3.3114154433597554</v>
      </c>
      <c r="J281" s="1">
        <v>5.6041495238579708</v>
      </c>
      <c r="K281" s="21">
        <v>-1</v>
      </c>
      <c r="L281" t="e">
        <f t="shared" si="16"/>
        <v>#N/A</v>
      </c>
      <c r="M281" t="e">
        <f t="shared" si="17"/>
        <v>#N/A</v>
      </c>
      <c r="N281" t="e">
        <f t="shared" si="18"/>
        <v>#N/A</v>
      </c>
      <c r="O281" t="e">
        <f t="shared" si="19"/>
        <v>#N/A</v>
      </c>
      <c r="P281" t="e">
        <v>#N/A</v>
      </c>
      <c r="Q281" t="e">
        <v>#N/A</v>
      </c>
    </row>
    <row r="282" spans="3:17" x14ac:dyDescent="0.25">
      <c r="E282" t="s">
        <v>337</v>
      </c>
      <c r="F282" s="19">
        <v>1752.7049999999999</v>
      </c>
      <c r="G282" s="19">
        <v>9319.1659999999993</v>
      </c>
      <c r="H282" s="20">
        <v>3.8144766496574833</v>
      </c>
      <c r="I282" s="20">
        <v>2.8751428872638041</v>
      </c>
      <c r="J282" s="1">
        <v>5.4262321843923766</v>
      </c>
      <c r="K282" s="21">
        <v>-1</v>
      </c>
      <c r="L282" t="e">
        <f t="shared" si="16"/>
        <v>#N/A</v>
      </c>
      <c r="M282" t="e">
        <f t="shared" si="17"/>
        <v>#N/A</v>
      </c>
      <c r="N282" t="e">
        <f t="shared" si="18"/>
        <v>#N/A</v>
      </c>
      <c r="O282" t="e">
        <f t="shared" si="19"/>
        <v>#N/A</v>
      </c>
      <c r="P282" t="e">
        <v>#N/A</v>
      </c>
      <c r="Q282" t="e">
        <v>#N/A</v>
      </c>
    </row>
    <row r="283" spans="3:17" x14ac:dyDescent="0.25">
      <c r="E283" t="s">
        <v>338</v>
      </c>
      <c r="F283" s="19">
        <v>1765.1780000000001</v>
      </c>
      <c r="G283" s="19">
        <v>9370.7929999999997</v>
      </c>
      <c r="H283" s="20">
        <v>4.0899387906735418</v>
      </c>
      <c r="I283" s="20">
        <v>3.1564183511737287</v>
      </c>
      <c r="J283" s="1">
        <v>5.3063525923069399</v>
      </c>
      <c r="K283" s="21">
        <v>-1</v>
      </c>
      <c r="L283" t="e">
        <f t="shared" si="16"/>
        <v>#N/A</v>
      </c>
      <c r="M283" t="e">
        <f t="shared" si="17"/>
        <v>#N/A</v>
      </c>
      <c r="N283" t="e">
        <f t="shared" si="18"/>
        <v>#N/A</v>
      </c>
      <c r="O283" t="e">
        <f t="shared" si="19"/>
        <v>#N/A</v>
      </c>
      <c r="P283" t="e">
        <v>#N/A</v>
      </c>
      <c r="Q283" t="e">
        <v>#N/A</v>
      </c>
    </row>
    <row r="284" spans="3:17" x14ac:dyDescent="0.25">
      <c r="E284" t="s">
        <v>339</v>
      </c>
      <c r="F284" s="19">
        <v>1771.3489999999999</v>
      </c>
      <c r="G284" s="19">
        <v>9389.6110000000008</v>
      </c>
      <c r="H284" s="20">
        <v>3.7957378885860038</v>
      </c>
      <c r="I284" s="20">
        <v>3.0800813916277869</v>
      </c>
      <c r="J284" s="1">
        <v>5.210061572129443</v>
      </c>
      <c r="K284" s="21">
        <v>-1</v>
      </c>
      <c r="L284" t="e">
        <f t="shared" si="16"/>
        <v>#N/A</v>
      </c>
      <c r="M284" t="e">
        <f t="shared" si="17"/>
        <v>#N/A</v>
      </c>
      <c r="N284" t="e">
        <f t="shared" si="18"/>
        <v>#N/A</v>
      </c>
      <c r="O284" t="e">
        <f t="shared" si="19"/>
        <v>#N/A</v>
      </c>
      <c r="P284" t="e">
        <v>#N/A</v>
      </c>
      <c r="Q284" t="e">
        <v>#N/A</v>
      </c>
    </row>
    <row r="285" spans="3:17" x14ac:dyDescent="0.25">
      <c r="E285" t="s">
        <v>340</v>
      </c>
      <c r="F285" s="19">
        <v>1771.92</v>
      </c>
      <c r="G285" s="19">
        <v>9403.9599999999991</v>
      </c>
      <c r="H285" s="20">
        <v>3.4051716591677161</v>
      </c>
      <c r="I285" s="20">
        <v>3.0418626331296217</v>
      </c>
      <c r="J285" s="1">
        <v>5.1548403298570245</v>
      </c>
      <c r="K285" s="21">
        <v>-1</v>
      </c>
      <c r="L285" t="e">
        <f t="shared" si="16"/>
        <v>#N/A</v>
      </c>
      <c r="M285" t="e">
        <f t="shared" si="17"/>
        <v>#N/A</v>
      </c>
      <c r="N285" t="e">
        <f t="shared" si="18"/>
        <v>#N/A</v>
      </c>
      <c r="O285" t="e">
        <f t="shared" si="19"/>
        <v>#N/A</v>
      </c>
      <c r="P285" t="e">
        <v>#N/A</v>
      </c>
      <c r="Q285" t="e">
        <v>#N/A</v>
      </c>
    </row>
    <row r="286" spans="3:17" x14ac:dyDescent="0.25">
      <c r="E286" t="s">
        <v>341</v>
      </c>
      <c r="F286" s="19">
        <v>1774.1579999999999</v>
      </c>
      <c r="G286" s="19">
        <v>9423.2459999999992</v>
      </c>
      <c r="H286" s="20">
        <v>3.0678845486882711</v>
      </c>
      <c r="I286" s="20">
        <v>2.9737919253738587</v>
      </c>
      <c r="J286" s="1">
        <v>5.1199965976539641</v>
      </c>
      <c r="K286" s="21">
        <v>-1</v>
      </c>
      <c r="L286" t="e">
        <f t="shared" si="16"/>
        <v>#N/A</v>
      </c>
      <c r="M286" t="e">
        <f t="shared" si="17"/>
        <v>#N/A</v>
      </c>
      <c r="N286" t="e">
        <f t="shared" si="18"/>
        <v>#N/A</v>
      </c>
      <c r="O286" t="e">
        <f t="shared" si="19"/>
        <v>#N/A</v>
      </c>
      <c r="P286" t="e">
        <v>#N/A</v>
      </c>
      <c r="Q286" t="e">
        <v>#N/A</v>
      </c>
    </row>
    <row r="287" spans="3:17" x14ac:dyDescent="0.25">
      <c r="E287" t="s">
        <v>342</v>
      </c>
      <c r="F287" s="19">
        <v>1779.1880000000001</v>
      </c>
      <c r="G287" s="19">
        <v>9448.7060000000001</v>
      </c>
      <c r="H287" s="20">
        <v>2.9849752752198366</v>
      </c>
      <c r="I287" s="20">
        <v>2.9182350231554022</v>
      </c>
      <c r="J287" s="1">
        <v>5.0875859244950083</v>
      </c>
      <c r="K287" s="21">
        <v>-1</v>
      </c>
      <c r="L287" t="e">
        <f t="shared" si="16"/>
        <v>#N/A</v>
      </c>
      <c r="M287" t="e">
        <f t="shared" si="17"/>
        <v>#N/A</v>
      </c>
      <c r="N287" t="e">
        <f t="shared" si="18"/>
        <v>#N/A</v>
      </c>
      <c r="O287" t="e">
        <f t="shared" si="19"/>
        <v>#N/A</v>
      </c>
      <c r="P287" t="e">
        <v>#N/A</v>
      </c>
      <c r="Q287" t="e">
        <v>#N/A</v>
      </c>
    </row>
    <row r="288" spans="3:17" x14ac:dyDescent="0.25">
      <c r="C288" s="22" t="s">
        <v>343</v>
      </c>
      <c r="D288" s="22" t="s">
        <v>343</v>
      </c>
      <c r="E288" t="s">
        <v>344</v>
      </c>
      <c r="F288" s="19">
        <v>1779.5730000000001</v>
      </c>
      <c r="G288" s="19">
        <v>9474.2520000000004</v>
      </c>
      <c r="H288" s="20">
        <v>2.934153764996994</v>
      </c>
      <c r="I288" s="20">
        <v>3.123871398352529</v>
      </c>
      <c r="J288" s="1">
        <v>5.0810539313287606</v>
      </c>
      <c r="K288" s="21">
        <v>-1</v>
      </c>
      <c r="L288" t="e">
        <f t="shared" si="16"/>
        <v>#N/A</v>
      </c>
      <c r="M288" t="e">
        <f t="shared" si="17"/>
        <v>#N/A</v>
      </c>
      <c r="N288" t="e">
        <f t="shared" si="18"/>
        <v>#N/A</v>
      </c>
      <c r="O288" t="e">
        <f t="shared" si="19"/>
        <v>#N/A</v>
      </c>
      <c r="P288" t="e">
        <v>#N/A</v>
      </c>
      <c r="Q288" t="e">
        <v>#N/A</v>
      </c>
    </row>
    <row r="289" spans="3:17" x14ac:dyDescent="0.25">
      <c r="E289" t="s">
        <v>345</v>
      </c>
      <c r="F289" s="19">
        <v>1783.9079999999999</v>
      </c>
      <c r="G289" s="19">
        <v>9500.259</v>
      </c>
      <c r="H289" s="20">
        <v>2.8024920517012442</v>
      </c>
      <c r="I289" s="20">
        <v>2.9622292817464091</v>
      </c>
      <c r="J289" s="1">
        <v>5.0928949897556919</v>
      </c>
      <c r="K289" s="21">
        <v>-1</v>
      </c>
      <c r="L289" t="e">
        <f t="shared" si="16"/>
        <v>#N/A</v>
      </c>
      <c r="M289" t="e">
        <f t="shared" si="17"/>
        <v>#N/A</v>
      </c>
      <c r="N289" t="e">
        <f t="shared" si="18"/>
        <v>#N/A</v>
      </c>
      <c r="O289" t="e">
        <f t="shared" si="19"/>
        <v>#N/A</v>
      </c>
      <c r="P289" t="e">
        <v>#N/A</v>
      </c>
      <c r="Q289" t="e">
        <v>#N/A</v>
      </c>
    </row>
    <row r="290" spans="3:17" x14ac:dyDescent="0.25">
      <c r="E290" t="s">
        <v>346</v>
      </c>
      <c r="F290" s="19">
        <v>1786.1379999999999</v>
      </c>
      <c r="G290" s="19">
        <v>9525.6530000000002</v>
      </c>
      <c r="H290" s="20">
        <v>2.6533790812485192</v>
      </c>
      <c r="I290" s="20">
        <v>3.0006993835736129</v>
      </c>
      <c r="J290" s="1">
        <v>5.1246843753008253</v>
      </c>
      <c r="K290" s="21">
        <v>-1</v>
      </c>
      <c r="L290" t="e">
        <f t="shared" si="16"/>
        <v>#N/A</v>
      </c>
      <c r="M290" t="e">
        <f t="shared" si="17"/>
        <v>#N/A</v>
      </c>
      <c r="N290" t="e">
        <f t="shared" si="18"/>
        <v>#N/A</v>
      </c>
      <c r="O290" t="e">
        <f t="shared" si="19"/>
        <v>#N/A</v>
      </c>
      <c r="P290" t="e">
        <v>#N/A</v>
      </c>
      <c r="Q290" t="e">
        <v>#N/A</v>
      </c>
    </row>
    <row r="291" spans="3:17" x14ac:dyDescent="0.25">
      <c r="E291" t="s">
        <v>347</v>
      </c>
      <c r="F291" s="19">
        <v>1787.617</v>
      </c>
      <c r="G291" s="19">
        <v>9538.4069999999992</v>
      </c>
      <c r="H291" s="20">
        <v>2.277009232649374</v>
      </c>
      <c r="I291" s="20">
        <v>2.9489103563501429</v>
      </c>
      <c r="J291" s="1">
        <v>5.1906694947535525</v>
      </c>
      <c r="K291" s="21">
        <v>-1</v>
      </c>
      <c r="L291" t="e">
        <f t="shared" si="16"/>
        <v>#N/A</v>
      </c>
      <c r="M291" t="e">
        <f t="shared" si="17"/>
        <v>#N/A</v>
      </c>
      <c r="N291" t="e">
        <f t="shared" si="18"/>
        <v>#N/A</v>
      </c>
      <c r="O291" t="e">
        <f t="shared" si="19"/>
        <v>#N/A</v>
      </c>
      <c r="P291" t="e">
        <v>#N/A</v>
      </c>
      <c r="Q291" t="e">
        <v>#N/A</v>
      </c>
    </row>
    <row r="292" spans="3:17" x14ac:dyDescent="0.25">
      <c r="E292" t="s">
        <v>348</v>
      </c>
      <c r="F292" s="19">
        <v>1793.768</v>
      </c>
      <c r="G292" s="19">
        <v>9573.9500000000007</v>
      </c>
      <c r="H292" s="20">
        <v>2.4682387350333679</v>
      </c>
      <c r="I292" s="20">
        <v>2.9179664060415611</v>
      </c>
      <c r="J292" s="1">
        <v>5.3102958489297469</v>
      </c>
      <c r="K292" s="21">
        <v>-1</v>
      </c>
      <c r="L292" t="e">
        <f t="shared" si="16"/>
        <v>#N/A</v>
      </c>
      <c r="M292" t="e">
        <f t="shared" si="17"/>
        <v>#N/A</v>
      </c>
      <c r="N292" t="e">
        <f t="shared" si="18"/>
        <v>#N/A</v>
      </c>
      <c r="O292" t="e">
        <f t="shared" si="19"/>
        <v>#N/A</v>
      </c>
      <c r="P292" t="e">
        <v>#N/A</v>
      </c>
      <c r="Q292" t="e">
        <v>#N/A</v>
      </c>
    </row>
    <row r="293" spans="3:17" x14ac:dyDescent="0.25">
      <c r="E293" t="s">
        <v>349</v>
      </c>
      <c r="F293" s="19">
        <v>1795.1880000000001</v>
      </c>
      <c r="G293" s="19">
        <v>9579.2450000000008</v>
      </c>
      <c r="H293" s="20">
        <v>2.4413876929134659</v>
      </c>
      <c r="I293" s="20">
        <v>2.7299030852500294</v>
      </c>
      <c r="J293" s="1">
        <v>5.4800579554880491</v>
      </c>
      <c r="K293" s="21">
        <v>-1</v>
      </c>
      <c r="L293" t="e">
        <f t="shared" si="16"/>
        <v>#N/A</v>
      </c>
      <c r="M293" t="e">
        <f t="shared" si="17"/>
        <v>#N/A</v>
      </c>
      <c r="N293" t="e">
        <f t="shared" si="18"/>
        <v>#N/A</v>
      </c>
      <c r="O293" t="e">
        <f t="shared" si="19"/>
        <v>#N/A</v>
      </c>
      <c r="P293" t="e">
        <v>#N/A</v>
      </c>
      <c r="Q293" t="e">
        <v>#N/A</v>
      </c>
    </row>
    <row r="294" spans="3:17" x14ac:dyDescent="0.25">
      <c r="E294" t="s">
        <v>350</v>
      </c>
      <c r="F294" s="19">
        <v>1801.5619999999999</v>
      </c>
      <c r="G294" s="19">
        <v>9602.3469999999998</v>
      </c>
      <c r="H294" s="20">
        <v>2.7875198621559294</v>
      </c>
      <c r="I294" s="20">
        <v>3.0386946643079504</v>
      </c>
      <c r="J294" s="1">
        <v>5.7107760338445113</v>
      </c>
      <c r="K294" s="21">
        <v>-1</v>
      </c>
      <c r="L294" t="e">
        <f t="shared" si="16"/>
        <v>#N/A</v>
      </c>
      <c r="M294" t="e">
        <f t="shared" si="17"/>
        <v>#N/A</v>
      </c>
      <c r="N294" t="e">
        <f t="shared" si="18"/>
        <v>#N/A</v>
      </c>
      <c r="O294" t="e">
        <f t="shared" si="19"/>
        <v>#N/A</v>
      </c>
      <c r="P294" t="e">
        <v>#N/A</v>
      </c>
      <c r="Q294" t="e">
        <v>#N/A</v>
      </c>
    </row>
    <row r="295" spans="3:17" x14ac:dyDescent="0.25">
      <c r="E295" t="s">
        <v>351</v>
      </c>
      <c r="F295" s="19">
        <v>1809.9649999999999</v>
      </c>
      <c r="G295" s="19">
        <v>9618.5879999999997</v>
      </c>
      <c r="H295" s="20">
        <v>2.5372512007287629</v>
      </c>
      <c r="I295" s="20">
        <v>2.6443333024216864</v>
      </c>
      <c r="J295" s="1">
        <v>5.9346584019559723</v>
      </c>
      <c r="K295" s="21">
        <v>-1</v>
      </c>
      <c r="L295" t="e">
        <f t="shared" si="16"/>
        <v>#N/A</v>
      </c>
      <c r="M295" t="e">
        <f t="shared" si="17"/>
        <v>#N/A</v>
      </c>
      <c r="N295" t="e">
        <f t="shared" si="18"/>
        <v>#N/A</v>
      </c>
      <c r="O295" t="e">
        <f t="shared" si="19"/>
        <v>#N/A</v>
      </c>
      <c r="P295" t="e">
        <v>#N/A</v>
      </c>
      <c r="Q295" t="e">
        <v>#N/A</v>
      </c>
    </row>
    <row r="296" spans="3:17" x14ac:dyDescent="0.25">
      <c r="E296" t="s">
        <v>352</v>
      </c>
      <c r="F296" s="19">
        <v>1816.829</v>
      </c>
      <c r="G296" s="19">
        <v>9647.2749999999996</v>
      </c>
      <c r="H296" s="20">
        <v>2.567534686840367</v>
      </c>
      <c r="I296" s="20">
        <v>2.744139240699095</v>
      </c>
      <c r="J296" s="1">
        <v>6.1275277730965971</v>
      </c>
      <c r="K296" s="21">
        <v>-1</v>
      </c>
      <c r="L296" t="e">
        <f t="shared" si="16"/>
        <v>#N/A</v>
      </c>
      <c r="M296" t="e">
        <f t="shared" si="17"/>
        <v>#N/A</v>
      </c>
      <c r="N296" t="e">
        <f t="shared" si="18"/>
        <v>#N/A</v>
      </c>
      <c r="O296" t="e">
        <f t="shared" si="19"/>
        <v>#N/A</v>
      </c>
      <c r="P296" t="e">
        <v>#N/A</v>
      </c>
      <c r="Q296" t="e">
        <v>#N/A</v>
      </c>
    </row>
    <row r="297" spans="3:17" x14ac:dyDescent="0.25">
      <c r="E297" t="s">
        <v>353</v>
      </c>
      <c r="F297" s="19">
        <v>1833.586</v>
      </c>
      <c r="G297" s="19">
        <v>9680.3330000000005</v>
      </c>
      <c r="H297" s="20">
        <v>3.4801796920854278</v>
      </c>
      <c r="I297" s="20">
        <v>2.9389002079974968</v>
      </c>
      <c r="J297" s="1">
        <v>6.2555970755744372</v>
      </c>
      <c r="K297" s="21">
        <v>-1</v>
      </c>
      <c r="L297" t="e">
        <f t="shared" si="16"/>
        <v>#N/A</v>
      </c>
      <c r="M297" t="e">
        <f t="shared" si="17"/>
        <v>#N/A</v>
      </c>
      <c r="N297" t="e">
        <f t="shared" si="18"/>
        <v>#N/A</v>
      </c>
      <c r="O297" t="e">
        <f t="shared" si="19"/>
        <v>#N/A</v>
      </c>
      <c r="P297" t="e">
        <v>#N/A</v>
      </c>
      <c r="Q297" t="e">
        <v>#N/A</v>
      </c>
    </row>
    <row r="298" spans="3:17" x14ac:dyDescent="0.25">
      <c r="E298" t="s">
        <v>354</v>
      </c>
      <c r="F298" s="19">
        <v>1845.0419999999999</v>
      </c>
      <c r="G298" s="19">
        <v>9708.8279999999995</v>
      </c>
      <c r="H298" s="20">
        <v>3.9953600524868627</v>
      </c>
      <c r="I298" s="20">
        <v>3.0306117446153857</v>
      </c>
      <c r="J298" s="1">
        <v>6.2977699967097678</v>
      </c>
      <c r="K298" s="21">
        <v>-1</v>
      </c>
      <c r="L298" t="e">
        <f t="shared" si="16"/>
        <v>#N/A</v>
      </c>
      <c r="M298" t="e">
        <f t="shared" si="17"/>
        <v>#N/A</v>
      </c>
      <c r="N298" t="e">
        <f t="shared" si="18"/>
        <v>#N/A</v>
      </c>
      <c r="O298" t="e">
        <f t="shared" si="19"/>
        <v>#N/A</v>
      </c>
      <c r="P298" t="e">
        <v>#N/A</v>
      </c>
      <c r="Q298" t="e">
        <v>#N/A</v>
      </c>
    </row>
    <row r="299" spans="3:17" x14ac:dyDescent="0.25">
      <c r="E299" t="s">
        <v>355</v>
      </c>
      <c r="F299" s="19">
        <v>1848.461</v>
      </c>
      <c r="G299" s="19">
        <v>9731.9869999999992</v>
      </c>
      <c r="H299" s="20">
        <v>3.8935177170709379</v>
      </c>
      <c r="I299" s="20">
        <v>2.9980930722153909</v>
      </c>
      <c r="J299" s="1">
        <v>6.3039367709429639</v>
      </c>
      <c r="K299" s="21">
        <v>-1</v>
      </c>
      <c r="L299" t="e">
        <f t="shared" si="16"/>
        <v>#N/A</v>
      </c>
      <c r="M299" t="e">
        <f t="shared" si="17"/>
        <v>#N/A</v>
      </c>
      <c r="N299" t="e">
        <f t="shared" si="18"/>
        <v>#N/A</v>
      </c>
      <c r="O299" t="e">
        <f t="shared" si="19"/>
        <v>#N/A</v>
      </c>
      <c r="P299" t="e">
        <v>#N/A</v>
      </c>
      <c r="Q299" t="e">
        <v>#N/A</v>
      </c>
    </row>
    <row r="300" spans="3:17" x14ac:dyDescent="0.25">
      <c r="C300" s="22" t="s">
        <v>356</v>
      </c>
      <c r="D300" s="22" t="s">
        <v>356</v>
      </c>
      <c r="E300" t="s">
        <v>357</v>
      </c>
      <c r="F300" s="19">
        <v>1855.8430000000001</v>
      </c>
      <c r="G300" s="19">
        <v>9750.1409999999996</v>
      </c>
      <c r="H300" s="20">
        <v>4.2858595854174064</v>
      </c>
      <c r="I300" s="20">
        <v>2.9119871415706378</v>
      </c>
      <c r="J300" s="1">
        <v>6.2881775591986377</v>
      </c>
      <c r="K300" s="21">
        <v>-1</v>
      </c>
      <c r="L300" t="e">
        <f t="shared" si="16"/>
        <v>#N/A</v>
      </c>
      <c r="M300" t="e">
        <f t="shared" si="17"/>
        <v>#N/A</v>
      </c>
      <c r="N300" t="e">
        <f t="shared" si="18"/>
        <v>#N/A</v>
      </c>
      <c r="O300" t="e">
        <f t="shared" si="19"/>
        <v>#N/A</v>
      </c>
      <c r="P300" t="e">
        <v>#N/A</v>
      </c>
      <c r="Q300" t="e">
        <v>#N/A</v>
      </c>
    </row>
    <row r="301" spans="3:17" x14ac:dyDescent="0.25">
      <c r="E301" t="s">
        <v>358</v>
      </c>
      <c r="F301" s="19">
        <v>1863.7819999999999</v>
      </c>
      <c r="G301" s="19">
        <v>9774.5679999999993</v>
      </c>
      <c r="H301" s="20">
        <v>4.4774730535431129</v>
      </c>
      <c r="I301" s="20">
        <v>2.8873844386768655</v>
      </c>
      <c r="J301" s="1">
        <v>6.2475776748317058</v>
      </c>
      <c r="K301" s="21">
        <v>-1</v>
      </c>
      <c r="L301" t="e">
        <f t="shared" si="16"/>
        <v>#N/A</v>
      </c>
      <c r="M301" t="e">
        <f t="shared" si="17"/>
        <v>#N/A</v>
      </c>
      <c r="N301" t="e">
        <f t="shared" si="18"/>
        <v>#N/A</v>
      </c>
      <c r="O301" t="e">
        <f t="shared" si="19"/>
        <v>#N/A</v>
      </c>
      <c r="P301" t="e">
        <v>#N/A</v>
      </c>
      <c r="Q301" t="e">
        <v>#N/A</v>
      </c>
    </row>
    <row r="302" spans="3:17" x14ac:dyDescent="0.25">
      <c r="E302" t="s">
        <v>359</v>
      </c>
      <c r="F302" s="19">
        <v>1869.903</v>
      </c>
      <c r="G302" s="19">
        <v>9796.0879999999997</v>
      </c>
      <c r="H302" s="20">
        <v>4.6897272215248753</v>
      </c>
      <c r="I302" s="20">
        <v>2.8390179654875114</v>
      </c>
      <c r="J302" s="1">
        <v>6.1562081509895394</v>
      </c>
      <c r="K302" s="21">
        <v>-1</v>
      </c>
      <c r="L302" t="e">
        <f t="shared" si="16"/>
        <v>#N/A</v>
      </c>
      <c r="M302" t="e">
        <f t="shared" si="17"/>
        <v>#N/A</v>
      </c>
      <c r="N302" t="e">
        <f t="shared" si="18"/>
        <v>#N/A</v>
      </c>
      <c r="O302" t="e">
        <f t="shared" si="19"/>
        <v>#N/A</v>
      </c>
      <c r="P302" t="e">
        <v>#N/A</v>
      </c>
      <c r="Q302" t="e">
        <v>#N/A</v>
      </c>
    </row>
    <row r="303" spans="3:17" x14ac:dyDescent="0.25">
      <c r="E303" t="s">
        <v>360</v>
      </c>
      <c r="F303" s="19">
        <v>1880.616</v>
      </c>
      <c r="G303" s="19">
        <v>9841.018</v>
      </c>
      <c r="H303" s="20">
        <v>5.2024007379656734</v>
      </c>
      <c r="I303" s="20">
        <v>3.1725528172576567</v>
      </c>
      <c r="J303" s="1">
        <v>5.9824081746545188</v>
      </c>
      <c r="K303" s="21">
        <v>-1</v>
      </c>
      <c r="L303" t="e">
        <f t="shared" si="16"/>
        <v>#N/A</v>
      </c>
      <c r="M303" t="e">
        <f t="shared" si="17"/>
        <v>#N/A</v>
      </c>
      <c r="N303" t="e">
        <f t="shared" si="18"/>
        <v>#N/A</v>
      </c>
      <c r="O303" t="e">
        <f t="shared" si="19"/>
        <v>#N/A</v>
      </c>
      <c r="P303" t="e">
        <v>#N/A</v>
      </c>
      <c r="Q303" t="e">
        <v>#N/A</v>
      </c>
    </row>
    <row r="304" spans="3:17" x14ac:dyDescent="0.25">
      <c r="E304" t="s">
        <v>361</v>
      </c>
      <c r="F304" s="19">
        <v>1887.412</v>
      </c>
      <c r="G304" s="19">
        <v>9860.9680000000008</v>
      </c>
      <c r="H304" s="20">
        <v>5.2205190414813973</v>
      </c>
      <c r="I304" s="20">
        <v>2.9979057755680882</v>
      </c>
      <c r="J304" s="1">
        <v>5.6926467249883039</v>
      </c>
      <c r="K304" s="21">
        <v>-1</v>
      </c>
      <c r="L304" t="e">
        <f t="shared" si="16"/>
        <v>#N/A</v>
      </c>
      <c r="M304" t="e">
        <f t="shared" si="17"/>
        <v>#N/A</v>
      </c>
      <c r="N304" t="e">
        <f t="shared" si="18"/>
        <v>#N/A</v>
      </c>
      <c r="O304" t="e">
        <f t="shared" si="19"/>
        <v>#N/A</v>
      </c>
      <c r="P304" t="e">
        <v>#N/A</v>
      </c>
      <c r="Q304" t="e">
        <v>#N/A</v>
      </c>
    </row>
    <row r="305" spans="3:17" x14ac:dyDescent="0.25">
      <c r="E305" t="s">
        <v>362</v>
      </c>
      <c r="F305" s="19">
        <v>1896.15</v>
      </c>
      <c r="G305" s="19">
        <v>9895.58</v>
      </c>
      <c r="H305" s="20">
        <v>5.6240349200195272</v>
      </c>
      <c r="I305" s="20">
        <v>3.3022957446019907</v>
      </c>
      <c r="J305" s="1">
        <v>5.3039692865458177</v>
      </c>
      <c r="K305" s="21">
        <v>-1</v>
      </c>
      <c r="L305" t="e">
        <f t="shared" si="16"/>
        <v>#N/A</v>
      </c>
      <c r="M305" t="e">
        <f t="shared" si="17"/>
        <v>#N/A</v>
      </c>
      <c r="N305" t="e">
        <f t="shared" si="18"/>
        <v>#N/A</v>
      </c>
      <c r="O305" t="e">
        <f>+IF(K305&gt;0,100000,#N/A)</f>
        <v>#N/A</v>
      </c>
      <c r="P305">
        <v>-100000</v>
      </c>
      <c r="Q305">
        <v>100000</v>
      </c>
    </row>
    <row r="306" spans="3:17" x14ac:dyDescent="0.25">
      <c r="E306" t="s">
        <v>363</v>
      </c>
      <c r="F306" s="19">
        <v>1892.03</v>
      </c>
      <c r="G306" s="19">
        <v>9912.5049999999992</v>
      </c>
      <c r="H306" s="20">
        <v>5.0216423303777624</v>
      </c>
      <c r="I306" s="20">
        <v>3.2300228267110098</v>
      </c>
      <c r="J306" s="1">
        <v>4.8463099787994901</v>
      </c>
      <c r="K306" s="21">
        <v>-1</v>
      </c>
      <c r="L306" t="e">
        <f t="shared" si="16"/>
        <v>#N/A</v>
      </c>
      <c r="M306" t="e">
        <f t="shared" si="17"/>
        <v>#N/A</v>
      </c>
      <c r="N306" t="e">
        <f t="shared" si="18"/>
        <v>#N/A</v>
      </c>
      <c r="O306" t="e">
        <f t="shared" si="19"/>
        <v>#N/A</v>
      </c>
      <c r="P306">
        <v>-100000</v>
      </c>
      <c r="Q306">
        <v>100000</v>
      </c>
    </row>
    <row r="307" spans="3:17" x14ac:dyDescent="0.25">
      <c r="E307" t="s">
        <v>364</v>
      </c>
      <c r="F307" s="19">
        <v>1877.316</v>
      </c>
      <c r="G307" s="19">
        <v>9930.2999999999993</v>
      </c>
      <c r="H307" s="20">
        <v>3.7211216791485091</v>
      </c>
      <c r="I307" s="20">
        <v>3.2407251459361852</v>
      </c>
      <c r="J307" s="1">
        <v>4.3854347243339253</v>
      </c>
      <c r="K307" s="21">
        <v>-1</v>
      </c>
      <c r="L307" t="e">
        <f t="shared" si="16"/>
        <v>#N/A</v>
      </c>
      <c r="M307" t="e">
        <f t="shared" si="17"/>
        <v>#N/A</v>
      </c>
      <c r="N307" t="e">
        <f t="shared" si="18"/>
        <v>#N/A</v>
      </c>
      <c r="O307" t="e">
        <f t="shared" si="19"/>
        <v>#N/A</v>
      </c>
      <c r="P307">
        <v>-100000</v>
      </c>
      <c r="Q307">
        <v>100000</v>
      </c>
    </row>
    <row r="308" spans="3:17" x14ac:dyDescent="0.25">
      <c r="E308" t="s">
        <v>365</v>
      </c>
      <c r="F308" s="19">
        <v>1861.9690000000001</v>
      </c>
      <c r="G308" s="19">
        <v>9934.8019999999997</v>
      </c>
      <c r="H308" s="20">
        <v>2.4845486284069684</v>
      </c>
      <c r="I308" s="20">
        <v>2.9803960185648348</v>
      </c>
      <c r="J308" s="1">
        <v>4.006333919118088</v>
      </c>
      <c r="K308" s="21">
        <v>-1</v>
      </c>
      <c r="L308" t="e">
        <f t="shared" si="16"/>
        <v>#N/A</v>
      </c>
      <c r="M308" t="e">
        <f t="shared" si="17"/>
        <v>#N/A</v>
      </c>
      <c r="N308" t="e">
        <f t="shared" si="18"/>
        <v>#N/A</v>
      </c>
      <c r="O308" t="e">
        <f t="shared" si="19"/>
        <v>#N/A</v>
      </c>
      <c r="P308">
        <v>-100000</v>
      </c>
      <c r="Q308">
        <v>100000</v>
      </c>
    </row>
    <row r="309" spans="3:17" x14ac:dyDescent="0.25">
      <c r="E309" t="s">
        <v>366</v>
      </c>
      <c r="F309" s="19">
        <v>1845.848</v>
      </c>
      <c r="G309" s="19">
        <v>9971.5370000000003</v>
      </c>
      <c r="H309" s="20">
        <v>0.6687441985268272</v>
      </c>
      <c r="I309" s="20">
        <v>3.0082023004787128</v>
      </c>
      <c r="J309" s="1">
        <v>3.7460581642767554</v>
      </c>
      <c r="K309" s="21">
        <v>-1</v>
      </c>
      <c r="L309" t="e">
        <f t="shared" si="16"/>
        <v>#N/A</v>
      </c>
      <c r="M309" t="e">
        <f t="shared" si="17"/>
        <v>#N/A</v>
      </c>
      <c r="N309" t="e">
        <f t="shared" si="18"/>
        <v>#N/A</v>
      </c>
      <c r="O309" t="e">
        <f t="shared" si="19"/>
        <v>#N/A</v>
      </c>
      <c r="P309">
        <v>-100000</v>
      </c>
      <c r="Q309">
        <v>100000</v>
      </c>
    </row>
    <row r="310" spans="3:17" x14ac:dyDescent="0.25">
      <c r="E310" t="s">
        <v>367</v>
      </c>
      <c r="F310" s="19">
        <v>1839.0630000000001</v>
      </c>
      <c r="G310" s="19">
        <v>9995.7960000000003</v>
      </c>
      <c r="H310" s="20">
        <v>-0.3240576637279724</v>
      </c>
      <c r="I310" s="20">
        <v>2.955742958882368</v>
      </c>
      <c r="J310" s="1">
        <v>3.5722624943163916</v>
      </c>
      <c r="K310" s="21">
        <v>-1</v>
      </c>
      <c r="L310" t="e">
        <f t="shared" si="16"/>
        <v>#N/A</v>
      </c>
      <c r="M310" t="e">
        <f t="shared" si="17"/>
        <v>#N/A</v>
      </c>
      <c r="N310" t="e">
        <f t="shared" si="18"/>
        <v>#N/A</v>
      </c>
      <c r="O310" t="e">
        <f t="shared" si="19"/>
        <v>#N/A</v>
      </c>
      <c r="P310">
        <v>-100000</v>
      </c>
      <c r="Q310">
        <v>100000</v>
      </c>
    </row>
    <row r="311" spans="3:17" x14ac:dyDescent="0.25">
      <c r="E311" t="s">
        <v>368</v>
      </c>
      <c r="F311" s="19">
        <v>1835.8489999999999</v>
      </c>
      <c r="G311" s="19">
        <v>10019.394</v>
      </c>
      <c r="H311" s="20">
        <v>-0.68229732734420567</v>
      </c>
      <c r="I311" s="20">
        <v>2.9532201389089519</v>
      </c>
      <c r="J311" s="1">
        <v>3.4393248323213443</v>
      </c>
      <c r="K311" s="21">
        <v>-1</v>
      </c>
      <c r="L311" t="e">
        <f t="shared" si="16"/>
        <v>#N/A</v>
      </c>
      <c r="M311" t="e">
        <f t="shared" si="17"/>
        <v>#N/A</v>
      </c>
      <c r="N311" t="e">
        <f t="shared" si="18"/>
        <v>#N/A</v>
      </c>
      <c r="O311" t="e">
        <f t="shared" si="19"/>
        <v>#N/A</v>
      </c>
      <c r="P311">
        <v>-100000</v>
      </c>
      <c r="Q311">
        <v>100000</v>
      </c>
    </row>
    <row r="312" spans="3:17" x14ac:dyDescent="0.25">
      <c r="C312" s="22" t="s">
        <v>369</v>
      </c>
      <c r="D312" s="22" t="s">
        <v>369</v>
      </c>
      <c r="E312" t="s">
        <v>370</v>
      </c>
      <c r="F312" s="19">
        <v>1830.9449999999999</v>
      </c>
      <c r="G312" s="19">
        <v>10058.252</v>
      </c>
      <c r="H312" s="20">
        <v>-1.3416005556504573</v>
      </c>
      <c r="I312" s="20">
        <v>3.1600671210806119</v>
      </c>
      <c r="J312" s="1">
        <v>3.3038538643217708</v>
      </c>
      <c r="K312" s="21">
        <v>-1</v>
      </c>
      <c r="L312" t="e">
        <f t="shared" si="16"/>
        <v>#N/A</v>
      </c>
      <c r="M312" t="e">
        <f t="shared" si="17"/>
        <v>#N/A</v>
      </c>
      <c r="N312" t="e">
        <f t="shared" si="18"/>
        <v>#N/A</v>
      </c>
      <c r="O312" t="e">
        <f t="shared" si="19"/>
        <v>#N/A</v>
      </c>
      <c r="P312">
        <v>-100000</v>
      </c>
      <c r="Q312">
        <v>100000</v>
      </c>
    </row>
    <row r="313" spans="3:17" x14ac:dyDescent="0.25">
      <c r="E313" t="s">
        <v>371</v>
      </c>
      <c r="F313" s="19">
        <v>1824.2159999999999</v>
      </c>
      <c r="G313" s="19">
        <v>10069.784</v>
      </c>
      <c r="H313" s="20">
        <v>-2.1228877626246034</v>
      </c>
      <c r="I313" s="20">
        <v>3.0202460098492478</v>
      </c>
      <c r="J313" s="1">
        <v>3.1409822527497244</v>
      </c>
      <c r="K313" s="21">
        <v>-1</v>
      </c>
      <c r="L313" t="e">
        <f t="shared" si="16"/>
        <v>#N/A</v>
      </c>
      <c r="M313" t="e">
        <f t="shared" si="17"/>
        <v>#N/A</v>
      </c>
      <c r="N313" t="e">
        <f t="shared" si="18"/>
        <v>#N/A</v>
      </c>
      <c r="O313" t="e">
        <f t="shared" si="19"/>
        <v>#N/A</v>
      </c>
      <c r="P313">
        <v>-100000</v>
      </c>
      <c r="Q313">
        <v>100000</v>
      </c>
    </row>
    <row r="314" spans="3:17" x14ac:dyDescent="0.25">
      <c r="E314" t="s">
        <v>372</v>
      </c>
      <c r="F314" s="19">
        <v>1816.0650000000001</v>
      </c>
      <c r="G314" s="19">
        <v>10086.227000000001</v>
      </c>
      <c r="H314" s="20">
        <v>-2.87918678134641</v>
      </c>
      <c r="I314" s="20">
        <v>2.9617843367679031</v>
      </c>
      <c r="J314" s="1">
        <v>2.9656340713509532</v>
      </c>
      <c r="K314" s="21">
        <v>-1</v>
      </c>
      <c r="L314" t="e">
        <f t="shared" si="16"/>
        <v>#N/A</v>
      </c>
      <c r="M314" t="e">
        <f t="shared" si="17"/>
        <v>#N/A</v>
      </c>
      <c r="N314" t="e">
        <f t="shared" si="18"/>
        <v>#N/A</v>
      </c>
      <c r="O314" t="e">
        <f t="shared" si="19"/>
        <v>#N/A</v>
      </c>
      <c r="P314">
        <v>-100000</v>
      </c>
      <c r="Q314">
        <v>100000</v>
      </c>
    </row>
    <row r="315" spans="3:17" x14ac:dyDescent="0.25">
      <c r="E315" t="s">
        <v>373</v>
      </c>
      <c r="F315" s="19">
        <v>1810.146</v>
      </c>
      <c r="G315" s="19">
        <v>10116.679</v>
      </c>
      <c r="H315" s="20">
        <v>-3.7471764570757626</v>
      </c>
      <c r="I315" s="20">
        <v>2.8011431337692905</v>
      </c>
      <c r="J315" s="1">
        <v>2.8265100547356203</v>
      </c>
      <c r="K315" s="21">
        <v>-1</v>
      </c>
      <c r="L315" t="e">
        <f t="shared" si="16"/>
        <v>#N/A</v>
      </c>
      <c r="M315" t="e">
        <f t="shared" si="17"/>
        <v>#N/A</v>
      </c>
      <c r="N315" t="e">
        <f t="shared" si="18"/>
        <v>#N/A</v>
      </c>
      <c r="O315" t="e">
        <f t="shared" si="19"/>
        <v>#N/A</v>
      </c>
      <c r="P315">
        <v>-100000</v>
      </c>
      <c r="Q315">
        <v>100000</v>
      </c>
    </row>
    <row r="316" spans="3:17" x14ac:dyDescent="0.25">
      <c r="E316" t="s">
        <v>374</v>
      </c>
      <c r="F316" s="19">
        <v>1800.616</v>
      </c>
      <c r="G316" s="19">
        <v>10119.76</v>
      </c>
      <c r="H316" s="20">
        <v>-4.5986779780991194</v>
      </c>
      <c r="I316" s="20">
        <v>2.6244076646430692</v>
      </c>
      <c r="J316" s="1">
        <v>2.7193909128594429</v>
      </c>
      <c r="K316" s="21">
        <v>-1</v>
      </c>
      <c r="L316" t="e">
        <f t="shared" si="16"/>
        <v>#N/A</v>
      </c>
      <c r="M316" t="e">
        <f t="shared" si="17"/>
        <v>#N/A</v>
      </c>
      <c r="N316" t="e">
        <f t="shared" si="18"/>
        <v>#N/A</v>
      </c>
      <c r="O316" t="e">
        <f t="shared" si="19"/>
        <v>#N/A</v>
      </c>
      <c r="P316">
        <v>-100000</v>
      </c>
      <c r="Q316">
        <v>100000</v>
      </c>
    </row>
    <row r="317" spans="3:17" x14ac:dyDescent="0.25">
      <c r="E317" t="s">
        <v>375</v>
      </c>
      <c r="F317" s="19">
        <v>1797.298</v>
      </c>
      <c r="G317" s="19">
        <v>10144.707</v>
      </c>
      <c r="H317" s="20">
        <v>-5.2133006354982525</v>
      </c>
      <c r="I317" s="20">
        <v>2.5175583442304639</v>
      </c>
      <c r="J317" s="1">
        <v>2.6501477656784456</v>
      </c>
      <c r="K317" s="21">
        <v>-1</v>
      </c>
      <c r="L317" t="e">
        <f t="shared" si="16"/>
        <v>#N/A</v>
      </c>
      <c r="M317" t="e">
        <f t="shared" si="17"/>
        <v>#N/A</v>
      </c>
      <c r="N317" t="e">
        <f t="shared" si="18"/>
        <v>#N/A</v>
      </c>
      <c r="O317" t="e">
        <f t="shared" si="19"/>
        <v>#N/A</v>
      </c>
      <c r="P317">
        <v>-100000</v>
      </c>
      <c r="Q317">
        <v>100000</v>
      </c>
    </row>
    <row r="318" spans="3:17" x14ac:dyDescent="0.25">
      <c r="E318" t="s">
        <v>376</v>
      </c>
      <c r="F318" s="19">
        <v>1794.51</v>
      </c>
      <c r="G318" s="19">
        <v>10170.132</v>
      </c>
      <c r="H318" s="20">
        <v>-5.1542523110098664</v>
      </c>
      <c r="I318" s="20">
        <v>2.5990100383303849</v>
      </c>
      <c r="J318" s="1">
        <v>2.5635233183320505</v>
      </c>
      <c r="K318" s="21">
        <v>-1</v>
      </c>
      <c r="L318" t="e">
        <f t="shared" si="16"/>
        <v>#N/A</v>
      </c>
      <c r="M318" t="e">
        <f t="shared" si="17"/>
        <v>#N/A</v>
      </c>
      <c r="N318" t="e">
        <f t="shared" si="18"/>
        <v>#N/A</v>
      </c>
      <c r="O318" t="e">
        <f t="shared" si="19"/>
        <v>#N/A</v>
      </c>
      <c r="P318">
        <v>-100000</v>
      </c>
      <c r="Q318">
        <v>100000</v>
      </c>
    </row>
    <row r="319" spans="3:17" x14ac:dyDescent="0.25">
      <c r="E319" t="s">
        <v>377</v>
      </c>
      <c r="F319" s="19">
        <v>1783.713</v>
      </c>
      <c r="G319" s="19">
        <v>10181.401</v>
      </c>
      <c r="H319" s="20">
        <v>-4.9860012912051115</v>
      </c>
      <c r="I319" s="20">
        <v>2.5286345830438206</v>
      </c>
      <c r="J319" s="1">
        <v>2.4707582564670094</v>
      </c>
      <c r="K319" s="21">
        <v>-1</v>
      </c>
      <c r="L319" t="e">
        <f t="shared" si="16"/>
        <v>#N/A</v>
      </c>
      <c r="M319" t="e">
        <f t="shared" si="17"/>
        <v>#N/A</v>
      </c>
      <c r="N319" t="e">
        <f t="shared" si="18"/>
        <v>#N/A</v>
      </c>
      <c r="O319" t="e">
        <f t="shared" si="19"/>
        <v>#N/A</v>
      </c>
      <c r="P319">
        <v>-100000</v>
      </c>
      <c r="Q319">
        <v>100000</v>
      </c>
    </row>
    <row r="320" spans="3:17" x14ac:dyDescent="0.25">
      <c r="E320" t="s">
        <v>378</v>
      </c>
      <c r="F320" s="19">
        <v>1770.96</v>
      </c>
      <c r="G320" s="19">
        <v>10177.799000000001</v>
      </c>
      <c r="H320" s="20">
        <v>-4.8877827718936224</v>
      </c>
      <c r="I320" s="20">
        <v>2.4459168889324756</v>
      </c>
      <c r="J320" s="1">
        <v>2.4366646418324978</v>
      </c>
      <c r="K320" s="21">
        <v>-1</v>
      </c>
      <c r="L320" t="e">
        <f t="shared" si="16"/>
        <v>#N/A</v>
      </c>
      <c r="M320" t="e">
        <f t="shared" si="17"/>
        <v>#N/A</v>
      </c>
      <c r="N320" t="e">
        <f t="shared" si="18"/>
        <v>#N/A</v>
      </c>
      <c r="O320" t="e">
        <f t="shared" si="19"/>
        <v>#N/A</v>
      </c>
      <c r="P320">
        <v>-100000</v>
      </c>
      <c r="Q320">
        <v>100000</v>
      </c>
    </row>
    <row r="321" spans="3:17" x14ac:dyDescent="0.25">
      <c r="E321" t="s">
        <v>379</v>
      </c>
      <c r="F321" s="19">
        <v>1769.5530000000001</v>
      </c>
      <c r="G321" s="19">
        <v>10215.957</v>
      </c>
      <c r="H321" s="20">
        <v>-4.1333305884341476</v>
      </c>
      <c r="I321" s="20">
        <v>2.451176784481679</v>
      </c>
      <c r="J321" s="1">
        <v>2.4657305298844578</v>
      </c>
      <c r="K321" s="21">
        <v>-1</v>
      </c>
      <c r="L321" t="e">
        <f t="shared" si="16"/>
        <v>#N/A</v>
      </c>
      <c r="M321" t="e">
        <f t="shared" si="17"/>
        <v>#N/A</v>
      </c>
      <c r="N321" t="e">
        <f t="shared" si="18"/>
        <v>#N/A</v>
      </c>
      <c r="O321" t="e">
        <f t="shared" si="19"/>
        <v>#N/A</v>
      </c>
      <c r="P321">
        <v>-100000</v>
      </c>
      <c r="Q321">
        <v>100000</v>
      </c>
    </row>
    <row r="322" spans="3:17" x14ac:dyDescent="0.25">
      <c r="E322" t="s">
        <v>380</v>
      </c>
      <c r="F322" s="19">
        <v>1759.797</v>
      </c>
      <c r="G322" s="19">
        <v>10222.415000000001</v>
      </c>
      <c r="H322" s="20">
        <v>-4.3101296692935502</v>
      </c>
      <c r="I322" s="20">
        <v>2.2671431069621661</v>
      </c>
      <c r="J322" s="1">
        <v>2.5567948108129013</v>
      </c>
      <c r="K322" s="21">
        <v>-1</v>
      </c>
      <c r="L322" t="e">
        <f t="shared" si="16"/>
        <v>#N/A</v>
      </c>
      <c r="M322" t="e">
        <f t="shared" si="17"/>
        <v>#N/A</v>
      </c>
      <c r="N322" t="e">
        <f t="shared" si="18"/>
        <v>#N/A</v>
      </c>
      <c r="O322" t="e">
        <f t="shared" si="19"/>
        <v>#N/A</v>
      </c>
      <c r="P322">
        <v>-100000</v>
      </c>
      <c r="Q322">
        <v>100000</v>
      </c>
    </row>
    <row r="323" spans="3:17" x14ac:dyDescent="0.25">
      <c r="E323" t="s">
        <v>381</v>
      </c>
      <c r="F323" s="19">
        <v>1752.731</v>
      </c>
      <c r="G323" s="19">
        <v>10219.498</v>
      </c>
      <c r="H323" s="20">
        <v>-4.5274965424716314</v>
      </c>
      <c r="I323" s="20">
        <v>1.9971666949118783</v>
      </c>
      <c r="J323" s="1">
        <v>2.690562973196986</v>
      </c>
      <c r="K323" s="21">
        <v>-1</v>
      </c>
      <c r="L323" t="e">
        <f t="shared" si="16"/>
        <v>#N/A</v>
      </c>
      <c r="M323" t="e">
        <f t="shared" si="17"/>
        <v>#N/A</v>
      </c>
      <c r="N323" t="e">
        <f t="shared" si="18"/>
        <v>#N/A</v>
      </c>
      <c r="O323" t="e">
        <f t="shared" si="19"/>
        <v>#N/A</v>
      </c>
      <c r="P323">
        <v>-100000</v>
      </c>
      <c r="Q323">
        <v>100000</v>
      </c>
    </row>
    <row r="324" spans="3:17" x14ac:dyDescent="0.25">
      <c r="C324" s="22" t="s">
        <v>382</v>
      </c>
      <c r="D324" s="22" t="s">
        <v>382</v>
      </c>
      <c r="E324" t="s">
        <v>383</v>
      </c>
      <c r="F324" s="19">
        <v>1754.819</v>
      </c>
      <c r="G324" s="19">
        <v>10267.5</v>
      </c>
      <c r="H324" s="20">
        <v>-4.1577436788106663</v>
      </c>
      <c r="I324" s="20">
        <v>2.080361478316517</v>
      </c>
      <c r="J324" s="1">
        <v>2.8642363130161996</v>
      </c>
      <c r="K324" s="21">
        <v>-1</v>
      </c>
      <c r="L324" t="e">
        <f t="shared" si="16"/>
        <v>#N/A</v>
      </c>
      <c r="M324" t="e">
        <f t="shared" si="17"/>
        <v>#N/A</v>
      </c>
      <c r="N324" t="e">
        <f t="shared" si="18"/>
        <v>#N/A</v>
      </c>
      <c r="O324" t="e">
        <f t="shared" si="19"/>
        <v>#N/A</v>
      </c>
      <c r="P324">
        <v>-100000</v>
      </c>
      <c r="Q324">
        <v>100000</v>
      </c>
    </row>
    <row r="325" spans="3:17" x14ac:dyDescent="0.25">
      <c r="E325" t="s">
        <v>384</v>
      </c>
      <c r="F325" s="19">
        <v>1749.8040000000001</v>
      </c>
      <c r="G325" s="19">
        <v>10281.808999999999</v>
      </c>
      <c r="H325" s="20">
        <v>-4.0791222092120609</v>
      </c>
      <c r="I325" s="20">
        <v>2.1055565839346757</v>
      </c>
      <c r="J325" s="1">
        <v>3.0068228873479041</v>
      </c>
      <c r="K325" s="21">
        <v>-1</v>
      </c>
      <c r="L325" t="e">
        <f t="shared" si="16"/>
        <v>#N/A</v>
      </c>
      <c r="M325" t="e">
        <f t="shared" si="17"/>
        <v>#N/A</v>
      </c>
      <c r="N325" t="e">
        <f t="shared" si="18"/>
        <v>#N/A</v>
      </c>
      <c r="O325" t="e">
        <f t="shared" si="19"/>
        <v>#N/A</v>
      </c>
      <c r="P325">
        <v>-100000</v>
      </c>
      <c r="Q325">
        <v>100000</v>
      </c>
    </row>
    <row r="326" spans="3:17" x14ac:dyDescent="0.25">
      <c r="E326" t="s">
        <v>385</v>
      </c>
      <c r="F326" s="19">
        <v>1753.3019999999999</v>
      </c>
      <c r="G326" s="19">
        <v>10309.553</v>
      </c>
      <c r="H326" s="20">
        <v>-3.4559886347680369</v>
      </c>
      <c r="I326" s="20">
        <v>2.2141678944961107</v>
      </c>
      <c r="J326" s="1">
        <v>3.1483992270446848</v>
      </c>
      <c r="K326" s="21">
        <v>-1</v>
      </c>
      <c r="L326" t="e">
        <f t="shared" si="16"/>
        <v>#N/A</v>
      </c>
      <c r="M326" t="e">
        <f t="shared" si="17"/>
        <v>#N/A</v>
      </c>
      <c r="N326" t="e">
        <f t="shared" si="18"/>
        <v>#N/A</v>
      </c>
      <c r="O326" t="e">
        <f t="shared" si="19"/>
        <v>#N/A</v>
      </c>
      <c r="P326">
        <v>-100000</v>
      </c>
      <c r="Q326">
        <v>100000</v>
      </c>
    </row>
    <row r="327" spans="3:17" x14ac:dyDescent="0.25">
      <c r="E327" t="s">
        <v>386</v>
      </c>
      <c r="F327" s="19">
        <v>1750.338</v>
      </c>
      <c r="G327" s="19">
        <v>10309.078</v>
      </c>
      <c r="H327" s="20">
        <v>-3.3040428783092657</v>
      </c>
      <c r="I327" s="20">
        <v>1.9017999879209269</v>
      </c>
      <c r="J327" s="1">
        <v>3.281342553029698</v>
      </c>
      <c r="K327" s="21">
        <v>-1</v>
      </c>
      <c r="L327" t="e">
        <f t="shared" ref="L327:L365" si="20">+IF(J327&lt;0,-100000,#N/A)</f>
        <v>#N/A</v>
      </c>
      <c r="M327" t="e">
        <f t="shared" ref="M327:M365" si="21">+IF(J327&lt;0,100000,#N/A)</f>
        <v>#N/A</v>
      </c>
      <c r="N327" t="e">
        <f t="shared" ref="N327:N365" si="22">+IF(K327&gt;0,-100000,#N/A)</f>
        <v>#N/A</v>
      </c>
      <c r="O327" t="e">
        <f t="shared" ref="O327:O365" si="23">+IF(K327&gt;0,100000,#N/A)</f>
        <v>#N/A</v>
      </c>
      <c r="P327">
        <v>-100000</v>
      </c>
      <c r="Q327">
        <v>100000</v>
      </c>
    </row>
    <row r="328" spans="3:17" x14ac:dyDescent="0.25">
      <c r="E328" t="s">
        <v>387</v>
      </c>
      <c r="F328" s="19">
        <v>1746.7080000000001</v>
      </c>
      <c r="G328" s="19">
        <v>10330.375</v>
      </c>
      <c r="H328" s="20">
        <v>-2.9938643219875827</v>
      </c>
      <c r="I328" s="20">
        <v>2.081225246448537</v>
      </c>
      <c r="J328" s="1">
        <v>3.4291884724942046</v>
      </c>
      <c r="K328" s="21">
        <v>-1</v>
      </c>
      <c r="L328" t="e">
        <f t="shared" si="20"/>
        <v>#N/A</v>
      </c>
      <c r="M328" t="e">
        <f t="shared" si="21"/>
        <v>#N/A</v>
      </c>
      <c r="N328" t="e">
        <f t="shared" si="22"/>
        <v>#N/A</v>
      </c>
      <c r="O328" t="e">
        <f t="shared" si="23"/>
        <v>#N/A</v>
      </c>
      <c r="P328">
        <v>-100000</v>
      </c>
      <c r="Q328">
        <v>100000</v>
      </c>
    </row>
    <row r="329" spans="3:17" x14ac:dyDescent="0.25">
      <c r="E329" t="s">
        <v>388</v>
      </c>
      <c r="F329" s="19">
        <v>1747.0840000000001</v>
      </c>
      <c r="G329" s="19">
        <v>10343.769</v>
      </c>
      <c r="H329" s="23">
        <v>-2.7938605617988777</v>
      </c>
      <c r="I329" s="23">
        <v>1.962225227401837</v>
      </c>
      <c r="J329" s="1">
        <v>3.5865558683084275</v>
      </c>
      <c r="K329" s="21">
        <v>-1</v>
      </c>
      <c r="L329" t="e">
        <f t="shared" si="20"/>
        <v>#N/A</v>
      </c>
      <c r="M329" t="e">
        <f t="shared" si="21"/>
        <v>#N/A</v>
      </c>
      <c r="N329" t="e">
        <f t="shared" si="22"/>
        <v>#N/A</v>
      </c>
      <c r="O329" t="e">
        <f t="shared" si="23"/>
        <v>#N/A</v>
      </c>
      <c r="P329" t="e">
        <v>#N/A</v>
      </c>
      <c r="Q329" t="e">
        <v>#N/A</v>
      </c>
    </row>
    <row r="330" spans="3:17" x14ac:dyDescent="0.25">
      <c r="E330" t="s">
        <v>389</v>
      </c>
      <c r="F330" s="19">
        <v>1754.633</v>
      </c>
      <c r="G330" s="19">
        <v>10375.206</v>
      </c>
      <c r="H330" s="20">
        <v>-2.2221664967038368</v>
      </c>
      <c r="I330" s="20">
        <v>2.0164340049863672</v>
      </c>
      <c r="J330" s="1">
        <v>3.7489483933360157</v>
      </c>
      <c r="K330" s="21">
        <v>-1</v>
      </c>
      <c r="L330" t="e">
        <f t="shared" si="20"/>
        <v>#N/A</v>
      </c>
      <c r="M330" t="e">
        <f t="shared" si="21"/>
        <v>#N/A</v>
      </c>
      <c r="N330" t="e">
        <f t="shared" si="22"/>
        <v>#N/A</v>
      </c>
      <c r="O330" t="e">
        <f t="shared" si="23"/>
        <v>#N/A</v>
      </c>
      <c r="P330" t="e">
        <v>#N/A</v>
      </c>
      <c r="Q330" t="e">
        <v>#N/A</v>
      </c>
    </row>
    <row r="331" spans="3:17" x14ac:dyDescent="0.25">
      <c r="E331" t="s">
        <v>390</v>
      </c>
      <c r="F331" s="19">
        <v>1760.9449999999999</v>
      </c>
      <c r="G331" s="19">
        <v>10382.224</v>
      </c>
      <c r="H331" s="20">
        <v>-1.2764385301895609</v>
      </c>
      <c r="I331" s="20">
        <v>1.9724495675988107</v>
      </c>
      <c r="J331" s="1">
        <v>3.8687332048317868</v>
      </c>
      <c r="K331" s="21">
        <v>-1</v>
      </c>
      <c r="L331" t="e">
        <f t="shared" si="20"/>
        <v>#N/A</v>
      </c>
      <c r="M331" t="e">
        <f t="shared" si="21"/>
        <v>#N/A</v>
      </c>
      <c r="N331" t="e">
        <f t="shared" si="22"/>
        <v>#N/A</v>
      </c>
      <c r="O331" t="e">
        <f t="shared" si="23"/>
        <v>#N/A</v>
      </c>
      <c r="P331" t="e">
        <v>#N/A</v>
      </c>
      <c r="Q331" t="e">
        <v>#N/A</v>
      </c>
    </row>
    <row r="332" spans="3:17" x14ac:dyDescent="0.25">
      <c r="E332" t="s">
        <v>391</v>
      </c>
      <c r="F332" s="19">
        <v>1770.0630000000001</v>
      </c>
      <c r="G332" s="19">
        <v>10402.030000000001</v>
      </c>
      <c r="H332" s="20">
        <v>-5.0650494646964361E-2</v>
      </c>
      <c r="I332" s="20">
        <v>2.2031384192201076</v>
      </c>
      <c r="J332" s="1">
        <v>3.9427740995296778</v>
      </c>
      <c r="K332" s="21">
        <v>-1</v>
      </c>
      <c r="L332" t="e">
        <f t="shared" si="20"/>
        <v>#N/A</v>
      </c>
      <c r="M332" t="e">
        <f t="shared" si="21"/>
        <v>#N/A</v>
      </c>
      <c r="N332" t="e">
        <f t="shared" si="22"/>
        <v>#N/A</v>
      </c>
      <c r="O332" t="e">
        <f t="shared" si="23"/>
        <v>#N/A</v>
      </c>
      <c r="P332" t="e">
        <v>#N/A</v>
      </c>
      <c r="Q332" t="e">
        <v>#N/A</v>
      </c>
    </row>
    <row r="333" spans="3:17" x14ac:dyDescent="0.25">
      <c r="E333" t="s">
        <v>392</v>
      </c>
      <c r="F333" s="19">
        <v>1772.4269999999999</v>
      </c>
      <c r="G333" s="19">
        <v>10410.474</v>
      </c>
      <c r="H333" s="20">
        <v>0.16241389774704906</v>
      </c>
      <c r="I333" s="20">
        <v>1.9040506924608236</v>
      </c>
      <c r="J333" s="1">
        <v>3.9737577659724854</v>
      </c>
      <c r="K333" s="21">
        <v>-1</v>
      </c>
      <c r="L333" t="e">
        <f t="shared" si="20"/>
        <v>#N/A</v>
      </c>
      <c r="M333" t="e">
        <f t="shared" si="21"/>
        <v>#N/A</v>
      </c>
      <c r="N333" t="e">
        <f t="shared" si="22"/>
        <v>#N/A</v>
      </c>
      <c r="O333" t="e">
        <f t="shared" si="23"/>
        <v>#N/A</v>
      </c>
      <c r="P333" t="e">
        <v>#N/A</v>
      </c>
      <c r="Q333" t="e">
        <v>#N/A</v>
      </c>
    </row>
    <row r="334" spans="3:17" x14ac:dyDescent="0.25">
      <c r="E334" t="s">
        <v>393</v>
      </c>
      <c r="F334" s="19">
        <v>1782.1120000000001</v>
      </c>
      <c r="G334" s="19">
        <v>10422.157999999999</v>
      </c>
      <c r="H334" s="20">
        <v>1.2680439846186831</v>
      </c>
      <c r="I334" s="20">
        <v>1.953970759355772</v>
      </c>
      <c r="J334" s="1">
        <v>3.98566865067711</v>
      </c>
      <c r="K334" s="21">
        <v>-1</v>
      </c>
      <c r="L334" t="e">
        <f t="shared" si="20"/>
        <v>#N/A</v>
      </c>
      <c r="M334" t="e">
        <f t="shared" si="21"/>
        <v>#N/A</v>
      </c>
      <c r="N334" t="e">
        <f t="shared" si="22"/>
        <v>#N/A</v>
      </c>
      <c r="O334" t="e">
        <f t="shared" si="23"/>
        <v>#N/A</v>
      </c>
      <c r="P334" t="e">
        <v>#N/A</v>
      </c>
      <c r="Q334" t="e">
        <v>#N/A</v>
      </c>
    </row>
    <row r="335" spans="3:17" x14ac:dyDescent="0.25">
      <c r="E335" t="s">
        <v>394</v>
      </c>
      <c r="F335" s="19">
        <v>1790.3109999999999</v>
      </c>
      <c r="G335" s="19">
        <v>10440.016</v>
      </c>
      <c r="H335" s="20">
        <v>2.1440825774177608</v>
      </c>
      <c r="I335" s="20">
        <v>2.1578163624084157</v>
      </c>
      <c r="J335" s="1">
        <v>3.9939117333539054</v>
      </c>
      <c r="K335" s="21">
        <v>-1</v>
      </c>
      <c r="L335" t="e">
        <f t="shared" si="20"/>
        <v>#N/A</v>
      </c>
      <c r="M335" t="e">
        <f t="shared" si="21"/>
        <v>#N/A</v>
      </c>
      <c r="N335" t="e">
        <f t="shared" si="22"/>
        <v>#N/A</v>
      </c>
      <c r="O335" t="e">
        <f t="shared" si="23"/>
        <v>#N/A</v>
      </c>
      <c r="P335" t="e">
        <v>#N/A</v>
      </c>
      <c r="Q335" t="e">
        <v>#N/A</v>
      </c>
    </row>
    <row r="336" spans="3:17" x14ac:dyDescent="0.25">
      <c r="C336" s="22" t="s">
        <v>395</v>
      </c>
      <c r="D336" s="22" t="s">
        <v>395</v>
      </c>
      <c r="E336" t="s">
        <v>396</v>
      </c>
      <c r="F336" s="19">
        <v>1788.886</v>
      </c>
      <c r="G336" s="19">
        <v>10431.199000000001</v>
      </c>
      <c r="H336" s="20">
        <v>1.941339819092458</v>
      </c>
      <c r="I336" s="20">
        <v>1.5943413683954244</v>
      </c>
      <c r="J336" s="1">
        <v>4.0146429749798207</v>
      </c>
      <c r="K336" s="21">
        <v>-1</v>
      </c>
      <c r="L336" t="e">
        <f t="shared" si="20"/>
        <v>#N/A</v>
      </c>
      <c r="M336" t="e">
        <f t="shared" si="21"/>
        <v>#N/A</v>
      </c>
      <c r="N336" t="e">
        <f t="shared" si="22"/>
        <v>#N/A</v>
      </c>
      <c r="O336" t="e">
        <f t="shared" si="23"/>
        <v>#N/A</v>
      </c>
      <c r="P336" t="e">
        <v>#N/A</v>
      </c>
      <c r="Q336" t="e">
        <v>#N/A</v>
      </c>
    </row>
    <row r="337" spans="3:17" x14ac:dyDescent="0.25">
      <c r="E337" t="s">
        <v>397</v>
      </c>
      <c r="F337" s="19">
        <v>1790.973</v>
      </c>
      <c r="G337" s="19">
        <v>10443.424999999999</v>
      </c>
      <c r="H337" s="20">
        <v>2.352777796827521</v>
      </c>
      <c r="I337" s="20">
        <v>1.5718634726632263</v>
      </c>
      <c r="J337" s="1">
        <v>4.0657444120755892</v>
      </c>
      <c r="K337" s="21">
        <v>-1</v>
      </c>
      <c r="L337" t="e">
        <f t="shared" si="20"/>
        <v>#N/A</v>
      </c>
      <c r="M337" t="e">
        <f t="shared" si="21"/>
        <v>#N/A</v>
      </c>
      <c r="N337" t="e">
        <f t="shared" si="22"/>
        <v>#N/A</v>
      </c>
      <c r="O337" t="e">
        <f t="shared" si="23"/>
        <v>#N/A</v>
      </c>
      <c r="P337" t="e">
        <v>#N/A</v>
      </c>
      <c r="Q337" t="e">
        <v>#N/A</v>
      </c>
    </row>
    <row r="338" spans="3:17" x14ac:dyDescent="0.25">
      <c r="E338" t="s">
        <v>398</v>
      </c>
      <c r="F338" s="19">
        <v>1795.806</v>
      </c>
      <c r="G338" s="19">
        <v>10449.921</v>
      </c>
      <c r="H338" s="20">
        <v>2.4242258321726773</v>
      </c>
      <c r="I338" s="20">
        <v>1.3615333273906183</v>
      </c>
      <c r="J338" s="1">
        <v>4.1508358909860377</v>
      </c>
      <c r="K338" s="21">
        <v>-1</v>
      </c>
      <c r="L338" t="e">
        <f t="shared" si="20"/>
        <v>#N/A</v>
      </c>
      <c r="M338" t="e">
        <f t="shared" si="21"/>
        <v>#N/A</v>
      </c>
      <c r="N338" t="e">
        <f t="shared" si="22"/>
        <v>#N/A</v>
      </c>
      <c r="O338" t="e">
        <f t="shared" si="23"/>
        <v>#N/A</v>
      </c>
      <c r="P338" t="e">
        <v>#N/A</v>
      </c>
      <c r="Q338" t="e">
        <v>#N/A</v>
      </c>
    </row>
    <row r="339" spans="3:17" x14ac:dyDescent="0.25">
      <c r="E339" t="s">
        <v>399</v>
      </c>
      <c r="F339" s="19">
        <v>1804.1669999999999</v>
      </c>
      <c r="G339" s="19">
        <v>10490.286</v>
      </c>
      <c r="H339" s="20">
        <v>3.0753488754743374</v>
      </c>
      <c r="I339" s="20">
        <v>1.7577517601477188</v>
      </c>
      <c r="J339" s="1">
        <v>4.2491701580923413</v>
      </c>
      <c r="K339" s="21">
        <v>-1</v>
      </c>
      <c r="L339" t="e">
        <f t="shared" si="20"/>
        <v>#N/A</v>
      </c>
      <c r="M339" t="e">
        <f t="shared" si="21"/>
        <v>#N/A</v>
      </c>
      <c r="N339" t="e">
        <f t="shared" si="22"/>
        <v>#N/A</v>
      </c>
      <c r="O339" t="e">
        <f t="shared" si="23"/>
        <v>#N/A</v>
      </c>
      <c r="P339" t="e">
        <v>#N/A</v>
      </c>
      <c r="Q339" t="e">
        <v>#N/A</v>
      </c>
    </row>
    <row r="340" spans="3:17" x14ac:dyDescent="0.25">
      <c r="E340" t="s">
        <v>400</v>
      </c>
      <c r="F340" s="19">
        <v>1814.0550000000001</v>
      </c>
      <c r="G340" s="19">
        <v>10514.674999999999</v>
      </c>
      <c r="H340" s="20">
        <v>3.855653034164841</v>
      </c>
      <c r="I340" s="20">
        <v>1.7840591459651778</v>
      </c>
      <c r="J340" s="1">
        <v>4.3207643229539183</v>
      </c>
      <c r="K340" s="21">
        <v>-1</v>
      </c>
      <c r="L340" t="e">
        <f t="shared" si="20"/>
        <v>#N/A</v>
      </c>
      <c r="M340" t="e">
        <f t="shared" si="21"/>
        <v>#N/A</v>
      </c>
      <c r="N340" t="e">
        <f t="shared" si="22"/>
        <v>#N/A</v>
      </c>
      <c r="O340" t="e">
        <f t="shared" si="23"/>
        <v>#N/A</v>
      </c>
      <c r="P340" t="e">
        <v>#N/A</v>
      </c>
      <c r="Q340" t="e">
        <v>#N/A</v>
      </c>
    </row>
    <row r="341" spans="3:17" x14ac:dyDescent="0.25">
      <c r="E341" t="s">
        <v>401</v>
      </c>
      <c r="F341" s="19">
        <v>1819.835</v>
      </c>
      <c r="G341" s="19">
        <v>10524.297</v>
      </c>
      <c r="H341" s="23">
        <v>4.1641386447360373</v>
      </c>
      <c r="I341" s="23">
        <v>1.7452825947679163</v>
      </c>
      <c r="J341" s="1">
        <v>4.3679799007953601</v>
      </c>
      <c r="K341" s="21">
        <v>-1</v>
      </c>
      <c r="L341" t="e">
        <f t="shared" si="20"/>
        <v>#N/A</v>
      </c>
      <c r="M341" t="e">
        <f t="shared" si="21"/>
        <v>#N/A</v>
      </c>
      <c r="N341" t="e">
        <f t="shared" si="22"/>
        <v>#N/A</v>
      </c>
      <c r="O341" t="e">
        <f t="shared" si="23"/>
        <v>#N/A</v>
      </c>
      <c r="P341" t="e">
        <v>#N/A</v>
      </c>
      <c r="Q341" t="e">
        <v>#N/A</v>
      </c>
    </row>
    <row r="342" spans="3:17" x14ac:dyDescent="0.25">
      <c r="E342" t="s">
        <v>402</v>
      </c>
      <c r="F342" s="19">
        <v>1820.4870000000001</v>
      </c>
      <c r="G342" s="19">
        <v>10540.281000000001</v>
      </c>
      <c r="H342" s="20">
        <v>3.753149519016219</v>
      </c>
      <c r="I342" s="20">
        <v>1.5910527463262047</v>
      </c>
      <c r="J342" s="1">
        <v>4.4156752051865533</v>
      </c>
      <c r="K342" s="21">
        <v>-1</v>
      </c>
      <c r="L342" t="e">
        <f t="shared" si="20"/>
        <v>#N/A</v>
      </c>
      <c r="M342" t="e">
        <f t="shared" si="21"/>
        <v>#N/A</v>
      </c>
      <c r="N342" t="e">
        <f t="shared" si="22"/>
        <v>#N/A</v>
      </c>
      <c r="O342" t="e">
        <f t="shared" si="23"/>
        <v>#N/A</v>
      </c>
      <c r="P342" t="e">
        <v>#N/A</v>
      </c>
      <c r="Q342" t="e">
        <v>#N/A</v>
      </c>
    </row>
    <row r="343" spans="3:17" x14ac:dyDescent="0.25">
      <c r="E343" t="s">
        <v>403</v>
      </c>
      <c r="F343" s="19">
        <v>1832.2750000000001</v>
      </c>
      <c r="G343" s="19">
        <v>10565.573</v>
      </c>
      <c r="H343" s="20">
        <v>4.0506659776426979</v>
      </c>
      <c r="I343" s="20">
        <v>1.7659896376730044</v>
      </c>
      <c r="J343" s="1">
        <v>4.4810059955449733</v>
      </c>
      <c r="K343" s="21">
        <v>-1</v>
      </c>
      <c r="L343" t="e">
        <f t="shared" si="20"/>
        <v>#N/A</v>
      </c>
      <c r="M343" t="e">
        <f t="shared" si="21"/>
        <v>#N/A</v>
      </c>
      <c r="N343" t="e">
        <f t="shared" si="22"/>
        <v>#N/A</v>
      </c>
      <c r="O343" t="e">
        <f t="shared" si="23"/>
        <v>#N/A</v>
      </c>
      <c r="P343" t="e">
        <v>#N/A</v>
      </c>
      <c r="Q343" t="e">
        <v>#N/A</v>
      </c>
    </row>
    <row r="344" spans="3:17" x14ac:dyDescent="0.25">
      <c r="E344" t="s">
        <v>404</v>
      </c>
      <c r="F344" s="19">
        <v>1840.8440000000001</v>
      </c>
      <c r="G344" s="19">
        <v>10581.664000000001</v>
      </c>
      <c r="H344" s="20">
        <v>3.9987842240643445</v>
      </c>
      <c r="I344" s="20">
        <v>1.7269129198819844</v>
      </c>
      <c r="J344" s="1">
        <v>4.5328944470508947</v>
      </c>
      <c r="K344" s="21">
        <v>-1</v>
      </c>
      <c r="L344" t="e">
        <f t="shared" si="20"/>
        <v>#N/A</v>
      </c>
      <c r="M344" t="e">
        <f t="shared" si="21"/>
        <v>#N/A</v>
      </c>
      <c r="N344" t="e">
        <f t="shared" si="22"/>
        <v>#N/A</v>
      </c>
      <c r="O344" t="e">
        <f t="shared" si="23"/>
        <v>#N/A</v>
      </c>
      <c r="P344" t="e">
        <v>#N/A</v>
      </c>
      <c r="Q344" t="e">
        <v>#N/A</v>
      </c>
    </row>
    <row r="345" spans="3:17" x14ac:dyDescent="0.25">
      <c r="E345" t="s">
        <v>405</v>
      </c>
      <c r="F345" s="19">
        <v>1847.5319999999999</v>
      </c>
      <c r="G345" s="19">
        <v>10581.620999999999</v>
      </c>
      <c r="H345" s="20">
        <v>4.2374100597655007</v>
      </c>
      <c r="I345" s="20">
        <v>1.6439885446138058</v>
      </c>
      <c r="J345" s="1">
        <v>4.5992643734589889</v>
      </c>
      <c r="K345" s="21">
        <v>-1</v>
      </c>
      <c r="L345" t="e">
        <f t="shared" si="20"/>
        <v>#N/A</v>
      </c>
      <c r="M345" t="e">
        <f t="shared" si="21"/>
        <v>#N/A</v>
      </c>
      <c r="N345" t="e">
        <f t="shared" si="22"/>
        <v>#N/A</v>
      </c>
      <c r="O345" t="e">
        <f t="shared" si="23"/>
        <v>#N/A</v>
      </c>
      <c r="P345" t="e">
        <v>#N/A</v>
      </c>
      <c r="Q345" t="e">
        <v>#N/A</v>
      </c>
    </row>
    <row r="346" spans="3:17" x14ac:dyDescent="0.25">
      <c r="E346" t="s">
        <v>406</v>
      </c>
      <c r="F346" s="19">
        <v>1855.93</v>
      </c>
      <c r="G346" s="19">
        <v>10605.558000000001</v>
      </c>
      <c r="H346" s="20">
        <v>4.142163904401075</v>
      </c>
      <c r="I346" s="20">
        <v>1.7597123359672784</v>
      </c>
      <c r="J346" s="1">
        <v>4.6626029726930973</v>
      </c>
      <c r="K346" s="21">
        <v>-1</v>
      </c>
      <c r="L346" t="e">
        <f t="shared" si="20"/>
        <v>#N/A</v>
      </c>
      <c r="M346" t="e">
        <f t="shared" si="21"/>
        <v>#N/A</v>
      </c>
      <c r="N346" t="e">
        <f t="shared" si="22"/>
        <v>#N/A</v>
      </c>
      <c r="O346" t="e">
        <f t="shared" si="23"/>
        <v>#N/A</v>
      </c>
      <c r="P346" t="e">
        <v>#N/A</v>
      </c>
      <c r="Q346" t="e">
        <v>#N/A</v>
      </c>
    </row>
    <row r="347" spans="3:17" x14ac:dyDescent="0.25">
      <c r="E347" t="s">
        <v>407</v>
      </c>
      <c r="F347" s="19">
        <v>1864.876</v>
      </c>
      <c r="G347" s="19">
        <v>10627.550999999999</v>
      </c>
      <c r="H347" s="20">
        <v>4.1649188325380448</v>
      </c>
      <c r="I347" s="20">
        <v>1.7963095075716362</v>
      </c>
      <c r="J347" s="1">
        <v>4.6798764398258808</v>
      </c>
      <c r="K347" s="21">
        <v>-1</v>
      </c>
      <c r="L347" t="e">
        <f t="shared" si="20"/>
        <v>#N/A</v>
      </c>
      <c r="M347" t="e">
        <f t="shared" si="21"/>
        <v>#N/A</v>
      </c>
      <c r="N347" t="e">
        <f t="shared" si="22"/>
        <v>#N/A</v>
      </c>
      <c r="O347" t="e">
        <f t="shared" si="23"/>
        <v>#N/A</v>
      </c>
      <c r="P347" t="e">
        <v>#N/A</v>
      </c>
      <c r="Q347" t="e">
        <v>#N/A</v>
      </c>
    </row>
    <row r="348" spans="3:17" x14ac:dyDescent="0.25">
      <c r="C348" s="22" t="s">
        <v>408</v>
      </c>
      <c r="D348" s="22" t="s">
        <v>408</v>
      </c>
      <c r="E348" t="s">
        <v>409</v>
      </c>
      <c r="F348" s="19">
        <v>1868.9179999999999</v>
      </c>
      <c r="G348" s="19">
        <v>10654.241</v>
      </c>
      <c r="H348" s="20">
        <v>4.4738457341608084</v>
      </c>
      <c r="I348" s="20">
        <v>2.138220160501203</v>
      </c>
      <c r="J348" s="1">
        <v>4.6579882725037214</v>
      </c>
      <c r="K348" s="21">
        <v>-1</v>
      </c>
      <c r="L348" t="e">
        <f t="shared" si="20"/>
        <v>#N/A</v>
      </c>
      <c r="M348" t="e">
        <f t="shared" si="21"/>
        <v>#N/A</v>
      </c>
      <c r="N348" t="e">
        <f t="shared" si="22"/>
        <v>#N/A</v>
      </c>
      <c r="O348" t="e">
        <f t="shared" si="23"/>
        <v>#N/A</v>
      </c>
      <c r="P348" t="e">
        <v>#N/A</v>
      </c>
      <c r="Q348" t="e">
        <v>#N/A</v>
      </c>
    </row>
    <row r="349" spans="3:17" x14ac:dyDescent="0.25">
      <c r="E349" t="s">
        <v>410</v>
      </c>
      <c r="F349" s="19">
        <v>1880.6130000000001</v>
      </c>
      <c r="G349" s="19">
        <v>10677.785</v>
      </c>
      <c r="H349" s="20">
        <v>5.0051005794057302</v>
      </c>
      <c r="I349" s="20">
        <v>2.2440913780680249</v>
      </c>
      <c r="J349" s="1">
        <v>4.5743714292250326</v>
      </c>
      <c r="K349" s="21">
        <v>-1</v>
      </c>
      <c r="L349" t="e">
        <f t="shared" si="20"/>
        <v>#N/A</v>
      </c>
      <c r="M349" t="e">
        <f t="shared" si="21"/>
        <v>#N/A</v>
      </c>
      <c r="N349" t="e">
        <f t="shared" si="22"/>
        <v>#N/A</v>
      </c>
      <c r="O349" t="e">
        <f t="shared" si="23"/>
        <v>#N/A</v>
      </c>
      <c r="P349" t="e">
        <v>#N/A</v>
      </c>
      <c r="Q349" t="e">
        <v>#N/A</v>
      </c>
    </row>
    <row r="350" spans="3:17" x14ac:dyDescent="0.25">
      <c r="E350" t="s">
        <v>411</v>
      </c>
      <c r="F350" s="19">
        <v>1883.329</v>
      </c>
      <c r="G350" s="19">
        <v>10668.241</v>
      </c>
      <c r="H350" s="20">
        <v>4.8737447140726697</v>
      </c>
      <c r="I350" s="20">
        <v>2.0892023968410722</v>
      </c>
      <c r="J350" s="1">
        <v>4.4598707079834599</v>
      </c>
      <c r="K350" s="21">
        <v>-1</v>
      </c>
      <c r="L350" t="e">
        <f t="shared" si="20"/>
        <v>#N/A</v>
      </c>
      <c r="M350" t="e">
        <f t="shared" si="21"/>
        <v>#N/A</v>
      </c>
      <c r="N350" t="e">
        <f t="shared" si="22"/>
        <v>#N/A</v>
      </c>
      <c r="O350" t="e">
        <f t="shared" si="23"/>
        <v>#N/A</v>
      </c>
      <c r="P350" t="e">
        <v>#N/A</v>
      </c>
      <c r="Q350" t="e">
        <v>#N/A</v>
      </c>
    </row>
    <row r="351" spans="3:17" x14ac:dyDescent="0.25">
      <c r="E351" t="s">
        <v>412</v>
      </c>
      <c r="F351" s="19">
        <v>1889.8979999999999</v>
      </c>
      <c r="G351" s="19">
        <v>10701.671</v>
      </c>
      <c r="H351" s="20">
        <v>4.7518328403080234</v>
      </c>
      <c r="I351" s="20">
        <v>2.0150546896433585</v>
      </c>
      <c r="J351" s="1">
        <v>4.3565474451850994</v>
      </c>
      <c r="K351" s="21">
        <v>-1</v>
      </c>
      <c r="L351" t="e">
        <f t="shared" si="20"/>
        <v>#N/A</v>
      </c>
      <c r="M351" t="e">
        <f t="shared" si="21"/>
        <v>#N/A</v>
      </c>
      <c r="N351" t="e">
        <f t="shared" si="22"/>
        <v>#N/A</v>
      </c>
      <c r="O351" t="e">
        <f t="shared" si="23"/>
        <v>#N/A</v>
      </c>
      <c r="P351" t="e">
        <v>#N/A</v>
      </c>
      <c r="Q351" t="e">
        <v>#N/A</v>
      </c>
    </row>
    <row r="352" spans="3:17" x14ac:dyDescent="0.25">
      <c r="E352" t="s">
        <v>413</v>
      </c>
      <c r="F352" s="19">
        <v>1898.5740000000001</v>
      </c>
      <c r="G352" s="19">
        <v>10723.888000000001</v>
      </c>
      <c r="H352" s="20">
        <v>4.6591200377055886</v>
      </c>
      <c r="I352" s="20">
        <v>1.9897238859023281</v>
      </c>
      <c r="J352" s="1">
        <v>4.2607573608976823</v>
      </c>
      <c r="K352" s="21">
        <v>-1</v>
      </c>
      <c r="L352" t="e">
        <f t="shared" si="20"/>
        <v>#N/A</v>
      </c>
      <c r="M352" t="e">
        <f t="shared" si="21"/>
        <v>#N/A</v>
      </c>
      <c r="N352" t="e">
        <f t="shared" si="22"/>
        <v>#N/A</v>
      </c>
      <c r="O352" t="e">
        <f t="shared" si="23"/>
        <v>#N/A</v>
      </c>
      <c r="P352" t="e">
        <v>#N/A</v>
      </c>
      <c r="Q352" t="e">
        <v>#N/A</v>
      </c>
    </row>
    <row r="353" spans="3:17" x14ac:dyDescent="0.25">
      <c r="E353" t="s">
        <v>414</v>
      </c>
      <c r="F353" s="19">
        <v>1902.01</v>
      </c>
      <c r="G353" s="19">
        <v>10730.367</v>
      </c>
      <c r="H353" s="23">
        <v>4.5155192641091135</v>
      </c>
      <c r="I353" s="23">
        <v>1.9580405228016629</v>
      </c>
      <c r="J353" s="1">
        <v>4.1904647037744658</v>
      </c>
      <c r="K353" s="21">
        <v>-1</v>
      </c>
      <c r="L353" t="e">
        <f t="shared" si="20"/>
        <v>#N/A</v>
      </c>
      <c r="M353" t="e">
        <f t="shared" si="21"/>
        <v>#N/A</v>
      </c>
      <c r="N353" t="e">
        <f t="shared" si="22"/>
        <v>#N/A</v>
      </c>
      <c r="O353" t="e">
        <f t="shared" si="23"/>
        <v>#N/A</v>
      </c>
      <c r="P353" t="e">
        <v>#N/A</v>
      </c>
      <c r="Q353" t="e">
        <v>#N/A</v>
      </c>
    </row>
    <row r="354" spans="3:17" x14ac:dyDescent="0.25">
      <c r="E354" t="s">
        <v>415</v>
      </c>
      <c r="F354" s="19">
        <v>1901.5219999999999</v>
      </c>
      <c r="G354" s="19">
        <v>10751.215</v>
      </c>
      <c r="H354" s="20">
        <v>4.4512814428227188</v>
      </c>
      <c r="I354" s="20">
        <v>2.0012179940933184</v>
      </c>
      <c r="J354" s="1">
        <v>4.2127158044874102</v>
      </c>
      <c r="K354" s="21">
        <v>-1</v>
      </c>
      <c r="L354" t="e">
        <f t="shared" si="20"/>
        <v>#N/A</v>
      </c>
      <c r="M354" t="e">
        <f t="shared" si="21"/>
        <v>#N/A</v>
      </c>
      <c r="N354" t="e">
        <f t="shared" si="22"/>
        <v>#N/A</v>
      </c>
      <c r="O354" t="e">
        <f t="shared" si="23"/>
        <v>#N/A</v>
      </c>
      <c r="P354" t="e">
        <v>#N/A</v>
      </c>
      <c r="Q354" t="e">
        <v>#N/A</v>
      </c>
    </row>
    <row r="355" spans="3:17" x14ac:dyDescent="0.25">
      <c r="E355" t="s">
        <v>416</v>
      </c>
      <c r="F355" s="19">
        <v>1905.1189999999999</v>
      </c>
      <c r="G355" s="19">
        <v>10768.761</v>
      </c>
      <c r="H355" s="20">
        <v>3.9756040987297014</v>
      </c>
      <c r="I355" s="20">
        <v>1.9231138718174501</v>
      </c>
      <c r="J355" s="1">
        <v>4.3313092520739227</v>
      </c>
      <c r="K355" s="21">
        <v>-1</v>
      </c>
      <c r="L355" t="e">
        <f t="shared" si="20"/>
        <v>#N/A</v>
      </c>
      <c r="M355" t="e">
        <f t="shared" si="21"/>
        <v>#N/A</v>
      </c>
      <c r="N355" t="e">
        <f t="shared" si="22"/>
        <v>#N/A</v>
      </c>
      <c r="O355" t="e">
        <f t="shared" si="23"/>
        <v>#N/A</v>
      </c>
      <c r="P355" t="e">
        <v>#N/A</v>
      </c>
      <c r="Q355" t="e">
        <v>#N/A</v>
      </c>
    </row>
    <row r="356" spans="3:17" x14ac:dyDescent="0.25">
      <c r="E356" t="s">
        <v>417</v>
      </c>
      <c r="F356" s="19">
        <v>1910.499</v>
      </c>
      <c r="G356" s="19">
        <v>10789.555</v>
      </c>
      <c r="H356" s="20">
        <v>3.7838621849543008</v>
      </c>
      <c r="I356" s="20">
        <v>1.9646342957024387</v>
      </c>
      <c r="J356" s="1">
        <v>4.5398135541401041</v>
      </c>
      <c r="K356" s="21">
        <v>-1</v>
      </c>
      <c r="L356" t="e">
        <f t="shared" si="20"/>
        <v>#N/A</v>
      </c>
      <c r="M356" t="e">
        <f t="shared" si="21"/>
        <v>#N/A</v>
      </c>
      <c r="N356" t="e">
        <f t="shared" si="22"/>
        <v>#N/A</v>
      </c>
      <c r="O356" t="e">
        <f t="shared" si="23"/>
        <v>#N/A</v>
      </c>
      <c r="P356" t="e">
        <v>#N/A</v>
      </c>
      <c r="Q356" t="e">
        <v>#N/A</v>
      </c>
    </row>
    <row r="357" spans="3:17" x14ac:dyDescent="0.25">
      <c r="E357" t="s">
        <v>418</v>
      </c>
      <c r="F357" s="19">
        <v>1923.2270000000001</v>
      </c>
      <c r="G357" s="19">
        <v>10809.576999999999</v>
      </c>
      <c r="H357" s="20">
        <v>4.0970873576208877</v>
      </c>
      <c r="I357" s="20">
        <v>2.1542635102882679</v>
      </c>
      <c r="J357" s="1">
        <v>4.783664728565773</v>
      </c>
      <c r="K357" s="21">
        <v>-1</v>
      </c>
      <c r="L357" t="e">
        <f t="shared" si="20"/>
        <v>#N/A</v>
      </c>
      <c r="M357" t="e">
        <f t="shared" si="21"/>
        <v>#N/A</v>
      </c>
      <c r="N357" t="e">
        <f t="shared" si="22"/>
        <v>#N/A</v>
      </c>
      <c r="O357" t="e">
        <f t="shared" si="23"/>
        <v>#N/A</v>
      </c>
      <c r="P357" t="e">
        <v>#N/A</v>
      </c>
      <c r="Q357" t="e">
        <v>#N/A</v>
      </c>
    </row>
    <row r="358" spans="3:17" x14ac:dyDescent="0.25">
      <c r="E358" t="s">
        <v>419</v>
      </c>
      <c r="F358" s="19">
        <v>1924.2339999999999</v>
      </c>
      <c r="G358" s="19">
        <v>10834.444</v>
      </c>
      <c r="H358" s="20">
        <v>3.6803112186343245</v>
      </c>
      <c r="I358" s="20">
        <v>2.158170272606097</v>
      </c>
      <c r="J358" s="1">
        <v>4.9774322411116234</v>
      </c>
      <c r="K358" s="21">
        <v>-1</v>
      </c>
      <c r="L358" t="e">
        <f t="shared" si="20"/>
        <v>#N/A</v>
      </c>
      <c r="M358" t="e">
        <f t="shared" si="21"/>
        <v>#N/A</v>
      </c>
      <c r="N358" t="e">
        <f t="shared" si="22"/>
        <v>#N/A</v>
      </c>
      <c r="O358" t="e">
        <f t="shared" si="23"/>
        <v>#N/A</v>
      </c>
      <c r="P358" t="e">
        <v>#N/A</v>
      </c>
      <c r="Q358" t="e">
        <v>#N/A</v>
      </c>
    </row>
    <row r="359" spans="3:17" x14ac:dyDescent="0.25">
      <c r="E359" t="s">
        <v>420</v>
      </c>
      <c r="F359" s="19">
        <v>1930.7339999999999</v>
      </c>
      <c r="G359" s="19">
        <v>10869.19</v>
      </c>
      <c r="H359" s="20">
        <v>3.53149485542201</v>
      </c>
      <c r="I359" s="20">
        <v>2.2737035089269497</v>
      </c>
      <c r="J359" s="1" t="e">
        <v>#N/A</v>
      </c>
      <c r="K359" s="21">
        <v>-1</v>
      </c>
      <c r="L359" t="e">
        <f t="shared" si="20"/>
        <v>#N/A</v>
      </c>
      <c r="M359" t="e">
        <f t="shared" si="21"/>
        <v>#N/A</v>
      </c>
      <c r="N359" t="e">
        <f t="shared" si="22"/>
        <v>#N/A</v>
      </c>
      <c r="O359" t="e">
        <f t="shared" si="23"/>
        <v>#N/A</v>
      </c>
      <c r="P359" t="e">
        <v>#N/A</v>
      </c>
      <c r="Q359" t="e">
        <v>#N/A</v>
      </c>
    </row>
    <row r="360" spans="3:17" x14ac:dyDescent="0.25">
      <c r="C360" s="22" t="s">
        <v>421</v>
      </c>
      <c r="D360" s="22" t="s">
        <v>421</v>
      </c>
      <c r="E360" t="s">
        <v>422</v>
      </c>
      <c r="F360" s="19" t="e">
        <v>#N/A</v>
      </c>
      <c r="G360" s="19" t="e">
        <v>#N/A</v>
      </c>
      <c r="H360" s="20" t="e">
        <v>#N/A</v>
      </c>
      <c r="I360" s="20" t="e">
        <v>#N/A</v>
      </c>
      <c r="J360" s="1" t="e">
        <v>#N/A</v>
      </c>
      <c r="K360" s="21" t="e">
        <v>#N/A</v>
      </c>
      <c r="L360" t="e">
        <f t="shared" si="20"/>
        <v>#N/A</v>
      </c>
      <c r="M360" t="e">
        <f t="shared" si="21"/>
        <v>#N/A</v>
      </c>
      <c r="N360" t="e">
        <f t="shared" si="22"/>
        <v>#N/A</v>
      </c>
      <c r="O360" t="e">
        <f t="shared" si="23"/>
        <v>#N/A</v>
      </c>
      <c r="P360" t="e">
        <v>#N/A</v>
      </c>
      <c r="Q360" t="e">
        <v>#N/A</v>
      </c>
    </row>
    <row r="361" spans="3:17" x14ac:dyDescent="0.25">
      <c r="E361" t="s">
        <v>423</v>
      </c>
      <c r="F361" s="19" t="e">
        <v>#N/A</v>
      </c>
      <c r="G361" s="19" t="e">
        <v>#N/A</v>
      </c>
      <c r="H361" s="20" t="e">
        <v>#N/A</v>
      </c>
      <c r="I361" s="20" t="e">
        <v>#N/A</v>
      </c>
      <c r="J361" s="1" t="e">
        <v>#N/A</v>
      </c>
      <c r="K361" s="21" t="e">
        <v>#N/A</v>
      </c>
      <c r="L361" t="e">
        <f t="shared" si="20"/>
        <v>#N/A</v>
      </c>
      <c r="M361" t="e">
        <f t="shared" si="21"/>
        <v>#N/A</v>
      </c>
      <c r="N361" t="e">
        <f t="shared" si="22"/>
        <v>#N/A</v>
      </c>
      <c r="O361" t="e">
        <f t="shared" si="23"/>
        <v>#N/A</v>
      </c>
      <c r="P361" t="e">
        <v>#N/A</v>
      </c>
      <c r="Q361" t="e">
        <v>#N/A</v>
      </c>
    </row>
    <row r="362" spans="3:17" x14ac:dyDescent="0.25">
      <c r="E362" t="s">
        <v>424</v>
      </c>
      <c r="F362" s="19" t="e">
        <v>#N/A</v>
      </c>
      <c r="G362" s="19" t="e">
        <v>#N/A</v>
      </c>
      <c r="H362" s="20" t="e">
        <v>#N/A</v>
      </c>
      <c r="I362" s="20" t="e">
        <v>#N/A</v>
      </c>
      <c r="J362" s="1" t="e">
        <v>#N/A</v>
      </c>
      <c r="K362" s="21" t="e">
        <v>#N/A</v>
      </c>
      <c r="L362" t="e">
        <f t="shared" si="20"/>
        <v>#N/A</v>
      </c>
      <c r="M362" t="e">
        <f t="shared" si="21"/>
        <v>#N/A</v>
      </c>
      <c r="N362" t="e">
        <f t="shared" si="22"/>
        <v>#N/A</v>
      </c>
      <c r="O362" t="e">
        <f t="shared" si="23"/>
        <v>#N/A</v>
      </c>
      <c r="P362" t="e">
        <v>#N/A</v>
      </c>
      <c r="Q362" t="e">
        <v>#N/A</v>
      </c>
    </row>
    <row r="363" spans="3:17" x14ac:dyDescent="0.25">
      <c r="E363" t="s">
        <v>425</v>
      </c>
      <c r="F363" s="19" t="e">
        <v>#N/A</v>
      </c>
      <c r="G363" s="19" t="e">
        <v>#N/A</v>
      </c>
      <c r="H363" s="20" t="e">
        <v>#N/A</v>
      </c>
      <c r="I363" s="20" t="e">
        <v>#N/A</v>
      </c>
      <c r="J363" s="1" t="e">
        <v>#N/A</v>
      </c>
      <c r="K363" s="21" t="e">
        <v>#N/A</v>
      </c>
      <c r="L363" t="e">
        <f t="shared" si="20"/>
        <v>#N/A</v>
      </c>
      <c r="M363" t="e">
        <f t="shared" si="21"/>
        <v>#N/A</v>
      </c>
      <c r="N363" t="e">
        <f t="shared" si="22"/>
        <v>#N/A</v>
      </c>
      <c r="O363" t="e">
        <f t="shared" si="23"/>
        <v>#N/A</v>
      </c>
      <c r="P363" t="e">
        <v>#N/A</v>
      </c>
      <c r="Q363" t="e">
        <v>#N/A</v>
      </c>
    </row>
    <row r="364" spans="3:17" x14ac:dyDescent="0.25">
      <c r="E364" t="s">
        <v>426</v>
      </c>
      <c r="F364" s="19" t="e">
        <v>#N/A</v>
      </c>
      <c r="G364" s="19" t="e">
        <v>#N/A</v>
      </c>
      <c r="H364" s="20" t="e">
        <v>#N/A</v>
      </c>
      <c r="I364" s="20" t="e">
        <v>#N/A</v>
      </c>
      <c r="J364" s="1" t="e">
        <v>#N/A</v>
      </c>
      <c r="K364" s="21" t="e">
        <v>#N/A</v>
      </c>
      <c r="L364" t="e">
        <f t="shared" si="20"/>
        <v>#N/A</v>
      </c>
      <c r="M364" t="e">
        <f t="shared" si="21"/>
        <v>#N/A</v>
      </c>
      <c r="N364" t="e">
        <f t="shared" si="22"/>
        <v>#N/A</v>
      </c>
      <c r="O364" t="e">
        <f t="shared" si="23"/>
        <v>#N/A</v>
      </c>
      <c r="P364" t="e">
        <v>#N/A</v>
      </c>
      <c r="Q364" t="e">
        <v>#N/A</v>
      </c>
    </row>
    <row r="365" spans="3:17" x14ac:dyDescent="0.25">
      <c r="E365" t="s">
        <v>427</v>
      </c>
      <c r="F365" s="19" t="e">
        <v>#N/A</v>
      </c>
      <c r="G365" s="19" t="e">
        <v>#N/A</v>
      </c>
      <c r="H365" s="20" t="e">
        <v>#N/A</v>
      </c>
      <c r="I365" s="20" t="e">
        <v>#N/A</v>
      </c>
      <c r="J365" s="1" t="e">
        <v>#N/A</v>
      </c>
      <c r="K365" s="21" t="e">
        <v>#N/A</v>
      </c>
      <c r="L365" t="e">
        <f t="shared" si="20"/>
        <v>#N/A</v>
      </c>
      <c r="M365" t="e">
        <f t="shared" si="21"/>
        <v>#N/A</v>
      </c>
      <c r="N365" t="e">
        <f t="shared" si="22"/>
        <v>#N/A</v>
      </c>
      <c r="O365" t="e">
        <f t="shared" si="23"/>
        <v>#N/A</v>
      </c>
      <c r="P365" t="e">
        <v>#N/A</v>
      </c>
      <c r="Q365" t="e">
        <v>#N/A</v>
      </c>
    </row>
  </sheetData>
  <mergeCells count="5">
    <mergeCell ref="F2:G2"/>
    <mergeCell ref="H2:I2"/>
    <mergeCell ref="L2:M2"/>
    <mergeCell ref="N2:O2"/>
    <mergeCell ref="P2:Q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 tint="0.39997558519241921"/>
  </sheetPr>
  <dimension ref="A1:G189"/>
  <sheetViews>
    <sheetView topLeftCell="A163" workbookViewId="0">
      <selection activeCell="F184" sqref="F184"/>
    </sheetView>
  </sheetViews>
  <sheetFormatPr defaultColWidth="9.140625" defaultRowHeight="15" x14ac:dyDescent="0.25"/>
  <cols>
    <col min="1" max="16384" width="9.140625" style="13"/>
  </cols>
  <sheetData>
    <row r="1" spans="1:7" x14ac:dyDescent="0.25">
      <c r="A1" s="13" t="s">
        <v>6</v>
      </c>
      <c r="C1" s="13" t="s">
        <v>7</v>
      </c>
      <c r="D1" s="13" t="s">
        <v>8</v>
      </c>
    </row>
    <row r="2" spans="1:7" x14ac:dyDescent="0.25">
      <c r="A2" s="13">
        <v>200405</v>
      </c>
      <c r="B2" s="13" t="str">
        <f>IF(RIGHT(A2,1)="7",LEFT(A2,4),"")</f>
        <v/>
      </c>
      <c r="C2" s="13">
        <v>25.911997655</v>
      </c>
      <c r="D2" s="13">
        <v>23.721486983999998</v>
      </c>
    </row>
    <row r="3" spans="1:7" x14ac:dyDescent="0.25">
      <c r="A3" s="13">
        <v>200406</v>
      </c>
      <c r="B3" s="13" t="str">
        <f>IF(RIGHT(A3,1)="7",LEFT(A3,4),"")</f>
        <v/>
      </c>
      <c r="C3" s="13">
        <v>7.7406816590999998</v>
      </c>
      <c r="D3" s="13">
        <v>9.3374081087</v>
      </c>
    </row>
    <row r="4" spans="1:7" x14ac:dyDescent="0.25">
      <c r="A4" s="13">
        <v>200407</v>
      </c>
      <c r="B4" s="13" t="str">
        <f t="shared" ref="B4:B67" si="0">IF(RIGHT(A4,1)="7",LEFT(A4,4),"")</f>
        <v>2004</v>
      </c>
      <c r="C4" s="13">
        <v>50.419786092999999</v>
      </c>
      <c r="D4" s="13">
        <v>-7.6080541940000002</v>
      </c>
      <c r="F4" s="13">
        <f>AVERAGE(C2:C4)</f>
        <v>28.024155135699999</v>
      </c>
      <c r="G4" s="13">
        <f>AVERAGE(D2:D4)</f>
        <v>8.4836136328999991</v>
      </c>
    </row>
    <row r="5" spans="1:7" x14ac:dyDescent="0.25">
      <c r="A5" s="13">
        <v>200408</v>
      </c>
      <c r="B5" s="13" t="str">
        <f t="shared" si="0"/>
        <v/>
      </c>
      <c r="C5" s="13">
        <v>12.117787870000001</v>
      </c>
      <c r="D5" s="13">
        <v>10.502578751</v>
      </c>
      <c r="F5" s="13">
        <f>AVERAGE(C3:C5)</f>
        <v>23.426085207366668</v>
      </c>
      <c r="G5" s="13">
        <f>AVERAGE(D3:D5)</f>
        <v>4.0773108885666671</v>
      </c>
    </row>
    <row r="6" spans="1:7" x14ac:dyDescent="0.25">
      <c r="A6" s="13">
        <v>200409</v>
      </c>
      <c r="B6" s="13" t="str">
        <f t="shared" si="0"/>
        <v/>
      </c>
      <c r="C6" s="13">
        <v>22.272916316</v>
      </c>
      <c r="D6" s="13">
        <v>6.1949091735000001</v>
      </c>
      <c r="F6" s="13">
        <f t="shared" ref="F6:G69" si="1">AVERAGE(C4:C6)</f>
        <v>28.27016342633333</v>
      </c>
      <c r="G6" s="13">
        <f t="shared" si="1"/>
        <v>3.0298112434999998</v>
      </c>
    </row>
    <row r="7" spans="1:7" x14ac:dyDescent="0.25">
      <c r="A7" s="13">
        <v>200410</v>
      </c>
      <c r="B7" s="13" t="str">
        <f t="shared" si="0"/>
        <v/>
      </c>
      <c r="C7" s="13">
        <v>14.021616268000001</v>
      </c>
      <c r="D7" s="13">
        <v>13.033028668</v>
      </c>
      <c r="F7" s="13">
        <f t="shared" si="1"/>
        <v>16.137440151333333</v>
      </c>
      <c r="G7" s="13">
        <f t="shared" si="1"/>
        <v>9.9101721974999997</v>
      </c>
    </row>
    <row r="8" spans="1:7" x14ac:dyDescent="0.25">
      <c r="A8" s="13">
        <v>200411</v>
      </c>
      <c r="B8" s="13" t="str">
        <f t="shared" si="0"/>
        <v/>
      </c>
      <c r="C8" s="13">
        <v>13.772311492</v>
      </c>
      <c r="D8" s="13">
        <v>31.258022950000001</v>
      </c>
      <c r="F8" s="13">
        <f t="shared" si="1"/>
        <v>16.688948025333335</v>
      </c>
      <c r="G8" s="13">
        <f t="shared" si="1"/>
        <v>16.828653597166667</v>
      </c>
    </row>
    <row r="9" spans="1:7" x14ac:dyDescent="0.25">
      <c r="A9" s="13">
        <v>200412</v>
      </c>
      <c r="B9" s="13" t="str">
        <f t="shared" si="0"/>
        <v/>
      </c>
      <c r="C9" s="13">
        <v>42.362718117</v>
      </c>
      <c r="D9" s="13">
        <v>13.562996362</v>
      </c>
      <c r="F9" s="13">
        <f t="shared" si="1"/>
        <v>23.385548625666669</v>
      </c>
      <c r="G9" s="13">
        <f t="shared" si="1"/>
        <v>19.284682659999998</v>
      </c>
    </row>
    <row r="10" spans="1:7" x14ac:dyDescent="0.25">
      <c r="A10" s="13">
        <v>200501</v>
      </c>
      <c r="B10" s="13" t="str">
        <f t="shared" si="0"/>
        <v/>
      </c>
      <c r="C10" s="13">
        <v>-5.0694814150000003</v>
      </c>
      <c r="D10" s="13">
        <v>6.6237748751999996</v>
      </c>
      <c r="F10" s="13">
        <f t="shared" si="1"/>
        <v>17.021849398000001</v>
      </c>
      <c r="G10" s="13">
        <f t="shared" si="1"/>
        <v>17.148264729066668</v>
      </c>
    </row>
    <row r="11" spans="1:7" x14ac:dyDescent="0.25">
      <c r="A11" s="13">
        <v>200502</v>
      </c>
      <c r="B11" s="13" t="str">
        <f t="shared" si="0"/>
        <v/>
      </c>
      <c r="C11" s="13">
        <v>3.1561315556</v>
      </c>
      <c r="D11" s="13">
        <v>5.0822636982000002</v>
      </c>
      <c r="F11" s="13">
        <f t="shared" si="1"/>
        <v>13.483122752533333</v>
      </c>
      <c r="G11" s="13">
        <f t="shared" si="1"/>
        <v>8.4230116451333341</v>
      </c>
    </row>
    <row r="12" spans="1:7" x14ac:dyDescent="0.25">
      <c r="A12" s="13">
        <v>200503</v>
      </c>
      <c r="B12" s="13" t="str">
        <f t="shared" si="0"/>
        <v/>
      </c>
      <c r="C12" s="13">
        <v>7.0585720010999999</v>
      </c>
      <c r="D12" s="13">
        <v>1.85719846</v>
      </c>
      <c r="F12" s="13">
        <f t="shared" si="1"/>
        <v>1.7150740472333332</v>
      </c>
      <c r="G12" s="13">
        <f t="shared" si="1"/>
        <v>4.5210790111333337</v>
      </c>
    </row>
    <row r="13" spans="1:7" x14ac:dyDescent="0.25">
      <c r="A13" s="13">
        <v>200504</v>
      </c>
      <c r="B13" s="13" t="str">
        <f t="shared" si="0"/>
        <v/>
      </c>
      <c r="C13" s="13">
        <v>4.8958944874999997</v>
      </c>
      <c r="D13" s="13">
        <v>-1.6184694719999999</v>
      </c>
      <c r="F13" s="13">
        <f t="shared" si="1"/>
        <v>5.0368660147333335</v>
      </c>
      <c r="G13" s="13">
        <f t="shared" si="1"/>
        <v>1.7736642287333335</v>
      </c>
    </row>
    <row r="14" spans="1:7" x14ac:dyDescent="0.25">
      <c r="A14" s="13">
        <v>200505</v>
      </c>
      <c r="B14" s="13" t="str">
        <f t="shared" si="0"/>
        <v/>
      </c>
      <c r="C14" s="13">
        <v>-9.7616637239999999</v>
      </c>
      <c r="D14" s="13">
        <v>6.0900027639000003</v>
      </c>
      <c r="F14" s="13">
        <f t="shared" si="1"/>
        <v>0.73093425486666652</v>
      </c>
      <c r="G14" s="13">
        <f t="shared" si="1"/>
        <v>2.1095772506333335</v>
      </c>
    </row>
    <row r="15" spans="1:7" x14ac:dyDescent="0.25">
      <c r="A15" s="13">
        <v>200506</v>
      </c>
      <c r="B15" s="13" t="str">
        <f t="shared" si="0"/>
        <v/>
      </c>
      <c r="C15" s="13">
        <v>23.530289682999999</v>
      </c>
      <c r="D15" s="13">
        <v>7.7447624658000001</v>
      </c>
      <c r="F15" s="13">
        <f t="shared" si="1"/>
        <v>6.2215068154999997</v>
      </c>
      <c r="G15" s="13">
        <f t="shared" si="1"/>
        <v>4.0720985859000001</v>
      </c>
    </row>
    <row r="16" spans="1:7" x14ac:dyDescent="0.25">
      <c r="A16" s="13">
        <v>200507</v>
      </c>
      <c r="B16" s="13" t="str">
        <f t="shared" si="0"/>
        <v>2005</v>
      </c>
      <c r="C16" s="13">
        <v>1.4441852329</v>
      </c>
      <c r="D16" s="13">
        <v>16.798016625999999</v>
      </c>
      <c r="F16" s="13">
        <f>AVERAGE(C14:C16)</f>
        <v>5.0709370639666664</v>
      </c>
      <c r="G16" s="13">
        <f>AVERAGE(D14:D16)</f>
        <v>10.210927285233334</v>
      </c>
    </row>
    <row r="17" spans="1:7" x14ac:dyDescent="0.25">
      <c r="A17" s="13">
        <v>200508</v>
      </c>
      <c r="B17" s="13" t="str">
        <f t="shared" si="0"/>
        <v/>
      </c>
      <c r="C17" s="13">
        <v>17.308850362000001</v>
      </c>
      <c r="D17" s="13">
        <v>11.178769601000001</v>
      </c>
      <c r="F17" s="13">
        <f t="shared" si="1"/>
        <v>14.094441759300002</v>
      </c>
      <c r="G17" s="13">
        <f t="shared" si="1"/>
        <v>11.9071828976</v>
      </c>
    </row>
    <row r="18" spans="1:7" x14ac:dyDescent="0.25">
      <c r="A18" s="13">
        <v>200509</v>
      </c>
      <c r="B18" s="13" t="str">
        <f t="shared" si="0"/>
        <v/>
      </c>
      <c r="C18" s="13">
        <v>17.272060006</v>
      </c>
      <c r="D18" s="13">
        <v>23.352394154999999</v>
      </c>
      <c r="F18" s="13">
        <f t="shared" si="1"/>
        <v>12.0083652003</v>
      </c>
      <c r="G18" s="13">
        <f t="shared" si="1"/>
        <v>17.109726794</v>
      </c>
    </row>
    <row r="19" spans="1:7" x14ac:dyDescent="0.25">
      <c r="A19" s="13">
        <v>200510</v>
      </c>
      <c r="B19" s="13" t="str">
        <f t="shared" si="0"/>
        <v/>
      </c>
      <c r="C19" s="13">
        <v>18.200052069000002</v>
      </c>
      <c r="D19" s="13">
        <v>17.651420823999999</v>
      </c>
      <c r="F19" s="13">
        <f t="shared" si="1"/>
        <v>17.593654145666669</v>
      </c>
      <c r="G19" s="13">
        <f t="shared" si="1"/>
        <v>17.394194859999999</v>
      </c>
    </row>
    <row r="20" spans="1:7" x14ac:dyDescent="0.25">
      <c r="A20" s="13">
        <v>200511</v>
      </c>
      <c r="B20" s="13" t="str">
        <f t="shared" si="0"/>
        <v/>
      </c>
      <c r="C20" s="13">
        <v>8.3659577725999998</v>
      </c>
      <c r="D20" s="13">
        <v>28.999221758000001</v>
      </c>
      <c r="F20" s="13">
        <f t="shared" si="1"/>
        <v>14.612689949199998</v>
      </c>
      <c r="G20" s="13">
        <f t="shared" si="1"/>
        <v>23.334345579000001</v>
      </c>
    </row>
    <row r="21" spans="1:7" x14ac:dyDescent="0.25">
      <c r="A21" s="13">
        <v>200512</v>
      </c>
      <c r="B21" s="13" t="str">
        <f t="shared" si="0"/>
        <v/>
      </c>
      <c r="C21" s="13">
        <v>17.346804136999999</v>
      </c>
      <c r="D21" s="13">
        <v>22.933875621999999</v>
      </c>
      <c r="F21" s="13">
        <f t="shared" si="1"/>
        <v>14.637604659533332</v>
      </c>
      <c r="G21" s="13">
        <f t="shared" si="1"/>
        <v>23.194839401333336</v>
      </c>
    </row>
    <row r="22" spans="1:7" x14ac:dyDescent="0.25">
      <c r="A22" s="13">
        <v>200601</v>
      </c>
      <c r="B22" s="13" t="str">
        <f t="shared" si="0"/>
        <v/>
      </c>
      <c r="C22" s="13">
        <v>25.330385146000001</v>
      </c>
      <c r="D22" s="13">
        <v>22.762390778</v>
      </c>
      <c r="F22" s="13">
        <f t="shared" si="1"/>
        <v>17.014382351866669</v>
      </c>
      <c r="G22" s="13">
        <f t="shared" si="1"/>
        <v>24.898496052666669</v>
      </c>
    </row>
    <row r="23" spans="1:7" x14ac:dyDescent="0.25">
      <c r="A23" s="13">
        <v>200602</v>
      </c>
      <c r="B23" s="13" t="str">
        <f t="shared" si="0"/>
        <v/>
      </c>
      <c r="C23" s="13">
        <v>36.365240718999999</v>
      </c>
      <c r="D23" s="13">
        <v>21.776193421999999</v>
      </c>
      <c r="F23" s="13">
        <f t="shared" si="1"/>
        <v>26.347476667333336</v>
      </c>
      <c r="G23" s="13">
        <f t="shared" si="1"/>
        <v>22.490819940666665</v>
      </c>
    </row>
    <row r="24" spans="1:7" x14ac:dyDescent="0.25">
      <c r="A24" s="13">
        <v>200603</v>
      </c>
      <c r="B24" s="13" t="str">
        <f t="shared" si="0"/>
        <v/>
      </c>
      <c r="C24" s="13">
        <v>29.613853289000001</v>
      </c>
      <c r="D24" s="13">
        <v>17.344252876999999</v>
      </c>
      <c r="F24" s="13">
        <f t="shared" si="1"/>
        <v>30.436493051333333</v>
      </c>
      <c r="G24" s="13">
        <f t="shared" si="1"/>
        <v>20.627612359</v>
      </c>
    </row>
    <row r="25" spans="1:7" x14ac:dyDescent="0.25">
      <c r="A25" s="13">
        <v>200604</v>
      </c>
      <c r="B25" s="13" t="str">
        <f t="shared" si="0"/>
        <v/>
      </c>
      <c r="C25" s="13">
        <v>2.5258481499999999E-2</v>
      </c>
      <c r="D25" s="13">
        <v>-0.21495713899999999</v>
      </c>
      <c r="F25" s="13">
        <f t="shared" si="1"/>
        <v>22.001450829833335</v>
      </c>
      <c r="G25" s="13">
        <f t="shared" si="1"/>
        <v>12.968496386666665</v>
      </c>
    </row>
    <row r="26" spans="1:7" x14ac:dyDescent="0.25">
      <c r="A26" s="13">
        <v>200605</v>
      </c>
      <c r="B26" s="13" t="str">
        <f t="shared" si="0"/>
        <v/>
      </c>
      <c r="C26" s="13">
        <v>36.051165560000001</v>
      </c>
      <c r="D26" s="13">
        <v>5.5324666174999999</v>
      </c>
      <c r="F26" s="13">
        <f t="shared" si="1"/>
        <v>21.89675911016667</v>
      </c>
      <c r="G26" s="13">
        <f t="shared" si="1"/>
        <v>7.5539207851666665</v>
      </c>
    </row>
    <row r="27" spans="1:7" x14ac:dyDescent="0.25">
      <c r="A27" s="13">
        <v>200606</v>
      </c>
      <c r="B27" s="13" t="str">
        <f t="shared" si="0"/>
        <v/>
      </c>
      <c r="C27" s="13">
        <v>36.907011609999998</v>
      </c>
      <c r="D27" s="13">
        <v>14.210339834999999</v>
      </c>
      <c r="F27" s="13">
        <f t="shared" si="1"/>
        <v>24.327811883833334</v>
      </c>
      <c r="G27" s="13">
        <f t="shared" si="1"/>
        <v>6.5092831044999997</v>
      </c>
    </row>
    <row r="28" spans="1:7" x14ac:dyDescent="0.25">
      <c r="A28" s="13">
        <v>200607</v>
      </c>
      <c r="B28" s="13" t="str">
        <f t="shared" si="0"/>
        <v>2006</v>
      </c>
      <c r="C28" s="13">
        <v>27.561130978000001</v>
      </c>
      <c r="D28" s="13">
        <v>-21.464456800000001</v>
      </c>
      <c r="F28" s="13">
        <f t="shared" si="1"/>
        <v>33.506436049333331</v>
      </c>
      <c r="G28" s="13">
        <f t="shared" si="1"/>
        <v>-0.57388344916666745</v>
      </c>
    </row>
    <row r="29" spans="1:7" x14ac:dyDescent="0.25">
      <c r="A29" s="13">
        <v>200608</v>
      </c>
      <c r="B29" s="13" t="str">
        <f t="shared" si="0"/>
        <v/>
      </c>
      <c r="C29" s="13">
        <v>27.961223098000001</v>
      </c>
      <c r="D29" s="13">
        <v>-4.9345233559999997</v>
      </c>
      <c r="F29" s="13">
        <f t="shared" si="1"/>
        <v>30.809788562000005</v>
      </c>
      <c r="G29" s="13">
        <f t="shared" si="1"/>
        <v>-4.0628801070000007</v>
      </c>
    </row>
    <row r="30" spans="1:7" x14ac:dyDescent="0.25">
      <c r="A30" s="13">
        <v>200609</v>
      </c>
      <c r="B30" s="13" t="str">
        <f t="shared" si="0"/>
        <v/>
      </c>
      <c r="C30" s="13">
        <v>9.4443355871999994</v>
      </c>
      <c r="D30" s="13">
        <v>-11.12972849</v>
      </c>
      <c r="F30" s="13">
        <f t="shared" si="1"/>
        <v>21.655563221066668</v>
      </c>
      <c r="G30" s="13">
        <f t="shared" si="1"/>
        <v>-12.509569548666667</v>
      </c>
    </row>
    <row r="31" spans="1:7" x14ac:dyDescent="0.25">
      <c r="A31" s="13">
        <v>200610</v>
      </c>
      <c r="B31" s="13" t="str">
        <f t="shared" si="0"/>
        <v/>
      </c>
      <c r="C31" s="13">
        <v>17.795708665999999</v>
      </c>
      <c r="D31" s="13">
        <v>-13.1128575</v>
      </c>
      <c r="F31" s="13">
        <f t="shared" si="1"/>
        <v>18.400422450400001</v>
      </c>
      <c r="G31" s="13">
        <f t="shared" si="1"/>
        <v>-9.7257031153333333</v>
      </c>
    </row>
    <row r="32" spans="1:7" x14ac:dyDescent="0.25">
      <c r="A32" s="13">
        <v>200611</v>
      </c>
      <c r="B32" s="13" t="str">
        <f t="shared" si="0"/>
        <v/>
      </c>
      <c r="C32" s="13">
        <v>23.646934884</v>
      </c>
      <c r="D32" s="13">
        <v>-16.179910660000001</v>
      </c>
      <c r="F32" s="13">
        <f t="shared" si="1"/>
        <v>16.962326379066667</v>
      </c>
      <c r="G32" s="13">
        <f t="shared" si="1"/>
        <v>-13.47416555</v>
      </c>
    </row>
    <row r="33" spans="1:7" x14ac:dyDescent="0.25">
      <c r="A33" s="13">
        <v>200612</v>
      </c>
      <c r="B33" s="13" t="str">
        <f t="shared" si="0"/>
        <v/>
      </c>
      <c r="C33" s="13">
        <v>32.753289862000003</v>
      </c>
      <c r="D33" s="13">
        <v>-16.81797637</v>
      </c>
      <c r="F33" s="13">
        <f t="shared" si="1"/>
        <v>24.731977804</v>
      </c>
      <c r="G33" s="13">
        <f t="shared" si="1"/>
        <v>-15.370248176666669</v>
      </c>
    </row>
    <row r="34" spans="1:7" x14ac:dyDescent="0.25">
      <c r="A34" s="13">
        <v>200701</v>
      </c>
      <c r="B34" s="13" t="str">
        <f t="shared" si="0"/>
        <v/>
      </c>
      <c r="C34" s="13">
        <v>44.007314035999997</v>
      </c>
      <c r="D34" s="13">
        <v>-6.2977433329999997</v>
      </c>
      <c r="F34" s="13">
        <f t="shared" si="1"/>
        <v>33.469179594000003</v>
      </c>
      <c r="G34" s="13">
        <f t="shared" si="1"/>
        <v>-13.098543454333333</v>
      </c>
    </row>
    <row r="35" spans="1:7" x14ac:dyDescent="0.25">
      <c r="A35" s="13">
        <v>200702</v>
      </c>
      <c r="B35" s="13" t="str">
        <f t="shared" si="0"/>
        <v/>
      </c>
      <c r="C35" s="13">
        <v>13.159654001</v>
      </c>
      <c r="D35" s="13">
        <v>16.053270002000001</v>
      </c>
      <c r="F35" s="13">
        <f t="shared" si="1"/>
        <v>29.97341929966667</v>
      </c>
      <c r="G35" s="13">
        <f t="shared" si="1"/>
        <v>-2.3541499003333328</v>
      </c>
    </row>
    <row r="36" spans="1:7" x14ac:dyDescent="0.25">
      <c r="A36" s="13">
        <v>200703</v>
      </c>
      <c r="B36" s="13" t="str">
        <f t="shared" si="0"/>
        <v/>
      </c>
      <c r="C36" s="13">
        <v>14.977621851</v>
      </c>
      <c r="D36" s="13">
        <v>1.424597262</v>
      </c>
      <c r="F36" s="13">
        <f t="shared" si="1"/>
        <v>24.048196629333333</v>
      </c>
      <c r="G36" s="13">
        <f t="shared" si="1"/>
        <v>3.7267079770000007</v>
      </c>
    </row>
    <row r="37" spans="1:7" x14ac:dyDescent="0.25">
      <c r="A37" s="13">
        <v>200704</v>
      </c>
      <c r="B37" s="13" t="str">
        <f t="shared" si="0"/>
        <v/>
      </c>
      <c r="C37" s="13">
        <v>3.6636239390999998</v>
      </c>
      <c r="D37" s="13">
        <v>-0.333354698</v>
      </c>
      <c r="F37" s="13">
        <f t="shared" si="1"/>
        <v>10.600299930366667</v>
      </c>
      <c r="G37" s="13">
        <f t="shared" si="1"/>
        <v>5.7148375219999998</v>
      </c>
    </row>
    <row r="38" spans="1:7" x14ac:dyDescent="0.25">
      <c r="A38" s="13">
        <v>200705</v>
      </c>
      <c r="B38" s="13" t="str">
        <f t="shared" si="0"/>
        <v/>
      </c>
      <c r="C38" s="13">
        <v>38.535368327</v>
      </c>
      <c r="D38" s="13">
        <v>-10.368862650000001</v>
      </c>
      <c r="F38" s="13">
        <f t="shared" si="1"/>
        <v>19.058871372366667</v>
      </c>
      <c r="G38" s="13">
        <f t="shared" si="1"/>
        <v>-3.0925400286666669</v>
      </c>
    </row>
    <row r="39" spans="1:7" x14ac:dyDescent="0.25">
      <c r="A39" s="13">
        <v>200706</v>
      </c>
      <c r="B39" s="13" t="str">
        <f t="shared" si="0"/>
        <v/>
      </c>
      <c r="C39" s="13">
        <v>7.2245029709999997</v>
      </c>
      <c r="D39" s="13">
        <v>-4.5172788590000001</v>
      </c>
      <c r="F39" s="13">
        <f t="shared" si="1"/>
        <v>16.474498412366668</v>
      </c>
      <c r="G39" s="13">
        <f t="shared" si="1"/>
        <v>-5.0731654023333341</v>
      </c>
    </row>
    <row r="40" spans="1:7" x14ac:dyDescent="0.25">
      <c r="A40" s="13">
        <v>200707</v>
      </c>
      <c r="B40" s="13" t="str">
        <f t="shared" si="0"/>
        <v>2007</v>
      </c>
      <c r="C40" s="13">
        <v>-21.629382440000001</v>
      </c>
      <c r="D40" s="13">
        <v>-10.633652530000001</v>
      </c>
      <c r="F40" s="13">
        <f t="shared" si="1"/>
        <v>8.0434962859999999</v>
      </c>
      <c r="G40" s="13">
        <f t="shared" si="1"/>
        <v>-8.5065980130000014</v>
      </c>
    </row>
    <row r="41" spans="1:7" x14ac:dyDescent="0.25">
      <c r="A41" s="13">
        <v>200708</v>
      </c>
      <c r="B41" s="13" t="str">
        <f t="shared" si="0"/>
        <v/>
      </c>
      <c r="C41" s="13">
        <v>26.268588917999999</v>
      </c>
      <c r="D41" s="13">
        <v>-3.4844886420000001</v>
      </c>
      <c r="F41" s="13">
        <f t="shared" si="1"/>
        <v>3.9545698163333327</v>
      </c>
      <c r="G41" s="13">
        <f t="shared" si="1"/>
        <v>-6.2118066769999993</v>
      </c>
    </row>
    <row r="42" spans="1:7" x14ac:dyDescent="0.25">
      <c r="A42" s="13">
        <v>200709</v>
      </c>
      <c r="B42" s="13" t="str">
        <f t="shared" si="0"/>
        <v/>
      </c>
      <c r="C42" s="13">
        <v>12.791823374</v>
      </c>
      <c r="D42" s="13">
        <v>-2.9125958239999998</v>
      </c>
      <c r="F42" s="13">
        <f t="shared" si="1"/>
        <v>5.8103432839999991</v>
      </c>
      <c r="G42" s="13">
        <f t="shared" si="1"/>
        <v>-5.6769123320000006</v>
      </c>
    </row>
    <row r="43" spans="1:7" x14ac:dyDescent="0.25">
      <c r="A43" s="13">
        <v>200710</v>
      </c>
      <c r="B43" s="13" t="str">
        <f t="shared" si="0"/>
        <v/>
      </c>
      <c r="C43" s="13">
        <v>26.347649805</v>
      </c>
      <c r="D43" s="13">
        <v>-2.2509680599999999</v>
      </c>
      <c r="F43" s="13">
        <f t="shared" si="1"/>
        <v>21.802687365666667</v>
      </c>
      <c r="G43" s="13">
        <f t="shared" si="1"/>
        <v>-2.8826841753333334</v>
      </c>
    </row>
    <row r="44" spans="1:7" x14ac:dyDescent="0.25">
      <c r="A44" s="13">
        <v>200711</v>
      </c>
      <c r="B44" s="13" t="str">
        <f t="shared" si="0"/>
        <v/>
      </c>
      <c r="C44" s="13">
        <v>15.109469342000001</v>
      </c>
      <c r="D44" s="13">
        <v>-11.249740409999999</v>
      </c>
      <c r="F44" s="13">
        <f t="shared" si="1"/>
        <v>18.082980840333335</v>
      </c>
      <c r="G44" s="13">
        <f t="shared" si="1"/>
        <v>-5.4711014313333335</v>
      </c>
    </row>
    <row r="45" spans="1:7" x14ac:dyDescent="0.25">
      <c r="A45" s="13">
        <v>200712</v>
      </c>
      <c r="B45" s="13" t="str">
        <f t="shared" si="0"/>
        <v/>
      </c>
      <c r="C45" s="13">
        <v>-0.91104923999999998</v>
      </c>
      <c r="D45" s="13">
        <v>-10.181594369999999</v>
      </c>
      <c r="F45" s="13">
        <f t="shared" si="1"/>
        <v>13.515356635666668</v>
      </c>
      <c r="G45" s="13">
        <f t="shared" si="1"/>
        <v>-7.8941009466666658</v>
      </c>
    </row>
    <row r="46" spans="1:7" x14ac:dyDescent="0.25">
      <c r="A46" s="13">
        <v>200801</v>
      </c>
      <c r="B46" s="13" t="str">
        <f t="shared" si="0"/>
        <v/>
      </c>
      <c r="C46" s="13">
        <v>-9.6542058100000006</v>
      </c>
      <c r="D46" s="13">
        <v>-10.7405212</v>
      </c>
      <c r="F46" s="13">
        <f t="shared" si="1"/>
        <v>1.5147380973333331</v>
      </c>
      <c r="G46" s="13">
        <f t="shared" si="1"/>
        <v>-10.723951993333335</v>
      </c>
    </row>
    <row r="47" spans="1:7" x14ac:dyDescent="0.25">
      <c r="A47" s="13">
        <v>200802</v>
      </c>
      <c r="B47" s="13" t="str">
        <f t="shared" si="0"/>
        <v/>
      </c>
      <c r="C47" s="13">
        <v>12.100578827</v>
      </c>
      <c r="D47" s="13">
        <v>-21.426395899999999</v>
      </c>
      <c r="F47" s="13">
        <f t="shared" si="1"/>
        <v>0.51177459233333289</v>
      </c>
      <c r="G47" s="13">
        <f t="shared" si="1"/>
        <v>-14.11617049</v>
      </c>
    </row>
    <row r="48" spans="1:7" x14ac:dyDescent="0.25">
      <c r="A48" s="13">
        <v>200803</v>
      </c>
      <c r="B48" s="13" t="str">
        <f t="shared" si="0"/>
        <v/>
      </c>
      <c r="C48" s="13">
        <v>0.9023616284</v>
      </c>
      <c r="D48" s="13">
        <v>-18.169999319999999</v>
      </c>
      <c r="F48" s="13">
        <f t="shared" si="1"/>
        <v>1.1162448817999997</v>
      </c>
      <c r="G48" s="13">
        <f t="shared" si="1"/>
        <v>-16.778972139999997</v>
      </c>
    </row>
    <row r="49" spans="1:7" x14ac:dyDescent="0.25">
      <c r="A49" s="13">
        <v>200804</v>
      </c>
      <c r="B49" s="13" t="str">
        <f t="shared" si="0"/>
        <v/>
      </c>
      <c r="C49" s="13">
        <v>-2.2252393100000001</v>
      </c>
      <c r="D49" s="13">
        <v>-8.2618114200000008</v>
      </c>
      <c r="F49" s="13">
        <f t="shared" si="1"/>
        <v>3.5925670484666661</v>
      </c>
      <c r="G49" s="13">
        <f t="shared" si="1"/>
        <v>-15.952735546666666</v>
      </c>
    </row>
    <row r="50" spans="1:7" x14ac:dyDescent="0.25">
      <c r="A50" s="13">
        <v>200805</v>
      </c>
      <c r="B50" s="13" t="str">
        <f t="shared" si="0"/>
        <v/>
      </c>
      <c r="C50" s="13">
        <v>-3.365873342</v>
      </c>
      <c r="D50" s="13">
        <v>-8.08249204</v>
      </c>
      <c r="F50" s="13">
        <f t="shared" si="1"/>
        <v>-1.5629170078666668</v>
      </c>
      <c r="G50" s="13">
        <f t="shared" si="1"/>
        <v>-11.504767593333334</v>
      </c>
    </row>
    <row r="51" spans="1:7" x14ac:dyDescent="0.25">
      <c r="A51" s="13">
        <v>200806</v>
      </c>
      <c r="B51" s="13" t="str">
        <f t="shared" si="0"/>
        <v/>
      </c>
      <c r="C51" s="13">
        <v>-0.68965464399999998</v>
      </c>
      <c r="D51" s="13">
        <v>-20.270465980000001</v>
      </c>
      <c r="F51" s="13">
        <f t="shared" si="1"/>
        <v>-2.0935890986666665</v>
      </c>
      <c r="G51" s="13">
        <f t="shared" si="1"/>
        <v>-12.204923146666667</v>
      </c>
    </row>
    <row r="52" spans="1:7" x14ac:dyDescent="0.25">
      <c r="A52" s="13">
        <v>200807</v>
      </c>
      <c r="B52" s="13" t="str">
        <f t="shared" si="0"/>
        <v>2008</v>
      </c>
      <c r="C52" s="13">
        <v>4.5462489739</v>
      </c>
      <c r="D52" s="13">
        <v>-14.45844765</v>
      </c>
      <c r="F52" s="13">
        <f t="shared" si="1"/>
        <v>0.16357366263333351</v>
      </c>
      <c r="G52" s="13">
        <f t="shared" si="1"/>
        <v>-14.270468556666666</v>
      </c>
    </row>
    <row r="53" spans="1:7" x14ac:dyDescent="0.25">
      <c r="A53" s="13">
        <v>200808</v>
      </c>
      <c r="B53" s="13" t="str">
        <f t="shared" si="0"/>
        <v/>
      </c>
      <c r="C53" s="13">
        <v>5.0096821776000002</v>
      </c>
      <c r="D53" s="13">
        <v>-25.863467450000002</v>
      </c>
      <c r="F53" s="13">
        <f t="shared" si="1"/>
        <v>2.9554255025000002</v>
      </c>
      <c r="G53" s="13">
        <f t="shared" si="1"/>
        <v>-20.197460360000001</v>
      </c>
    </row>
    <row r="54" spans="1:7" x14ac:dyDescent="0.25">
      <c r="A54" s="13">
        <v>200809</v>
      </c>
      <c r="B54" s="13" t="str">
        <f t="shared" si="0"/>
        <v/>
      </c>
      <c r="C54" s="13">
        <v>-34.671834560000001</v>
      </c>
      <c r="D54" s="13">
        <v>-32.213451429999999</v>
      </c>
      <c r="F54" s="13">
        <f t="shared" si="1"/>
        <v>-8.3719678028333337</v>
      </c>
      <c r="G54" s="13">
        <f t="shared" si="1"/>
        <v>-24.178455510000003</v>
      </c>
    </row>
    <row r="55" spans="1:7" x14ac:dyDescent="0.25">
      <c r="A55" s="13">
        <v>200810</v>
      </c>
      <c r="B55" s="13" t="str">
        <f t="shared" si="0"/>
        <v/>
      </c>
      <c r="C55" s="13">
        <v>-16.924331599999999</v>
      </c>
      <c r="D55" s="13">
        <v>-20.954334070000002</v>
      </c>
      <c r="F55" s="13">
        <f t="shared" si="1"/>
        <v>-15.528827994133332</v>
      </c>
      <c r="G55" s="13">
        <f t="shared" si="1"/>
        <v>-26.343750983333337</v>
      </c>
    </row>
    <row r="56" spans="1:7" x14ac:dyDescent="0.25">
      <c r="A56" s="13">
        <v>200811</v>
      </c>
      <c r="B56" s="13" t="str">
        <f t="shared" si="0"/>
        <v/>
      </c>
      <c r="C56" s="13">
        <v>-28.72688789</v>
      </c>
      <c r="D56" s="13">
        <v>-44.919987489999997</v>
      </c>
      <c r="F56" s="13">
        <f t="shared" si="1"/>
        <v>-26.77435135</v>
      </c>
      <c r="G56" s="13">
        <f t="shared" si="1"/>
        <v>-32.695924329999997</v>
      </c>
    </row>
    <row r="57" spans="1:7" x14ac:dyDescent="0.25">
      <c r="A57" s="13">
        <v>200812</v>
      </c>
      <c r="B57" s="13" t="str">
        <f t="shared" si="0"/>
        <v/>
      </c>
      <c r="C57" s="13">
        <v>-24.123154320000001</v>
      </c>
      <c r="D57" s="13">
        <v>-48.336433229999997</v>
      </c>
      <c r="F57" s="13">
        <f t="shared" si="1"/>
        <v>-23.258124603333332</v>
      </c>
      <c r="G57" s="13">
        <f t="shared" si="1"/>
        <v>-38.070251596666665</v>
      </c>
    </row>
    <row r="58" spans="1:7" x14ac:dyDescent="0.25">
      <c r="A58" s="13">
        <v>200901</v>
      </c>
      <c r="B58" s="13" t="str">
        <f t="shared" si="0"/>
        <v/>
      </c>
      <c r="C58" s="13">
        <v>-20.33155902</v>
      </c>
      <c r="D58" s="13">
        <v>-59.771606900000002</v>
      </c>
      <c r="F58" s="13">
        <f t="shared" si="1"/>
        <v>-24.393867076666666</v>
      </c>
      <c r="G58" s="13">
        <f t="shared" si="1"/>
        <v>-51.009342539999999</v>
      </c>
    </row>
    <row r="59" spans="1:7" x14ac:dyDescent="0.25">
      <c r="A59" s="13">
        <v>200902</v>
      </c>
      <c r="B59" s="13" t="str">
        <f t="shared" si="0"/>
        <v/>
      </c>
      <c r="C59" s="13">
        <v>-19.655505720000001</v>
      </c>
      <c r="D59" s="13">
        <v>-52.084645029999997</v>
      </c>
      <c r="F59" s="13">
        <f t="shared" si="1"/>
        <v>-21.370073019999996</v>
      </c>
      <c r="G59" s="13">
        <f t="shared" si="1"/>
        <v>-53.397561719999999</v>
      </c>
    </row>
    <row r="60" spans="1:7" x14ac:dyDescent="0.25">
      <c r="A60" s="13">
        <v>200903</v>
      </c>
      <c r="B60" s="13" t="str">
        <f t="shared" si="0"/>
        <v/>
      </c>
      <c r="C60" s="13">
        <v>-18.40226148</v>
      </c>
      <c r="D60" s="13">
        <v>-59.02662934</v>
      </c>
      <c r="F60" s="13">
        <f t="shared" si="1"/>
        <v>-19.463108739999999</v>
      </c>
      <c r="G60" s="13">
        <f t="shared" si="1"/>
        <v>-56.960960423333326</v>
      </c>
    </row>
    <row r="61" spans="1:7" x14ac:dyDescent="0.25">
      <c r="A61" s="13">
        <v>200904</v>
      </c>
      <c r="B61" s="13" t="str">
        <f t="shared" si="0"/>
        <v/>
      </c>
      <c r="C61" s="13">
        <v>-4.5184589989999999</v>
      </c>
      <c r="D61" s="13">
        <v>-40.757030909999997</v>
      </c>
      <c r="F61" s="13">
        <f t="shared" si="1"/>
        <v>-14.192075399666669</v>
      </c>
      <c r="G61" s="13">
        <f t="shared" si="1"/>
        <v>-50.62276842666666</v>
      </c>
    </row>
    <row r="62" spans="1:7" x14ac:dyDescent="0.25">
      <c r="A62" s="13">
        <v>200905</v>
      </c>
      <c r="B62" s="13" t="str">
        <f t="shared" si="0"/>
        <v/>
      </c>
      <c r="C62" s="13">
        <v>-17.18961865</v>
      </c>
      <c r="D62" s="13">
        <v>-33.229061280000003</v>
      </c>
      <c r="F62" s="13">
        <f t="shared" si="1"/>
        <v>-13.370113042999998</v>
      </c>
      <c r="G62" s="13">
        <f t="shared" si="1"/>
        <v>-44.337573843333331</v>
      </c>
    </row>
    <row r="63" spans="1:7" x14ac:dyDescent="0.25">
      <c r="A63" s="13">
        <v>200906</v>
      </c>
      <c r="B63" s="13" t="str">
        <f t="shared" si="0"/>
        <v/>
      </c>
      <c r="C63" s="13">
        <v>-17.646403509999999</v>
      </c>
      <c r="D63" s="13">
        <v>-24.006809310000001</v>
      </c>
      <c r="F63" s="13">
        <f t="shared" si="1"/>
        <v>-13.118160386333335</v>
      </c>
      <c r="G63" s="13">
        <f t="shared" si="1"/>
        <v>-32.664300499999996</v>
      </c>
    </row>
    <row r="64" spans="1:7" x14ac:dyDescent="0.25">
      <c r="A64" s="13">
        <v>200907</v>
      </c>
      <c r="B64" s="13" t="str">
        <f t="shared" si="0"/>
        <v>2009</v>
      </c>
      <c r="C64" s="13">
        <v>-2.1418256599999999</v>
      </c>
      <c r="D64" s="13">
        <v>-16.695186039999999</v>
      </c>
      <c r="F64" s="13">
        <f t="shared" si="1"/>
        <v>-12.325949273333334</v>
      </c>
      <c r="G64" s="13">
        <f t="shared" si="1"/>
        <v>-24.643685543333333</v>
      </c>
    </row>
    <row r="65" spans="1:7" x14ac:dyDescent="0.25">
      <c r="A65" s="13">
        <v>200908</v>
      </c>
      <c r="B65" s="13" t="str">
        <f t="shared" si="0"/>
        <v/>
      </c>
      <c r="C65" s="13">
        <v>-9.235494375</v>
      </c>
      <c r="D65" s="13">
        <v>-11.0579745</v>
      </c>
      <c r="F65" s="13">
        <f t="shared" si="1"/>
        <v>-9.674574514999998</v>
      </c>
      <c r="G65" s="13">
        <f t="shared" si="1"/>
        <v>-17.253323283333334</v>
      </c>
    </row>
    <row r="66" spans="1:7" x14ac:dyDescent="0.25">
      <c r="A66" s="13">
        <v>200909</v>
      </c>
      <c r="B66" s="13" t="str">
        <f t="shared" si="0"/>
        <v/>
      </c>
      <c r="C66" s="13">
        <v>17.941379545</v>
      </c>
      <c r="D66" s="13">
        <v>-18.019411789999999</v>
      </c>
      <c r="F66" s="13">
        <f t="shared" si="1"/>
        <v>2.1880198366666668</v>
      </c>
      <c r="G66" s="13">
        <f t="shared" si="1"/>
        <v>-15.25752411</v>
      </c>
    </row>
    <row r="67" spans="1:7" x14ac:dyDescent="0.25">
      <c r="A67" s="13">
        <v>200910</v>
      </c>
      <c r="B67" s="13" t="str">
        <f t="shared" si="0"/>
        <v/>
      </c>
      <c r="C67" s="13">
        <v>-11.691007000000001</v>
      </c>
      <c r="D67" s="13">
        <v>-14.05902113</v>
      </c>
      <c r="F67" s="13">
        <f t="shared" si="1"/>
        <v>-0.99504061000000021</v>
      </c>
      <c r="G67" s="13">
        <f t="shared" si="1"/>
        <v>-14.378802473333332</v>
      </c>
    </row>
    <row r="68" spans="1:7" x14ac:dyDescent="0.25">
      <c r="A68" s="13">
        <v>200911</v>
      </c>
      <c r="B68" s="13" t="str">
        <f t="shared" ref="B68:B131" si="2">IF(RIGHT(A68,1)="7",LEFT(A68,4),"")</f>
        <v/>
      </c>
      <c r="C68" s="13">
        <v>24.155145984000001</v>
      </c>
      <c r="D68" s="13">
        <v>-5.3534468369999999</v>
      </c>
      <c r="F68" s="13">
        <f t="shared" si="1"/>
        <v>10.135172842999999</v>
      </c>
      <c r="G68" s="13">
        <f t="shared" si="1"/>
        <v>-12.477293252333332</v>
      </c>
    </row>
    <row r="69" spans="1:7" x14ac:dyDescent="0.25">
      <c r="A69" s="13">
        <v>200912</v>
      </c>
      <c r="B69" s="13" t="str">
        <f t="shared" si="2"/>
        <v/>
      </c>
      <c r="C69" s="13">
        <v>15.039253820000001</v>
      </c>
      <c r="D69" s="13">
        <v>7.1857013264000003</v>
      </c>
      <c r="F69" s="13">
        <f t="shared" si="1"/>
        <v>9.1677976013333335</v>
      </c>
      <c r="G69" s="13">
        <f t="shared" si="1"/>
        <v>-4.0755888801999989</v>
      </c>
    </row>
    <row r="70" spans="1:7" x14ac:dyDescent="0.25">
      <c r="A70" s="13">
        <v>201001</v>
      </c>
      <c r="B70" s="13" t="str">
        <f t="shared" si="2"/>
        <v/>
      </c>
      <c r="C70" s="13">
        <v>11.786276218999999</v>
      </c>
      <c r="D70" s="13">
        <v>5.6787772335</v>
      </c>
      <c r="F70" s="13">
        <f t="shared" ref="F70:G133" si="3">AVERAGE(C68:C70)</f>
        <v>16.993558674333332</v>
      </c>
      <c r="G70" s="13">
        <f t="shared" si="3"/>
        <v>2.5036772409666668</v>
      </c>
    </row>
    <row r="71" spans="1:7" x14ac:dyDescent="0.25">
      <c r="A71" s="13">
        <v>201002</v>
      </c>
      <c r="B71" s="13" t="str">
        <f t="shared" si="2"/>
        <v/>
      </c>
      <c r="C71" s="13">
        <v>-1.89698831</v>
      </c>
      <c r="D71" s="13">
        <v>-3.6850183780000001</v>
      </c>
      <c r="F71" s="13">
        <f t="shared" si="3"/>
        <v>8.3095139096666664</v>
      </c>
      <c r="G71" s="13">
        <f t="shared" si="3"/>
        <v>3.0598200606333332</v>
      </c>
    </row>
    <row r="72" spans="1:7" x14ac:dyDescent="0.25">
      <c r="A72" s="13">
        <v>201003</v>
      </c>
      <c r="B72" s="13" t="str">
        <f t="shared" si="2"/>
        <v/>
      </c>
      <c r="C72" s="13">
        <v>3.9685391872000002</v>
      </c>
      <c r="D72" s="13">
        <v>11.536098083000001</v>
      </c>
      <c r="F72" s="13">
        <f t="shared" si="3"/>
        <v>4.6192756987333334</v>
      </c>
      <c r="G72" s="13">
        <f t="shared" si="3"/>
        <v>4.5099523128333336</v>
      </c>
    </row>
    <row r="73" spans="1:7" x14ac:dyDescent="0.25">
      <c r="A73" s="13">
        <v>201004</v>
      </c>
      <c r="B73" s="13" t="str">
        <f t="shared" si="2"/>
        <v/>
      </c>
      <c r="C73" s="13">
        <v>15.738675883999999</v>
      </c>
      <c r="D73" s="13">
        <v>21.365433396</v>
      </c>
      <c r="F73" s="13">
        <f t="shared" si="3"/>
        <v>5.9367422537333328</v>
      </c>
      <c r="G73" s="13">
        <f t="shared" si="3"/>
        <v>9.7388377003333328</v>
      </c>
    </row>
    <row r="74" spans="1:7" x14ac:dyDescent="0.25">
      <c r="A74" s="13">
        <v>201005</v>
      </c>
      <c r="B74" s="13" t="str">
        <f t="shared" si="2"/>
        <v/>
      </c>
      <c r="C74" s="13">
        <v>18.118224893000001</v>
      </c>
      <c r="D74" s="13">
        <v>3.0228601741999999</v>
      </c>
      <c r="F74" s="13">
        <f t="shared" si="3"/>
        <v>12.608479988066668</v>
      </c>
      <c r="G74" s="13">
        <f t="shared" si="3"/>
        <v>11.974797217733332</v>
      </c>
    </row>
    <row r="75" spans="1:7" x14ac:dyDescent="0.25">
      <c r="A75" s="13">
        <v>201006</v>
      </c>
      <c r="B75" s="13" t="str">
        <f t="shared" si="2"/>
        <v/>
      </c>
      <c r="C75" s="13">
        <v>4.4684344143999999</v>
      </c>
      <c r="D75" s="13">
        <v>-8.5831258039999998</v>
      </c>
      <c r="F75" s="13">
        <f t="shared" si="3"/>
        <v>12.775111730466667</v>
      </c>
      <c r="G75" s="13">
        <f t="shared" si="3"/>
        <v>5.2683892553999998</v>
      </c>
    </row>
    <row r="76" spans="1:7" x14ac:dyDescent="0.25">
      <c r="A76" s="13">
        <v>201007</v>
      </c>
      <c r="B76" s="13" t="str">
        <f t="shared" si="2"/>
        <v>2010</v>
      </c>
      <c r="C76" s="13">
        <v>0.4845421265</v>
      </c>
      <c r="D76" s="13">
        <v>-21.212277650000001</v>
      </c>
      <c r="F76" s="13">
        <f t="shared" si="3"/>
        <v>7.6904004779666666</v>
      </c>
      <c r="G76" s="13">
        <f t="shared" si="3"/>
        <v>-8.9241810932666663</v>
      </c>
    </row>
    <row r="77" spans="1:7" x14ac:dyDescent="0.25">
      <c r="A77" s="13">
        <v>201008</v>
      </c>
      <c r="B77" s="13" t="str">
        <f t="shared" si="2"/>
        <v/>
      </c>
      <c r="C77" s="13">
        <v>-12.441194940000001</v>
      </c>
      <c r="D77" s="13">
        <v>-10.455413269999999</v>
      </c>
      <c r="F77" s="13">
        <f t="shared" si="3"/>
        <v>-2.4960727997000003</v>
      </c>
      <c r="G77" s="13">
        <f t="shared" si="3"/>
        <v>-13.416938908000001</v>
      </c>
    </row>
    <row r="78" spans="1:7" x14ac:dyDescent="0.25">
      <c r="A78" s="13">
        <v>201009</v>
      </c>
      <c r="B78" s="13" t="str">
        <f t="shared" si="2"/>
        <v/>
      </c>
      <c r="C78" s="13">
        <v>7.4016526033999996</v>
      </c>
      <c r="D78" s="13">
        <v>-5.6687477E-2</v>
      </c>
      <c r="F78" s="13">
        <f t="shared" si="3"/>
        <v>-1.5183334033666673</v>
      </c>
      <c r="G78" s="13">
        <f t="shared" si="3"/>
        <v>-10.574792798999999</v>
      </c>
    </row>
    <row r="79" spans="1:7" x14ac:dyDescent="0.25">
      <c r="A79" s="13">
        <v>201010</v>
      </c>
      <c r="B79" s="13" t="str">
        <f t="shared" si="2"/>
        <v/>
      </c>
      <c r="C79" s="13">
        <v>1.1083337737000001</v>
      </c>
      <c r="D79" s="13">
        <v>0.75475445649999995</v>
      </c>
      <c r="F79" s="13">
        <f t="shared" si="3"/>
        <v>-1.3104028543000004</v>
      </c>
      <c r="G79" s="13">
        <f t="shared" si="3"/>
        <v>-3.2524487634999999</v>
      </c>
    </row>
    <row r="80" spans="1:7" x14ac:dyDescent="0.25">
      <c r="A80" s="13">
        <v>201011</v>
      </c>
      <c r="B80" s="13" t="str">
        <f t="shared" si="2"/>
        <v/>
      </c>
      <c r="C80" s="13">
        <v>19.875465268999999</v>
      </c>
      <c r="D80" s="13">
        <v>8.4212447963999999</v>
      </c>
      <c r="F80" s="13">
        <f t="shared" si="3"/>
        <v>9.4618172153666666</v>
      </c>
      <c r="G80" s="13">
        <f t="shared" si="3"/>
        <v>3.0397705919666667</v>
      </c>
    </row>
    <row r="81" spans="1:7" x14ac:dyDescent="0.25">
      <c r="A81" s="13">
        <v>201012</v>
      </c>
      <c r="B81" s="13" t="str">
        <f t="shared" si="2"/>
        <v/>
      </c>
      <c r="C81" s="13">
        <v>11.225726671</v>
      </c>
      <c r="D81" s="13">
        <v>4.1907209312000004</v>
      </c>
      <c r="F81" s="13">
        <f t="shared" si="3"/>
        <v>10.736508571233335</v>
      </c>
      <c r="G81" s="13">
        <f t="shared" si="3"/>
        <v>4.4555733947</v>
      </c>
    </row>
    <row r="82" spans="1:7" x14ac:dyDescent="0.25">
      <c r="A82" s="13">
        <v>201101</v>
      </c>
      <c r="B82" s="13" t="str">
        <f t="shared" si="2"/>
        <v/>
      </c>
      <c r="C82" s="13">
        <v>14.878581297</v>
      </c>
      <c r="D82" s="13">
        <v>3.4635128471000001</v>
      </c>
      <c r="F82" s="13">
        <f t="shared" si="3"/>
        <v>15.326591079000002</v>
      </c>
      <c r="G82" s="13">
        <f t="shared" si="3"/>
        <v>5.3584928582333333</v>
      </c>
    </row>
    <row r="83" spans="1:7" x14ac:dyDescent="0.25">
      <c r="A83" s="13">
        <v>201102</v>
      </c>
      <c r="B83" s="13" t="str">
        <f t="shared" si="2"/>
        <v/>
      </c>
      <c r="C83" s="13">
        <v>23.426225542000001</v>
      </c>
      <c r="D83" s="13">
        <v>-0.55527812200000004</v>
      </c>
      <c r="F83" s="13">
        <f t="shared" si="3"/>
        <v>16.510177836666667</v>
      </c>
      <c r="G83" s="13">
        <f t="shared" si="3"/>
        <v>2.3663185521000001</v>
      </c>
    </row>
    <row r="84" spans="1:7" x14ac:dyDescent="0.25">
      <c r="A84" s="13">
        <v>201103</v>
      </c>
      <c r="B84" s="13" t="str">
        <f t="shared" si="2"/>
        <v/>
      </c>
      <c r="C84" s="13">
        <v>11.809989</v>
      </c>
      <c r="D84" s="13">
        <v>6.8670369554999997</v>
      </c>
      <c r="F84" s="13">
        <f t="shared" si="3"/>
        <v>16.704931946333335</v>
      </c>
      <c r="G84" s="13">
        <f t="shared" si="3"/>
        <v>3.2584238935333332</v>
      </c>
    </row>
    <row r="85" spans="1:7" x14ac:dyDescent="0.25">
      <c r="A85" s="13">
        <v>201104</v>
      </c>
      <c r="B85" s="13" t="str">
        <f t="shared" si="2"/>
        <v/>
      </c>
      <c r="C85" s="13">
        <v>17.738579230999999</v>
      </c>
      <c r="D85" s="13">
        <v>-1.7084812220000001</v>
      </c>
      <c r="F85" s="13">
        <f t="shared" si="3"/>
        <v>17.658264591000002</v>
      </c>
      <c r="G85" s="13">
        <f t="shared" si="3"/>
        <v>1.5344258704999998</v>
      </c>
    </row>
    <row r="86" spans="1:7" x14ac:dyDescent="0.25">
      <c r="A86" s="13">
        <v>201105</v>
      </c>
      <c r="B86" s="13" t="str">
        <f t="shared" si="2"/>
        <v/>
      </c>
      <c r="C86" s="13">
        <v>7.9842281005000002</v>
      </c>
      <c r="D86" s="13">
        <v>-8.9021086199999999</v>
      </c>
      <c r="F86" s="13">
        <f t="shared" si="3"/>
        <v>12.510932110499999</v>
      </c>
      <c r="G86" s="13">
        <f t="shared" si="3"/>
        <v>-1.2478509621666667</v>
      </c>
    </row>
    <row r="87" spans="1:7" x14ac:dyDescent="0.25">
      <c r="A87" s="13">
        <v>201106</v>
      </c>
      <c r="B87" s="13" t="str">
        <f t="shared" si="2"/>
        <v/>
      </c>
      <c r="C87" s="13">
        <v>3.1242516681999999</v>
      </c>
      <c r="D87" s="13">
        <v>1.5705771928000001</v>
      </c>
      <c r="F87" s="13">
        <f t="shared" si="3"/>
        <v>9.6156863332333327</v>
      </c>
      <c r="G87" s="13">
        <f t="shared" si="3"/>
        <v>-3.013337549733333</v>
      </c>
    </row>
    <row r="88" spans="1:7" x14ac:dyDescent="0.25">
      <c r="A88" s="13">
        <v>201107</v>
      </c>
      <c r="B88" s="13" t="str">
        <f t="shared" si="2"/>
        <v>2011</v>
      </c>
      <c r="C88" s="13">
        <v>0.3643844228</v>
      </c>
      <c r="D88" s="13">
        <v>-1.306504567</v>
      </c>
      <c r="F88" s="13">
        <f t="shared" si="3"/>
        <v>3.8242880638333339</v>
      </c>
      <c r="G88" s="13">
        <f t="shared" si="3"/>
        <v>-2.8793453313999997</v>
      </c>
    </row>
    <row r="89" spans="1:7" x14ac:dyDescent="0.25">
      <c r="A89" s="13">
        <v>201108</v>
      </c>
      <c r="B89" s="13" t="str">
        <f t="shared" si="2"/>
        <v/>
      </c>
      <c r="C89" s="13">
        <v>4.5406277352000002</v>
      </c>
      <c r="D89" s="13">
        <v>-3.4933197979999999</v>
      </c>
      <c r="F89" s="13">
        <f t="shared" si="3"/>
        <v>2.6764212754000005</v>
      </c>
      <c r="G89" s="13">
        <f t="shared" si="3"/>
        <v>-1.0764157240666667</v>
      </c>
    </row>
    <row r="90" spans="1:7" x14ac:dyDescent="0.25">
      <c r="A90" s="13">
        <v>201109</v>
      </c>
      <c r="B90" s="13" t="str">
        <f t="shared" si="2"/>
        <v/>
      </c>
      <c r="C90" s="13">
        <v>7.8085694629000004</v>
      </c>
      <c r="D90" s="13">
        <v>-2.5944568979999998</v>
      </c>
      <c r="F90" s="13">
        <f t="shared" si="3"/>
        <v>4.2378605403000007</v>
      </c>
      <c r="G90" s="13">
        <f t="shared" si="3"/>
        <v>-2.4647604209999998</v>
      </c>
    </row>
    <row r="91" spans="1:7" x14ac:dyDescent="0.25">
      <c r="A91" s="13">
        <v>201110</v>
      </c>
      <c r="B91" s="13" t="str">
        <f t="shared" si="2"/>
        <v/>
      </c>
      <c r="C91" s="13">
        <v>9.3732116916999999</v>
      </c>
      <c r="D91" s="13">
        <v>0.73230590659999995</v>
      </c>
      <c r="F91" s="13">
        <f t="shared" si="3"/>
        <v>7.2408029632666668</v>
      </c>
      <c r="G91" s="13">
        <f t="shared" si="3"/>
        <v>-1.7851569298000001</v>
      </c>
    </row>
    <row r="92" spans="1:7" x14ac:dyDescent="0.25">
      <c r="A92" s="13">
        <v>201111</v>
      </c>
      <c r="B92" s="13" t="str">
        <f t="shared" si="2"/>
        <v/>
      </c>
      <c r="C92" s="13">
        <v>-27.258592310000001</v>
      </c>
      <c r="D92" s="13">
        <v>-1.3510676290000001</v>
      </c>
      <c r="F92" s="13">
        <f t="shared" si="3"/>
        <v>-3.3589370518000004</v>
      </c>
      <c r="G92" s="13">
        <f t="shared" si="3"/>
        <v>-1.0710728734666668</v>
      </c>
    </row>
    <row r="93" spans="1:7" x14ac:dyDescent="0.25">
      <c r="A93" s="13">
        <v>201112</v>
      </c>
      <c r="B93" s="13" t="str">
        <f t="shared" si="2"/>
        <v/>
      </c>
      <c r="C93" s="13">
        <v>-23.482986480000001</v>
      </c>
      <c r="D93" s="13">
        <v>-3.2343302770000002</v>
      </c>
      <c r="F93" s="13">
        <f t="shared" si="3"/>
        <v>-13.789455699433333</v>
      </c>
      <c r="G93" s="13">
        <f t="shared" si="3"/>
        <v>-1.2843639998</v>
      </c>
    </row>
    <row r="94" spans="1:7" x14ac:dyDescent="0.25">
      <c r="A94" s="13">
        <v>201201</v>
      </c>
      <c r="B94" s="13" t="str">
        <f t="shared" si="2"/>
        <v/>
      </c>
      <c r="C94" s="13">
        <v>7.7989865495000004</v>
      </c>
      <c r="D94" s="13">
        <v>3.2173436459999998</v>
      </c>
      <c r="F94" s="13">
        <f t="shared" si="3"/>
        <v>-14.314197413500002</v>
      </c>
      <c r="G94" s="13">
        <f t="shared" si="3"/>
        <v>-0.45601808666666699</v>
      </c>
    </row>
    <row r="95" spans="1:7" x14ac:dyDescent="0.25">
      <c r="A95" s="13">
        <v>201202</v>
      </c>
      <c r="B95" s="13" t="str">
        <f t="shared" si="2"/>
        <v/>
      </c>
      <c r="C95" s="13">
        <v>19.262040788</v>
      </c>
      <c r="D95" s="13">
        <v>1.1530902766</v>
      </c>
      <c r="F95" s="13">
        <f t="shared" si="3"/>
        <v>1.1926802858333332</v>
      </c>
      <c r="G95" s="13">
        <f t="shared" si="3"/>
        <v>0.37870121519999983</v>
      </c>
    </row>
    <row r="96" spans="1:7" x14ac:dyDescent="0.25">
      <c r="A96" s="13">
        <v>201203</v>
      </c>
      <c r="B96" s="13" t="str">
        <f t="shared" si="2"/>
        <v/>
      </c>
      <c r="C96" s="13">
        <v>11.003838399999999</v>
      </c>
      <c r="D96" s="13">
        <v>-9.7732895909999993</v>
      </c>
      <c r="F96" s="13">
        <f t="shared" si="3"/>
        <v>12.688288579166667</v>
      </c>
      <c r="G96" s="13">
        <f t="shared" si="3"/>
        <v>-1.8009518894666663</v>
      </c>
    </row>
    <row r="97" spans="1:7" x14ac:dyDescent="0.25">
      <c r="A97" s="13">
        <v>201204</v>
      </c>
      <c r="B97" s="13" t="str">
        <f t="shared" si="2"/>
        <v/>
      </c>
      <c r="C97" s="13">
        <v>6.3855129997000004</v>
      </c>
      <c r="D97" s="13">
        <v>-10.408809740000001</v>
      </c>
      <c r="F97" s="13">
        <f t="shared" si="3"/>
        <v>12.217130729233332</v>
      </c>
      <c r="G97" s="13">
        <f t="shared" si="3"/>
        <v>-6.3430030181333334</v>
      </c>
    </row>
    <row r="98" spans="1:7" x14ac:dyDescent="0.25">
      <c r="A98" s="13">
        <v>201205</v>
      </c>
      <c r="B98" s="13" t="str">
        <f t="shared" si="2"/>
        <v/>
      </c>
      <c r="C98" s="13">
        <v>3.1373588157999999</v>
      </c>
      <c r="D98" s="13">
        <v>-2.66587263</v>
      </c>
      <c r="F98" s="13">
        <f t="shared" si="3"/>
        <v>6.8422367384999996</v>
      </c>
      <c r="G98" s="13">
        <f t="shared" si="3"/>
        <v>-7.6159906536666666</v>
      </c>
    </row>
    <row r="99" spans="1:7" x14ac:dyDescent="0.25">
      <c r="A99" s="13">
        <v>201206</v>
      </c>
      <c r="B99" s="13" t="str">
        <f t="shared" si="2"/>
        <v/>
      </c>
      <c r="C99" s="13">
        <v>9.6037051661999993</v>
      </c>
      <c r="D99" s="13">
        <v>-5.2900734109999998</v>
      </c>
      <c r="F99" s="13">
        <f t="shared" si="3"/>
        <v>6.3755256605666659</v>
      </c>
      <c r="G99" s="13">
        <f t="shared" si="3"/>
        <v>-6.1215852603333332</v>
      </c>
    </row>
    <row r="100" spans="1:7" x14ac:dyDescent="0.25">
      <c r="A100" s="13">
        <v>201207</v>
      </c>
      <c r="B100" s="13" t="str">
        <f t="shared" si="2"/>
        <v>2012</v>
      </c>
      <c r="C100" s="13">
        <v>-0.90510217199999998</v>
      </c>
      <c r="D100" s="13">
        <v>-8.9794218010000009</v>
      </c>
      <c r="F100" s="13">
        <f t="shared" si="3"/>
        <v>3.9453206033333337</v>
      </c>
      <c r="G100" s="13">
        <f t="shared" si="3"/>
        <v>-5.6451226140000008</v>
      </c>
    </row>
    <row r="101" spans="1:7" x14ac:dyDescent="0.25">
      <c r="A101" s="13">
        <v>201208</v>
      </c>
      <c r="B101" s="13" t="str">
        <f t="shared" si="2"/>
        <v/>
      </c>
      <c r="C101" s="13">
        <v>-8.7556522179999998</v>
      </c>
      <c r="D101" s="13">
        <v>-8.7851396790000003</v>
      </c>
      <c r="F101" s="13">
        <f t="shared" si="3"/>
        <v>-1.901640793333333E-2</v>
      </c>
      <c r="G101" s="13">
        <f t="shared" si="3"/>
        <v>-7.684878297</v>
      </c>
    </row>
    <row r="102" spans="1:7" x14ac:dyDescent="0.25">
      <c r="A102" s="13">
        <v>201209</v>
      </c>
      <c r="B102" s="13" t="str">
        <f t="shared" si="2"/>
        <v/>
      </c>
      <c r="C102" s="13">
        <v>-1.428138366</v>
      </c>
      <c r="D102" s="13">
        <v>-4.0040618200000004</v>
      </c>
      <c r="F102" s="13">
        <f t="shared" si="3"/>
        <v>-3.6962975853333333</v>
      </c>
      <c r="G102" s="13">
        <f t="shared" si="3"/>
        <v>-7.2562077666666669</v>
      </c>
    </row>
    <row r="103" spans="1:7" x14ac:dyDescent="0.25">
      <c r="A103" s="13">
        <v>201210</v>
      </c>
      <c r="B103" s="13" t="str">
        <f t="shared" si="2"/>
        <v/>
      </c>
      <c r="C103" s="13">
        <v>-3.3931603770000001</v>
      </c>
      <c r="D103" s="13">
        <v>-20.981946910000001</v>
      </c>
      <c r="F103" s="13">
        <f t="shared" si="3"/>
        <v>-4.5256503203333338</v>
      </c>
      <c r="G103" s="13">
        <f t="shared" si="3"/>
        <v>-11.257049469666669</v>
      </c>
    </row>
    <row r="104" spans="1:7" x14ac:dyDescent="0.25">
      <c r="A104" s="13">
        <v>201211</v>
      </c>
      <c r="B104" s="13" t="str">
        <f t="shared" si="2"/>
        <v/>
      </c>
      <c r="C104" s="13">
        <v>10.892102972</v>
      </c>
      <c r="D104" s="13">
        <v>-10.29785218</v>
      </c>
      <c r="F104" s="13">
        <f t="shared" si="3"/>
        <v>2.0236014096666666</v>
      </c>
      <c r="G104" s="13">
        <f t="shared" si="3"/>
        <v>-11.76128697</v>
      </c>
    </row>
    <row r="105" spans="1:7" x14ac:dyDescent="0.25">
      <c r="A105" s="13">
        <v>201212</v>
      </c>
      <c r="B105" s="13" t="str">
        <f t="shared" si="2"/>
        <v/>
      </c>
      <c r="C105" s="13">
        <v>10.086277199</v>
      </c>
      <c r="D105" s="13">
        <v>-9.7515212079999998</v>
      </c>
      <c r="F105" s="13">
        <f t="shared" si="3"/>
        <v>5.8617399313333332</v>
      </c>
      <c r="G105" s="13">
        <f t="shared" si="3"/>
        <v>-13.677106766</v>
      </c>
    </row>
    <row r="106" spans="1:7" x14ac:dyDescent="0.25">
      <c r="A106" s="13">
        <v>201301</v>
      </c>
      <c r="B106" s="13" t="str">
        <f t="shared" si="2"/>
        <v/>
      </c>
      <c r="C106" s="13">
        <v>8.9823615176999994</v>
      </c>
      <c r="D106" s="13">
        <v>-13.328002290000001</v>
      </c>
      <c r="F106" s="13">
        <f t="shared" si="3"/>
        <v>9.9869138962333324</v>
      </c>
      <c r="G106" s="13">
        <f t="shared" si="3"/>
        <v>-11.125791892666667</v>
      </c>
    </row>
    <row r="107" spans="1:7" x14ac:dyDescent="0.25">
      <c r="A107" s="13">
        <v>201302</v>
      </c>
      <c r="B107" s="13" t="str">
        <f t="shared" si="2"/>
        <v/>
      </c>
      <c r="C107" s="13">
        <v>-7.163095126</v>
      </c>
      <c r="D107" s="13">
        <v>-3.297430222</v>
      </c>
      <c r="F107" s="13">
        <f t="shared" si="3"/>
        <v>3.9685145302333336</v>
      </c>
      <c r="G107" s="13">
        <f t="shared" si="3"/>
        <v>-8.7923179066666659</v>
      </c>
    </row>
    <row r="108" spans="1:7" x14ac:dyDescent="0.25">
      <c r="A108" s="13">
        <v>201303</v>
      </c>
      <c r="B108" s="13" t="str">
        <f t="shared" si="2"/>
        <v/>
      </c>
      <c r="C108" s="13">
        <v>8.1043965158999995</v>
      </c>
      <c r="D108" s="13">
        <v>-9.0275176909999999</v>
      </c>
      <c r="F108" s="13">
        <f t="shared" si="3"/>
        <v>3.3078876358666665</v>
      </c>
      <c r="G108" s="13">
        <f t="shared" si="3"/>
        <v>-8.5509834009999999</v>
      </c>
    </row>
    <row r="109" spans="1:7" x14ac:dyDescent="0.25">
      <c r="A109" s="13">
        <v>201304</v>
      </c>
      <c r="B109" s="13" t="str">
        <f t="shared" si="2"/>
        <v/>
      </c>
      <c r="C109" s="13">
        <v>-1.8590615699999999</v>
      </c>
      <c r="D109" s="13">
        <v>-18.729575390000001</v>
      </c>
      <c r="F109" s="13">
        <f t="shared" si="3"/>
        <v>-0.30592006003333344</v>
      </c>
      <c r="G109" s="13">
        <f t="shared" si="3"/>
        <v>-10.351507767666666</v>
      </c>
    </row>
    <row r="110" spans="1:7" x14ac:dyDescent="0.25">
      <c r="A110" s="13">
        <v>201305</v>
      </c>
      <c r="B110" s="13" t="str">
        <f t="shared" si="2"/>
        <v/>
      </c>
      <c r="C110" s="13">
        <v>11.108289737</v>
      </c>
      <c r="D110" s="13">
        <v>-5.2982978879999996</v>
      </c>
      <c r="F110" s="13">
        <f t="shared" si="3"/>
        <v>5.7845415609666659</v>
      </c>
      <c r="G110" s="13">
        <f t="shared" si="3"/>
        <v>-11.018463656333333</v>
      </c>
    </row>
    <row r="111" spans="1:7" x14ac:dyDescent="0.25">
      <c r="A111" s="13">
        <v>201306</v>
      </c>
      <c r="B111" s="13" t="str">
        <f t="shared" si="2"/>
        <v/>
      </c>
      <c r="C111" s="13">
        <v>19.046499734000001</v>
      </c>
      <c r="D111" s="13">
        <v>5.0537849984000003</v>
      </c>
      <c r="F111" s="13">
        <f t="shared" si="3"/>
        <v>9.4319093003333325</v>
      </c>
      <c r="G111" s="13">
        <f t="shared" si="3"/>
        <v>-6.3246960932</v>
      </c>
    </row>
    <row r="112" spans="1:7" x14ac:dyDescent="0.25">
      <c r="A112" s="13">
        <v>201307</v>
      </c>
      <c r="B112" s="13" t="str">
        <f t="shared" si="2"/>
        <v>2013</v>
      </c>
      <c r="C112" s="13">
        <v>19.387451184</v>
      </c>
      <c r="D112" s="13">
        <v>-5.5965039369999996</v>
      </c>
      <c r="F112" s="13">
        <f t="shared" si="3"/>
        <v>16.514080218333334</v>
      </c>
      <c r="G112" s="13">
        <f t="shared" si="3"/>
        <v>-1.9470056088666663</v>
      </c>
    </row>
    <row r="113" spans="1:7" x14ac:dyDescent="0.25">
      <c r="A113" s="13">
        <v>201308</v>
      </c>
      <c r="B113" s="13" t="str">
        <f t="shared" si="2"/>
        <v/>
      </c>
      <c r="C113" s="13">
        <v>10.145914235999999</v>
      </c>
      <c r="D113" s="13">
        <v>5.7532234614000002</v>
      </c>
      <c r="F113" s="13">
        <f t="shared" si="3"/>
        <v>16.193288384666669</v>
      </c>
      <c r="G113" s="13">
        <f t="shared" si="3"/>
        <v>1.7368348409333336</v>
      </c>
    </row>
    <row r="114" spans="1:7" x14ac:dyDescent="0.25">
      <c r="A114" s="13">
        <v>201309</v>
      </c>
      <c r="B114" s="13" t="str">
        <f t="shared" si="2"/>
        <v/>
      </c>
      <c r="C114" s="13">
        <v>9.5900978723999994</v>
      </c>
      <c r="D114" s="13">
        <v>-4.3515733189999999</v>
      </c>
      <c r="F114" s="13">
        <f t="shared" si="3"/>
        <v>13.041154430799999</v>
      </c>
      <c r="G114" s="13">
        <f t="shared" si="3"/>
        <v>-1.3982845981999998</v>
      </c>
    </row>
    <row r="115" spans="1:7" x14ac:dyDescent="0.25">
      <c r="A115" s="13">
        <v>201310</v>
      </c>
      <c r="B115" s="13" t="str">
        <f t="shared" si="2"/>
        <v/>
      </c>
      <c r="C115" s="13">
        <v>9.6484510854999996</v>
      </c>
      <c r="D115" s="13">
        <v>-1.831812231</v>
      </c>
      <c r="F115" s="13">
        <f t="shared" si="3"/>
        <v>9.7948210646333322</v>
      </c>
      <c r="G115" s="13">
        <f t="shared" si="3"/>
        <v>-0.14338736286666656</v>
      </c>
    </row>
    <row r="116" spans="1:7" x14ac:dyDescent="0.25">
      <c r="A116" s="13">
        <v>201311</v>
      </c>
      <c r="B116" s="13" t="str">
        <f t="shared" si="2"/>
        <v/>
      </c>
      <c r="C116" s="13">
        <v>-4.1599455E-2</v>
      </c>
      <c r="D116" s="13">
        <v>-4.5318547349999996</v>
      </c>
      <c r="F116" s="13">
        <f t="shared" si="3"/>
        <v>6.3989831676333333</v>
      </c>
      <c r="G116" s="13">
        <f t="shared" si="3"/>
        <v>-3.5717467616666667</v>
      </c>
    </row>
    <row r="117" spans="1:7" x14ac:dyDescent="0.25">
      <c r="A117" s="13">
        <v>201312</v>
      </c>
      <c r="B117" s="13" t="str">
        <f t="shared" si="2"/>
        <v/>
      </c>
      <c r="C117" s="13">
        <v>9.6428374565000006</v>
      </c>
      <c r="D117" s="13">
        <v>-5.2013999450000004</v>
      </c>
      <c r="F117" s="13">
        <f t="shared" si="3"/>
        <v>6.4165630289999998</v>
      </c>
      <c r="G117" s="13">
        <f t="shared" si="3"/>
        <v>-3.8550223036666664</v>
      </c>
    </row>
    <row r="118" spans="1:7" x14ac:dyDescent="0.25">
      <c r="A118" s="13">
        <v>201401</v>
      </c>
      <c r="B118" s="13" t="str">
        <f t="shared" si="2"/>
        <v/>
      </c>
      <c r="C118" s="13">
        <v>-0.44341476200000002</v>
      </c>
      <c r="D118" s="13">
        <v>9.2376695678999994</v>
      </c>
      <c r="F118" s="13">
        <f t="shared" si="3"/>
        <v>3.0526077465000001</v>
      </c>
      <c r="G118" s="13">
        <f t="shared" si="3"/>
        <v>-0.16519503736666685</v>
      </c>
    </row>
    <row r="119" spans="1:7" x14ac:dyDescent="0.25">
      <c r="A119" s="13">
        <v>201402</v>
      </c>
      <c r="B119" s="13" t="str">
        <f t="shared" si="2"/>
        <v/>
      </c>
      <c r="C119" s="13">
        <v>-2.3813407870000001</v>
      </c>
      <c r="D119" s="13">
        <v>10.417715962999999</v>
      </c>
      <c r="F119" s="13">
        <f t="shared" si="3"/>
        <v>2.2726939691666668</v>
      </c>
      <c r="G119" s="13">
        <f t="shared" si="3"/>
        <v>4.8179951952999991</v>
      </c>
    </row>
    <row r="120" spans="1:7" x14ac:dyDescent="0.25">
      <c r="A120" s="13">
        <v>201403</v>
      </c>
      <c r="B120" s="13" t="str">
        <f t="shared" si="2"/>
        <v/>
      </c>
      <c r="C120" s="13">
        <v>3.8393995376999999</v>
      </c>
      <c r="D120" s="13">
        <v>13.426956798999999</v>
      </c>
      <c r="F120" s="13">
        <f t="shared" si="3"/>
        <v>0.33821466289999985</v>
      </c>
      <c r="G120" s="13">
        <f t="shared" si="3"/>
        <v>11.0274474433</v>
      </c>
    </row>
    <row r="121" spans="1:7" x14ac:dyDescent="0.25">
      <c r="A121" s="13">
        <v>201404</v>
      </c>
      <c r="B121" s="13" t="str">
        <f t="shared" si="2"/>
        <v/>
      </c>
      <c r="C121" s="13">
        <v>13.991748874000001</v>
      </c>
      <c r="D121" s="13">
        <v>11.922227511999999</v>
      </c>
      <c r="F121" s="13">
        <f t="shared" si="3"/>
        <v>5.1499358748999997</v>
      </c>
      <c r="G121" s="13">
        <f t="shared" si="3"/>
        <v>11.922300091333332</v>
      </c>
    </row>
    <row r="122" spans="1:7" x14ac:dyDescent="0.25">
      <c r="A122" s="13">
        <v>201405</v>
      </c>
      <c r="B122" s="13" t="str">
        <f t="shared" si="2"/>
        <v/>
      </c>
      <c r="C122" s="13">
        <v>12.877210424999999</v>
      </c>
      <c r="D122" s="13">
        <v>0.59412610239999997</v>
      </c>
      <c r="F122" s="13">
        <f t="shared" si="3"/>
        <v>10.236119612233333</v>
      </c>
      <c r="G122" s="13">
        <f t="shared" si="3"/>
        <v>8.6477701378000003</v>
      </c>
    </row>
    <row r="123" spans="1:7" x14ac:dyDescent="0.25">
      <c r="A123" s="13">
        <v>201406</v>
      </c>
      <c r="B123" s="13" t="str">
        <f t="shared" si="2"/>
        <v/>
      </c>
      <c r="C123" s="13">
        <v>1.4101871708</v>
      </c>
      <c r="D123" s="13">
        <v>3.9487242067000001</v>
      </c>
      <c r="F123" s="13">
        <f t="shared" si="3"/>
        <v>9.4263821566000008</v>
      </c>
      <c r="G123" s="13">
        <f t="shared" si="3"/>
        <v>5.4883592736999995</v>
      </c>
    </row>
    <row r="124" spans="1:7" x14ac:dyDescent="0.25">
      <c r="A124" s="13">
        <v>201407</v>
      </c>
      <c r="B124" s="13" t="str">
        <f t="shared" si="2"/>
        <v>2014</v>
      </c>
      <c r="C124" s="13">
        <v>5.5413989894000002</v>
      </c>
      <c r="D124" s="13">
        <v>22.899412871999999</v>
      </c>
      <c r="F124" s="13">
        <f t="shared" si="3"/>
        <v>6.6095988617333328</v>
      </c>
      <c r="G124" s="13">
        <f t="shared" si="3"/>
        <v>9.1474210603666659</v>
      </c>
    </row>
    <row r="125" spans="1:7" x14ac:dyDescent="0.25">
      <c r="A125" s="13">
        <v>201408</v>
      </c>
      <c r="B125" s="13" t="str">
        <f t="shared" si="2"/>
        <v/>
      </c>
      <c r="C125" s="13">
        <v>-5.1950019090000001</v>
      </c>
      <c r="D125" s="13">
        <v>-6.8881313789999998</v>
      </c>
      <c r="F125" s="13">
        <f t="shared" si="3"/>
        <v>0.5855280837333332</v>
      </c>
      <c r="G125" s="13">
        <f t="shared" si="3"/>
        <v>6.6533352332333324</v>
      </c>
    </row>
    <row r="126" spans="1:7" x14ac:dyDescent="0.25">
      <c r="A126" s="13">
        <v>201409</v>
      </c>
      <c r="B126" s="13" t="str">
        <f t="shared" si="2"/>
        <v/>
      </c>
      <c r="C126" s="13">
        <v>2.1508952603</v>
      </c>
      <c r="D126" s="13">
        <v>-9.2491942649999999</v>
      </c>
      <c r="F126" s="13">
        <f t="shared" si="3"/>
        <v>0.83243078023333339</v>
      </c>
      <c r="G126" s="13">
        <f t="shared" si="3"/>
        <v>2.2540290759999997</v>
      </c>
    </row>
    <row r="127" spans="1:7" x14ac:dyDescent="0.25">
      <c r="A127" s="13">
        <v>201410</v>
      </c>
      <c r="B127" s="13" t="str">
        <f t="shared" si="2"/>
        <v/>
      </c>
      <c r="C127" s="13">
        <v>10.784962727</v>
      </c>
      <c r="D127" s="13">
        <v>8.1621884906000002</v>
      </c>
      <c r="F127" s="13">
        <f t="shared" si="3"/>
        <v>2.5802853594333333</v>
      </c>
      <c r="G127" s="13">
        <f t="shared" si="3"/>
        <v>-2.6583790511333336</v>
      </c>
    </row>
    <row r="128" spans="1:7" x14ac:dyDescent="0.25">
      <c r="A128" s="13">
        <v>201411</v>
      </c>
      <c r="B128" s="13" t="str">
        <f t="shared" si="2"/>
        <v/>
      </c>
      <c r="C128" s="13">
        <v>0.89233270629999994</v>
      </c>
      <c r="D128" s="13">
        <v>-10.74047843</v>
      </c>
      <c r="F128" s="13">
        <f t="shared" si="3"/>
        <v>4.6093968978666666</v>
      </c>
      <c r="G128" s="13">
        <f t="shared" si="3"/>
        <v>-3.9424947347999999</v>
      </c>
    </row>
    <row r="129" spans="1:7" x14ac:dyDescent="0.25">
      <c r="A129" s="13">
        <v>201412</v>
      </c>
      <c r="B129" s="13" t="str">
        <f t="shared" si="2"/>
        <v/>
      </c>
      <c r="C129" s="13">
        <v>8.5390676099</v>
      </c>
      <c r="D129" s="13">
        <v>-9.8247048289999999</v>
      </c>
      <c r="F129" s="13">
        <f t="shared" si="3"/>
        <v>6.7387876810666656</v>
      </c>
      <c r="G129" s="13">
        <f t="shared" si="3"/>
        <v>-4.1343315894666661</v>
      </c>
    </row>
    <row r="130" spans="1:7" x14ac:dyDescent="0.25">
      <c r="A130" s="13">
        <v>201501</v>
      </c>
      <c r="B130" s="13" t="str">
        <f t="shared" si="2"/>
        <v/>
      </c>
      <c r="C130" s="13">
        <v>14.35296643</v>
      </c>
      <c r="D130" s="13">
        <v>-35.283738270000001</v>
      </c>
      <c r="F130" s="13">
        <f t="shared" si="3"/>
        <v>7.9281222487333336</v>
      </c>
      <c r="G130" s="13">
        <f t="shared" si="3"/>
        <v>-18.616307176333333</v>
      </c>
    </row>
    <row r="131" spans="1:7" x14ac:dyDescent="0.25">
      <c r="A131" s="13">
        <v>201502</v>
      </c>
      <c r="B131" s="13" t="str">
        <f t="shared" si="2"/>
        <v/>
      </c>
      <c r="C131" s="13">
        <v>8.9867461603999992</v>
      </c>
      <c r="D131" s="13">
        <v>-27.258224469999998</v>
      </c>
      <c r="F131" s="13">
        <f t="shared" si="3"/>
        <v>10.626260066766667</v>
      </c>
      <c r="G131" s="13">
        <f t="shared" si="3"/>
        <v>-24.122222523000001</v>
      </c>
    </row>
    <row r="132" spans="1:7" x14ac:dyDescent="0.25">
      <c r="A132" s="13">
        <v>201503</v>
      </c>
      <c r="B132" s="13" t="str">
        <f t="shared" ref="B132:B189" si="4">IF(RIGHT(A132,1)="7",LEFT(A132,4),"")</f>
        <v/>
      </c>
      <c r="C132" s="13">
        <v>1.3171620229000001</v>
      </c>
      <c r="D132" s="13">
        <v>-25.974521129999999</v>
      </c>
      <c r="F132" s="13">
        <f t="shared" si="3"/>
        <v>8.2189582044333331</v>
      </c>
      <c r="G132" s="13">
        <f t="shared" si="3"/>
        <v>-29.505494623333334</v>
      </c>
    </row>
    <row r="133" spans="1:7" x14ac:dyDescent="0.25">
      <c r="A133" s="13">
        <v>201504</v>
      </c>
      <c r="B133" s="13" t="str">
        <f t="shared" si="4"/>
        <v/>
      </c>
      <c r="C133" s="13">
        <v>-5.6157809429999999</v>
      </c>
      <c r="D133" s="13">
        <v>-22.976075860000002</v>
      </c>
      <c r="F133" s="13">
        <f t="shared" si="3"/>
        <v>1.5627090800999996</v>
      </c>
      <c r="G133" s="13">
        <f t="shared" si="3"/>
        <v>-25.402940486666665</v>
      </c>
    </row>
    <row r="134" spans="1:7" x14ac:dyDescent="0.25">
      <c r="A134" s="13">
        <v>201505</v>
      </c>
      <c r="B134" s="13" t="str">
        <f t="shared" si="4"/>
        <v/>
      </c>
      <c r="C134" s="13">
        <v>-7.4129494300000003</v>
      </c>
      <c r="D134" s="13">
        <v>-16.81255488</v>
      </c>
      <c r="F134" s="13">
        <f t="shared" ref="F134:G189" si="5">AVERAGE(C132:C134)</f>
        <v>-3.9038561167000001</v>
      </c>
      <c r="G134" s="13">
        <f t="shared" si="5"/>
        <v>-21.921050623333333</v>
      </c>
    </row>
    <row r="135" spans="1:7" x14ac:dyDescent="0.25">
      <c r="A135" s="13">
        <v>201506</v>
      </c>
      <c r="B135" s="13" t="str">
        <f t="shared" si="4"/>
        <v/>
      </c>
      <c r="C135" s="13">
        <v>-1.948910347</v>
      </c>
      <c r="D135" s="13">
        <v>-19.83617744</v>
      </c>
      <c r="F135" s="13">
        <f t="shared" si="5"/>
        <v>-4.992546906666667</v>
      </c>
      <c r="G135" s="13">
        <f t="shared" si="5"/>
        <v>-19.87493606</v>
      </c>
    </row>
    <row r="136" spans="1:7" x14ac:dyDescent="0.25">
      <c r="A136" s="13">
        <v>201507</v>
      </c>
      <c r="B136" s="13" t="str">
        <f t="shared" si="4"/>
        <v>2015</v>
      </c>
      <c r="C136" s="13">
        <v>18.215963353999999</v>
      </c>
      <c r="D136" s="13">
        <v>-15.939233789999999</v>
      </c>
      <c r="F136" s="13">
        <f t="shared" si="5"/>
        <v>2.9513678589999999</v>
      </c>
      <c r="G136" s="13">
        <f t="shared" si="5"/>
        <v>-17.529322036666667</v>
      </c>
    </row>
    <row r="137" spans="1:7" x14ac:dyDescent="0.25">
      <c r="A137" s="13">
        <v>201508</v>
      </c>
      <c r="B137" s="13" t="str">
        <f t="shared" si="4"/>
        <v/>
      </c>
      <c r="C137" s="13">
        <v>-0.81261164600000002</v>
      </c>
      <c r="D137" s="13">
        <v>-18.33809913</v>
      </c>
      <c r="F137" s="13">
        <f t="shared" si="5"/>
        <v>5.1514804536666672</v>
      </c>
      <c r="G137" s="13">
        <f t="shared" si="5"/>
        <v>-18.03783678666667</v>
      </c>
    </row>
    <row r="138" spans="1:7" x14ac:dyDescent="0.25">
      <c r="A138" s="13">
        <v>201509</v>
      </c>
      <c r="B138" s="13" t="str">
        <f t="shared" si="4"/>
        <v/>
      </c>
      <c r="C138" s="13">
        <v>-2.4858403309999999</v>
      </c>
      <c r="D138" s="13">
        <v>-5.4299165370000004</v>
      </c>
      <c r="F138" s="13">
        <f t="shared" si="5"/>
        <v>4.9725037923333328</v>
      </c>
      <c r="G138" s="13">
        <f t="shared" si="5"/>
        <v>-13.235749819</v>
      </c>
    </row>
    <row r="139" spans="1:7" x14ac:dyDescent="0.25">
      <c r="A139" s="13">
        <v>201510</v>
      </c>
      <c r="B139" s="13" t="str">
        <f t="shared" si="4"/>
        <v/>
      </c>
      <c r="C139" s="13">
        <v>-8.6309582650000003</v>
      </c>
      <c r="D139" s="13">
        <v>-6.9719807820000002</v>
      </c>
      <c r="F139" s="13">
        <f t="shared" si="5"/>
        <v>-3.9764700806666666</v>
      </c>
      <c r="G139" s="13">
        <f t="shared" si="5"/>
        <v>-10.246665482999999</v>
      </c>
    </row>
    <row r="140" spans="1:7" x14ac:dyDescent="0.25">
      <c r="A140" s="13">
        <v>201511</v>
      </c>
      <c r="B140" s="13" t="str">
        <f t="shared" si="4"/>
        <v/>
      </c>
      <c r="C140" s="13">
        <v>-13.20181633</v>
      </c>
      <c r="D140" s="13">
        <v>-8.5458069739999996</v>
      </c>
      <c r="F140" s="13">
        <f t="shared" si="5"/>
        <v>-8.1062049753333341</v>
      </c>
      <c r="G140" s="13">
        <f t="shared" si="5"/>
        <v>-6.9825680976666673</v>
      </c>
    </row>
    <row r="141" spans="1:7" x14ac:dyDescent="0.25">
      <c r="A141" s="13">
        <v>201512</v>
      </c>
      <c r="B141" s="13" t="str">
        <f t="shared" si="4"/>
        <v/>
      </c>
      <c r="C141" s="13">
        <v>-17.40919757</v>
      </c>
      <c r="D141" s="13">
        <v>-11.21177902</v>
      </c>
      <c r="F141" s="13">
        <f t="shared" si="5"/>
        <v>-13.080657388333334</v>
      </c>
      <c r="G141" s="13">
        <f t="shared" si="5"/>
        <v>-8.9098555919999995</v>
      </c>
    </row>
    <row r="142" spans="1:7" x14ac:dyDescent="0.25">
      <c r="A142" s="13">
        <v>201601</v>
      </c>
      <c r="B142" s="13" t="str">
        <f t="shared" si="4"/>
        <v/>
      </c>
      <c r="C142" s="13">
        <v>-14.80658465</v>
      </c>
      <c r="D142" s="13">
        <v>-18.76425863</v>
      </c>
      <c r="F142" s="13">
        <f t="shared" si="5"/>
        <v>-15.139199516666666</v>
      </c>
      <c r="G142" s="13">
        <f t="shared" si="5"/>
        <v>-12.840614874666665</v>
      </c>
    </row>
    <row r="143" spans="1:7" x14ac:dyDescent="0.25">
      <c r="A143" s="13">
        <v>201602</v>
      </c>
      <c r="B143" s="13" t="str">
        <f t="shared" si="4"/>
        <v/>
      </c>
      <c r="C143" s="13">
        <v>-13.9148763</v>
      </c>
      <c r="D143" s="13">
        <v>-14.49658546</v>
      </c>
      <c r="F143" s="13">
        <f t="shared" si="5"/>
        <v>-15.376886173333332</v>
      </c>
      <c r="G143" s="13">
        <f t="shared" si="5"/>
        <v>-14.824207703333334</v>
      </c>
    </row>
    <row r="144" spans="1:7" x14ac:dyDescent="0.25">
      <c r="A144" s="13">
        <v>201603</v>
      </c>
      <c r="B144" s="13" t="str">
        <f t="shared" si="4"/>
        <v/>
      </c>
      <c r="C144" s="13">
        <v>-4.4349352120000001</v>
      </c>
      <c r="D144" s="13">
        <v>-9.7777386719999999</v>
      </c>
      <c r="F144" s="13">
        <f t="shared" si="5"/>
        <v>-11.052132053999999</v>
      </c>
      <c r="G144" s="13">
        <f t="shared" si="5"/>
        <v>-14.346194253999998</v>
      </c>
    </row>
    <row r="145" spans="1:7" x14ac:dyDescent="0.25">
      <c r="A145" s="13">
        <v>201604</v>
      </c>
      <c r="B145" s="13" t="str">
        <f t="shared" si="4"/>
        <v/>
      </c>
      <c r="C145" s="13">
        <v>18.575163033999999</v>
      </c>
      <c r="D145" s="13">
        <v>-9.5035155670000009</v>
      </c>
      <c r="F145" s="13">
        <f t="shared" si="5"/>
        <v>7.5117174000000134E-2</v>
      </c>
      <c r="G145" s="13">
        <f t="shared" si="5"/>
        <v>-11.259279899666666</v>
      </c>
    </row>
    <row r="146" spans="1:7" x14ac:dyDescent="0.25">
      <c r="A146" s="13">
        <v>201605</v>
      </c>
      <c r="B146" s="13" t="str">
        <f t="shared" si="4"/>
        <v/>
      </c>
      <c r="C146" s="13">
        <v>-9.9561109539999997</v>
      </c>
      <c r="D146" s="13">
        <v>-17.417632739999998</v>
      </c>
      <c r="F146" s="13">
        <f t="shared" si="5"/>
        <v>1.3947056226666668</v>
      </c>
      <c r="G146" s="13">
        <f t="shared" si="5"/>
        <v>-12.232962326333331</v>
      </c>
    </row>
    <row r="147" spans="1:7" x14ac:dyDescent="0.25">
      <c r="A147" s="13">
        <v>201606</v>
      </c>
      <c r="B147" s="13" t="str">
        <f t="shared" si="4"/>
        <v/>
      </c>
      <c r="C147" s="13">
        <v>-13.0098559</v>
      </c>
      <c r="D147" s="13">
        <v>-18.020118879999998</v>
      </c>
      <c r="F147" s="13">
        <f t="shared" si="5"/>
        <v>-1.4636012733333335</v>
      </c>
      <c r="G147" s="13">
        <f t="shared" si="5"/>
        <v>-14.980422395666665</v>
      </c>
    </row>
    <row r="148" spans="1:7" x14ac:dyDescent="0.25">
      <c r="A148" s="13">
        <v>201607</v>
      </c>
      <c r="B148" s="13" t="str">
        <f t="shared" si="4"/>
        <v>2016</v>
      </c>
      <c r="C148" s="13">
        <v>-5.9431329579999996</v>
      </c>
      <c r="D148" s="13">
        <v>-12.28860697</v>
      </c>
      <c r="F148" s="13">
        <f t="shared" si="5"/>
        <v>-9.6363666040000009</v>
      </c>
      <c r="G148" s="13">
        <f t="shared" si="5"/>
        <v>-15.908786196666668</v>
      </c>
    </row>
    <row r="149" spans="1:7" x14ac:dyDescent="0.25">
      <c r="A149" s="13">
        <v>201608</v>
      </c>
      <c r="B149" s="13" t="str">
        <f t="shared" si="4"/>
        <v/>
      </c>
      <c r="C149" s="13">
        <v>9.0314161191999993</v>
      </c>
      <c r="D149" s="13">
        <v>3.3800204992</v>
      </c>
      <c r="F149" s="13">
        <f t="shared" si="5"/>
        <v>-3.3071909129333328</v>
      </c>
      <c r="G149" s="13">
        <f t="shared" si="5"/>
        <v>-8.9762351169333332</v>
      </c>
    </row>
    <row r="150" spans="1:7" x14ac:dyDescent="0.25">
      <c r="A150" s="13">
        <v>201609</v>
      </c>
      <c r="B150" s="13" t="str">
        <f t="shared" si="4"/>
        <v/>
      </c>
      <c r="C150" s="13">
        <v>0.31336351730000001</v>
      </c>
      <c r="D150" s="13">
        <v>-7.7769525210000001</v>
      </c>
      <c r="F150" s="13">
        <f t="shared" si="5"/>
        <v>1.1338822261666666</v>
      </c>
      <c r="G150" s="13">
        <f t="shared" si="5"/>
        <v>-5.5618463306000008</v>
      </c>
    </row>
    <row r="151" spans="1:7" x14ac:dyDescent="0.25">
      <c r="A151" s="13">
        <v>201610</v>
      </c>
      <c r="B151" s="13" t="str">
        <f t="shared" si="4"/>
        <v/>
      </c>
      <c r="C151" s="13">
        <v>18.280127006000001</v>
      </c>
      <c r="D151" s="13">
        <v>-10.87576907</v>
      </c>
      <c r="F151" s="13">
        <f t="shared" si="5"/>
        <v>9.2083022141666664</v>
      </c>
      <c r="G151" s="13">
        <f t="shared" si="5"/>
        <v>-5.0909003639333337</v>
      </c>
    </row>
    <row r="152" spans="1:7" x14ac:dyDescent="0.25">
      <c r="A152" s="13">
        <v>201611</v>
      </c>
      <c r="B152" s="13" t="str">
        <f t="shared" si="4"/>
        <v/>
      </c>
      <c r="C152" s="13">
        <v>-11.03658019</v>
      </c>
      <c r="D152" s="13">
        <v>4.8454699697999999</v>
      </c>
      <c r="F152" s="13">
        <f t="shared" si="5"/>
        <v>2.5189701111000002</v>
      </c>
      <c r="G152" s="13">
        <f t="shared" si="5"/>
        <v>-4.6024172070666678</v>
      </c>
    </row>
    <row r="153" spans="1:7" x14ac:dyDescent="0.25">
      <c r="A153" s="13">
        <v>201612</v>
      </c>
      <c r="B153" s="13" t="str">
        <f t="shared" si="4"/>
        <v/>
      </c>
      <c r="C153" s="13">
        <v>2.0933472962000002</v>
      </c>
      <c r="D153" s="13">
        <v>-1.2654964040000001</v>
      </c>
      <c r="F153" s="13">
        <f t="shared" si="5"/>
        <v>3.1122980374</v>
      </c>
      <c r="G153" s="13">
        <f t="shared" si="5"/>
        <v>-2.4319318347333336</v>
      </c>
    </row>
    <row r="154" spans="1:7" x14ac:dyDescent="0.25">
      <c r="A154" s="13">
        <v>201701</v>
      </c>
      <c r="B154" s="13" t="str">
        <f t="shared" si="4"/>
        <v/>
      </c>
      <c r="C154" s="13">
        <v>3.2822610002000001</v>
      </c>
      <c r="D154" s="13">
        <v>12.874713273999999</v>
      </c>
      <c r="F154" s="13">
        <f t="shared" si="5"/>
        <v>-1.8869906312000004</v>
      </c>
      <c r="G154" s="13">
        <f t="shared" si="5"/>
        <v>5.4848956132666657</v>
      </c>
    </row>
    <row r="155" spans="1:7" x14ac:dyDescent="0.25">
      <c r="A155" s="13">
        <v>201702</v>
      </c>
      <c r="B155" s="13" t="str">
        <f t="shared" si="4"/>
        <v/>
      </c>
      <c r="C155" s="13">
        <v>13.194215391</v>
      </c>
      <c r="D155" s="13">
        <v>5.0510972143000004</v>
      </c>
      <c r="F155" s="13">
        <f t="shared" si="5"/>
        <v>6.1899412291333329</v>
      </c>
      <c r="G155" s="13">
        <f t="shared" si="5"/>
        <v>5.5534380280999995</v>
      </c>
    </row>
    <row r="156" spans="1:7" x14ac:dyDescent="0.25">
      <c r="A156" s="13">
        <v>201703</v>
      </c>
      <c r="B156" s="13" t="str">
        <f t="shared" si="4"/>
        <v/>
      </c>
      <c r="C156" s="13">
        <v>4.1099749653000002</v>
      </c>
      <c r="D156" s="13">
        <v>8.7094124528000005</v>
      </c>
      <c r="F156" s="13">
        <f t="shared" si="5"/>
        <v>6.8621504521666674</v>
      </c>
      <c r="G156" s="13">
        <f t="shared" si="5"/>
        <v>8.8784076470333346</v>
      </c>
    </row>
    <row r="157" spans="1:7" x14ac:dyDescent="0.25">
      <c r="A157" s="13">
        <v>201704</v>
      </c>
      <c r="B157" s="13" t="str">
        <f t="shared" si="4"/>
        <v/>
      </c>
      <c r="C157" s="13">
        <v>9.1697783981000001</v>
      </c>
      <c r="D157" s="13">
        <v>1.0703773794</v>
      </c>
      <c r="F157" s="13">
        <f t="shared" si="5"/>
        <v>8.8246562514666671</v>
      </c>
      <c r="G157" s="13">
        <f t="shared" si="5"/>
        <v>4.9436290155</v>
      </c>
    </row>
    <row r="158" spans="1:7" x14ac:dyDescent="0.25">
      <c r="A158" s="13">
        <v>201705</v>
      </c>
      <c r="B158" s="13" t="str">
        <f t="shared" si="4"/>
        <v/>
      </c>
      <c r="C158" s="13">
        <v>13.6736352</v>
      </c>
      <c r="D158" s="13">
        <v>13.464205744999999</v>
      </c>
      <c r="F158" s="13">
        <f t="shared" si="5"/>
        <v>8.9844628544666669</v>
      </c>
      <c r="G158" s="13">
        <f t="shared" si="5"/>
        <v>7.7479985257333333</v>
      </c>
    </row>
    <row r="159" spans="1:7" x14ac:dyDescent="0.25">
      <c r="A159" s="13">
        <v>201706</v>
      </c>
      <c r="B159" s="13" t="str">
        <f t="shared" si="4"/>
        <v/>
      </c>
      <c r="C159" s="13">
        <v>6.9955846659000001</v>
      </c>
      <c r="D159" s="13">
        <v>10.704789023</v>
      </c>
      <c r="F159" s="13">
        <f t="shared" si="5"/>
        <v>9.9463327546666669</v>
      </c>
      <c r="G159" s="13">
        <f t="shared" si="5"/>
        <v>8.4131240491333319</v>
      </c>
    </row>
    <row r="160" spans="1:7" x14ac:dyDescent="0.25">
      <c r="A160" s="13">
        <v>201707</v>
      </c>
      <c r="B160" s="13" t="str">
        <f t="shared" si="4"/>
        <v>2017</v>
      </c>
      <c r="C160" s="13">
        <v>7.8143967090000004</v>
      </c>
      <c r="D160" s="13">
        <v>15.279329161</v>
      </c>
      <c r="F160" s="13">
        <f t="shared" si="5"/>
        <v>9.4945388583000003</v>
      </c>
      <c r="G160" s="13">
        <f t="shared" si="5"/>
        <v>13.149441309666665</v>
      </c>
    </row>
    <row r="161" spans="1:7" x14ac:dyDescent="0.25">
      <c r="A161" s="13">
        <v>201708</v>
      </c>
      <c r="B161" s="13" t="str">
        <f t="shared" si="4"/>
        <v/>
      </c>
      <c r="C161" s="13">
        <v>14.952688336</v>
      </c>
      <c r="D161" s="13">
        <v>12.144621189</v>
      </c>
      <c r="F161" s="13">
        <f t="shared" si="5"/>
        <v>9.9208899036333325</v>
      </c>
      <c r="G161" s="13">
        <f t="shared" si="5"/>
        <v>12.709579791000001</v>
      </c>
    </row>
    <row r="162" spans="1:7" x14ac:dyDescent="0.25">
      <c r="A162" s="13">
        <v>201709</v>
      </c>
      <c r="B162" s="13" t="str">
        <f t="shared" si="4"/>
        <v/>
      </c>
      <c r="C162" s="13">
        <v>3.1421028325</v>
      </c>
      <c r="D162" s="13">
        <v>14.459639975</v>
      </c>
      <c r="F162" s="13">
        <f t="shared" si="5"/>
        <v>8.6363959591666681</v>
      </c>
      <c r="G162" s="13">
        <f t="shared" si="5"/>
        <v>13.961196774999999</v>
      </c>
    </row>
    <row r="163" spans="1:7" x14ac:dyDescent="0.25">
      <c r="A163" s="13">
        <v>201710</v>
      </c>
      <c r="B163" s="13" t="str">
        <f t="shared" si="4"/>
        <v/>
      </c>
      <c r="C163" s="13">
        <v>9.8303699963</v>
      </c>
      <c r="D163" s="13">
        <v>16.816372035000001</v>
      </c>
      <c r="F163" s="13">
        <f t="shared" si="5"/>
        <v>9.3083870549333323</v>
      </c>
      <c r="G163" s="13">
        <f t="shared" si="5"/>
        <v>14.473544399666666</v>
      </c>
    </row>
    <row r="164" spans="1:7" x14ac:dyDescent="0.25">
      <c r="A164" s="13">
        <v>201711</v>
      </c>
      <c r="B164" s="13" t="str">
        <f t="shared" si="4"/>
        <v/>
      </c>
      <c r="C164" s="13">
        <v>13.539350999</v>
      </c>
      <c r="D164" s="13">
        <v>17.723223846</v>
      </c>
      <c r="F164" s="13">
        <f t="shared" si="5"/>
        <v>8.8372746092666663</v>
      </c>
      <c r="G164" s="13">
        <f t="shared" si="5"/>
        <v>16.333078618666665</v>
      </c>
    </row>
    <row r="165" spans="1:7" x14ac:dyDescent="0.25">
      <c r="A165" s="13">
        <v>201712</v>
      </c>
      <c r="B165" s="13" t="str">
        <f t="shared" si="4"/>
        <v/>
      </c>
      <c r="C165" s="13">
        <v>31.964810261</v>
      </c>
      <c r="D165" s="13">
        <v>18.313209132000001</v>
      </c>
      <c r="F165" s="13">
        <f t="shared" si="5"/>
        <v>18.444843752099999</v>
      </c>
      <c r="G165" s="13">
        <f t="shared" si="5"/>
        <v>17.617601670999999</v>
      </c>
    </row>
    <row r="166" spans="1:7" x14ac:dyDescent="0.25">
      <c r="A166" s="13">
        <v>201801</v>
      </c>
      <c r="B166" s="13" t="str">
        <f t="shared" si="4"/>
        <v/>
      </c>
      <c r="C166" s="13">
        <v>12.934310828999999</v>
      </c>
      <c r="D166" s="13">
        <v>20.476334747999999</v>
      </c>
      <c r="F166" s="13">
        <f t="shared" si="5"/>
        <v>19.479490696333333</v>
      </c>
      <c r="G166" s="13">
        <f t="shared" si="5"/>
        <v>18.837589242</v>
      </c>
    </row>
    <row r="167" spans="1:7" x14ac:dyDescent="0.25">
      <c r="A167" s="13">
        <v>201802</v>
      </c>
      <c r="B167" s="13" t="str">
        <f t="shared" si="4"/>
        <v/>
      </c>
      <c r="C167" s="13">
        <v>19.535978511</v>
      </c>
      <c r="D167" s="13">
        <v>18.486410247999999</v>
      </c>
      <c r="F167" s="13">
        <f t="shared" si="5"/>
        <v>21.478366533666669</v>
      </c>
      <c r="G167" s="13">
        <f t="shared" si="5"/>
        <v>19.091984709333332</v>
      </c>
    </row>
    <row r="168" spans="1:7" x14ac:dyDescent="0.25">
      <c r="A168" s="13">
        <v>201803</v>
      </c>
      <c r="B168" s="13" t="str">
        <f t="shared" si="4"/>
        <v/>
      </c>
      <c r="C168" s="13">
        <v>-1.7099501509999999</v>
      </c>
      <c r="D168" s="13">
        <v>12.472162343000001</v>
      </c>
      <c r="F168" s="13">
        <f t="shared" si="5"/>
        <v>10.253446396333333</v>
      </c>
      <c r="G168" s="13">
        <f t="shared" si="5"/>
        <v>17.144969112999998</v>
      </c>
    </row>
    <row r="169" spans="1:7" x14ac:dyDescent="0.25">
      <c r="A169" s="13">
        <v>201804</v>
      </c>
      <c r="B169" s="13" t="str">
        <f t="shared" si="4"/>
        <v/>
      </c>
      <c r="C169" s="13">
        <v>2.8801730699000001</v>
      </c>
      <c r="D169" s="13">
        <v>21.300938291000001</v>
      </c>
      <c r="F169" s="13">
        <f t="shared" si="5"/>
        <v>6.9020671432999992</v>
      </c>
      <c r="G169" s="13">
        <f t="shared" si="5"/>
        <v>17.419836960666668</v>
      </c>
    </row>
    <row r="170" spans="1:7" x14ac:dyDescent="0.25">
      <c r="A170" s="13">
        <v>201805</v>
      </c>
      <c r="B170" s="13" t="str">
        <f t="shared" si="4"/>
        <v/>
      </c>
      <c r="C170" s="13">
        <v>24.445557708999999</v>
      </c>
      <c r="D170" s="13">
        <v>25.959242396</v>
      </c>
      <c r="F170" s="13">
        <f t="shared" si="5"/>
        <v>8.5385935426333326</v>
      </c>
      <c r="G170" s="13">
        <f t="shared" si="5"/>
        <v>19.910781010000001</v>
      </c>
    </row>
    <row r="171" spans="1:7" x14ac:dyDescent="0.25">
      <c r="A171" s="13">
        <v>201806</v>
      </c>
      <c r="B171" s="13" t="str">
        <f t="shared" si="4"/>
        <v/>
      </c>
      <c r="C171" s="13">
        <v>17.445056982000001</v>
      </c>
      <c r="D171" s="13">
        <v>29.386292442999999</v>
      </c>
      <c r="F171" s="13">
        <f t="shared" si="5"/>
        <v>14.9235959203</v>
      </c>
      <c r="G171" s="13">
        <f t="shared" si="5"/>
        <v>25.548824376666669</v>
      </c>
    </row>
    <row r="172" spans="1:7" x14ac:dyDescent="0.25">
      <c r="A172" s="13">
        <v>201807</v>
      </c>
      <c r="B172" s="13" t="str">
        <f t="shared" si="4"/>
        <v>2018</v>
      </c>
      <c r="C172" s="13">
        <v>10.718163815</v>
      </c>
      <c r="D172" s="13">
        <v>16.580936347000002</v>
      </c>
      <c r="F172" s="13">
        <f t="shared" si="5"/>
        <v>17.536259501999997</v>
      </c>
      <c r="G172" s="13">
        <f t="shared" si="5"/>
        <v>23.975490395333335</v>
      </c>
    </row>
    <row r="173" spans="1:7" x14ac:dyDescent="0.25">
      <c r="A173" s="13">
        <v>201808</v>
      </c>
      <c r="B173" s="13" t="str">
        <f t="shared" si="4"/>
        <v/>
      </c>
      <c r="C173" s="13">
        <v>6.9042620265999997</v>
      </c>
      <c r="D173" s="13">
        <v>22.976906137</v>
      </c>
      <c r="F173" s="13">
        <f t="shared" si="5"/>
        <v>11.689160941200001</v>
      </c>
      <c r="G173" s="13">
        <f t="shared" si="5"/>
        <v>22.981378308999997</v>
      </c>
    </row>
    <row r="174" spans="1:7" x14ac:dyDescent="0.25">
      <c r="A174" s="13">
        <v>201809</v>
      </c>
      <c r="B174" s="13" t="str">
        <f t="shared" si="4"/>
        <v/>
      </c>
      <c r="C174" s="13">
        <v>14.615077904</v>
      </c>
      <c r="D174" s="13">
        <v>8.3200899380000006</v>
      </c>
      <c r="F174" s="13">
        <f t="shared" si="5"/>
        <v>10.745834581866665</v>
      </c>
      <c r="G174" s="13">
        <f t="shared" si="5"/>
        <v>15.959310807333337</v>
      </c>
    </row>
    <row r="175" spans="1:7" x14ac:dyDescent="0.25">
      <c r="A175" s="13">
        <v>201810</v>
      </c>
      <c r="B175" s="13" t="str">
        <f t="shared" si="4"/>
        <v/>
      </c>
      <c r="C175" s="13">
        <v>4.5092446382000002</v>
      </c>
      <c r="D175" s="13">
        <v>11.19836398</v>
      </c>
      <c r="F175" s="13">
        <f t="shared" si="5"/>
        <v>8.6761948562666671</v>
      </c>
      <c r="G175" s="13">
        <f t="shared" si="5"/>
        <v>14.165120018333335</v>
      </c>
    </row>
    <row r="176" spans="1:7" x14ac:dyDescent="0.25">
      <c r="A176" s="13">
        <v>201811</v>
      </c>
      <c r="B176" s="13" t="str">
        <f t="shared" si="4"/>
        <v/>
      </c>
      <c r="C176" s="13">
        <v>6.7952405832</v>
      </c>
      <c r="D176" s="13">
        <v>-1.1125502330000001</v>
      </c>
      <c r="F176" s="13">
        <f t="shared" si="5"/>
        <v>8.6398543751333321</v>
      </c>
      <c r="G176" s="13">
        <f t="shared" si="5"/>
        <v>6.1353012283333328</v>
      </c>
    </row>
    <row r="177" spans="1:7" x14ac:dyDescent="0.25">
      <c r="A177" s="13">
        <v>201812</v>
      </c>
      <c r="B177" s="13" t="str">
        <f t="shared" si="4"/>
        <v/>
      </c>
      <c r="C177" s="13">
        <v>3.3087280798999998</v>
      </c>
      <c r="D177" s="13">
        <v>6.8558417140000003</v>
      </c>
      <c r="F177" s="13">
        <f t="shared" si="5"/>
        <v>4.8710711004333334</v>
      </c>
      <c r="G177" s="13">
        <f t="shared" si="5"/>
        <v>5.647218487</v>
      </c>
    </row>
    <row r="178" spans="1:7" x14ac:dyDescent="0.25">
      <c r="A178" s="13">
        <v>201901</v>
      </c>
      <c r="B178" s="13" t="str">
        <f t="shared" si="4"/>
        <v/>
      </c>
      <c r="C178" s="13">
        <v>4.2098437528000003</v>
      </c>
      <c r="D178" s="13">
        <v>0.1942687729</v>
      </c>
      <c r="F178" s="13">
        <f t="shared" si="5"/>
        <v>4.7712708052999995</v>
      </c>
      <c r="G178" s="13">
        <f t="shared" si="5"/>
        <v>1.9791867513000001</v>
      </c>
    </row>
    <row r="179" spans="1:7" x14ac:dyDescent="0.25">
      <c r="A179" s="13">
        <v>201902</v>
      </c>
      <c r="B179" s="13" t="str">
        <f t="shared" si="4"/>
        <v/>
      </c>
      <c r="C179" s="13">
        <v>4.4890051088999998</v>
      </c>
      <c r="D179" s="13">
        <v>1.8407995354</v>
      </c>
      <c r="F179" s="13">
        <f t="shared" si="5"/>
        <v>4.0025256471999997</v>
      </c>
      <c r="G179" s="13">
        <f t="shared" si="5"/>
        <v>2.9636366741</v>
      </c>
    </row>
    <row r="180" spans="1:7" x14ac:dyDescent="0.25">
      <c r="A180" s="13">
        <v>201903</v>
      </c>
      <c r="B180" s="13" t="str">
        <f t="shared" si="4"/>
        <v/>
      </c>
      <c r="C180" s="13">
        <v>9.8100494721999993</v>
      </c>
      <c r="D180" s="13">
        <v>-5.2537379079999997</v>
      </c>
      <c r="F180" s="13">
        <f t="shared" si="5"/>
        <v>6.1696327779666662</v>
      </c>
      <c r="G180" s="13">
        <f t="shared" si="5"/>
        <v>-1.0728898665666666</v>
      </c>
    </row>
    <row r="181" spans="1:7" x14ac:dyDescent="0.25">
      <c r="A181" s="13">
        <v>201904</v>
      </c>
      <c r="B181" s="13" t="str">
        <f t="shared" si="4"/>
        <v/>
      </c>
      <c r="C181" s="13">
        <v>10.92537832</v>
      </c>
      <c r="D181" s="13">
        <v>1.0999145444</v>
      </c>
      <c r="F181" s="13">
        <f t="shared" si="5"/>
        <v>8.4081443003666667</v>
      </c>
      <c r="G181" s="13">
        <f t="shared" si="5"/>
        <v>-0.77100794273333317</v>
      </c>
    </row>
    <row r="182" spans="1:7" x14ac:dyDescent="0.25">
      <c r="A182" s="13">
        <v>201905</v>
      </c>
      <c r="B182" s="13" t="str">
        <f t="shared" si="4"/>
        <v/>
      </c>
      <c r="C182" s="13">
        <v>5.5369947979000003</v>
      </c>
      <c r="D182" s="13">
        <v>-6.7852183210000003</v>
      </c>
      <c r="F182" s="13">
        <f t="shared" si="5"/>
        <v>8.7574741967000005</v>
      </c>
      <c r="G182" s="13">
        <f t="shared" si="5"/>
        <v>-3.6463472281999998</v>
      </c>
    </row>
    <row r="183" spans="1:7" x14ac:dyDescent="0.25">
      <c r="A183" s="13">
        <v>201906</v>
      </c>
      <c r="B183" s="13" t="str">
        <f t="shared" si="4"/>
        <v/>
      </c>
      <c r="C183" s="13">
        <v>9.6169416860000005</v>
      </c>
      <c r="D183" s="13">
        <v>-12.448531859999999</v>
      </c>
      <c r="F183" s="13">
        <f t="shared" si="5"/>
        <v>8.6931049346333342</v>
      </c>
      <c r="G183" s="13">
        <f t="shared" si="5"/>
        <v>-6.0446118788666672</v>
      </c>
    </row>
    <row r="184" spans="1:7" x14ac:dyDescent="0.25">
      <c r="A184" s="13">
        <v>201907</v>
      </c>
      <c r="B184" s="13" t="str">
        <f t="shared" si="4"/>
        <v>2019</v>
      </c>
      <c r="C184" s="13">
        <v>10.209375992</v>
      </c>
      <c r="D184" s="13">
        <v>-4.9745951220000002</v>
      </c>
      <c r="F184" s="13">
        <f t="shared" si="5"/>
        <v>8.4544374919666669</v>
      </c>
      <c r="G184" s="13">
        <f t="shared" si="5"/>
        <v>-8.0694484343333333</v>
      </c>
    </row>
    <row r="185" spans="1:7" x14ac:dyDescent="0.25">
      <c r="A185" s="13">
        <v>201908</v>
      </c>
      <c r="B185" s="13" t="str">
        <f t="shared" si="4"/>
        <v/>
      </c>
      <c r="C185" s="13" t="e">
        <v>#N/A</v>
      </c>
      <c r="D185" s="13" t="e">
        <v>#N/A</v>
      </c>
      <c r="F185" s="13" t="e">
        <f t="shared" si="5"/>
        <v>#N/A</v>
      </c>
      <c r="G185" s="13" t="e">
        <f t="shared" si="5"/>
        <v>#N/A</v>
      </c>
    </row>
    <row r="186" spans="1:7" x14ac:dyDescent="0.25">
      <c r="A186" s="13">
        <v>201909</v>
      </c>
      <c r="B186" s="13" t="str">
        <f t="shared" si="4"/>
        <v/>
      </c>
      <c r="C186" s="13" t="e">
        <v>#N/A</v>
      </c>
      <c r="D186" s="13" t="e">
        <v>#N/A</v>
      </c>
      <c r="F186" s="13" t="e">
        <f t="shared" si="5"/>
        <v>#N/A</v>
      </c>
      <c r="G186" s="13" t="e">
        <f t="shared" si="5"/>
        <v>#N/A</v>
      </c>
    </row>
    <row r="187" spans="1:7" x14ac:dyDescent="0.25">
      <c r="A187" s="13">
        <v>201910</v>
      </c>
      <c r="B187" s="13" t="str">
        <f t="shared" si="4"/>
        <v/>
      </c>
      <c r="C187" s="13" t="e">
        <v>#N/A</v>
      </c>
      <c r="D187" s="13" t="e">
        <v>#N/A</v>
      </c>
      <c r="F187" s="13" t="e">
        <f t="shared" si="5"/>
        <v>#N/A</v>
      </c>
      <c r="G187" s="13" t="e">
        <f t="shared" si="5"/>
        <v>#N/A</v>
      </c>
    </row>
    <row r="188" spans="1:7" x14ac:dyDescent="0.25">
      <c r="A188" s="13">
        <v>201911</v>
      </c>
      <c r="B188" s="13" t="str">
        <f t="shared" si="4"/>
        <v/>
      </c>
      <c r="C188" s="13" t="e">
        <v>#N/A</v>
      </c>
      <c r="D188" s="13" t="e">
        <v>#N/A</v>
      </c>
      <c r="F188" s="13" t="e">
        <f t="shared" si="5"/>
        <v>#N/A</v>
      </c>
      <c r="G188" s="13" t="e">
        <f t="shared" si="5"/>
        <v>#N/A</v>
      </c>
    </row>
    <row r="189" spans="1:7" x14ac:dyDescent="0.25">
      <c r="A189" s="13">
        <v>201912</v>
      </c>
      <c r="B189" s="13" t="str">
        <f t="shared" si="4"/>
        <v/>
      </c>
      <c r="C189" s="13" t="e">
        <v>#N/A</v>
      </c>
      <c r="D189" s="13" t="e">
        <v>#N/A</v>
      </c>
      <c r="F189" s="13" t="e">
        <f t="shared" si="5"/>
        <v>#N/A</v>
      </c>
      <c r="G189" s="13" t="e">
        <f t="shared" si="5"/>
        <v>#N/A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U150"/>
  <sheetViews>
    <sheetView topLeftCell="U43" zoomScale="70" zoomScaleNormal="70" workbookViewId="0">
      <selection activeCell="AQ14" sqref="AQ14"/>
    </sheetView>
  </sheetViews>
  <sheetFormatPr defaultRowHeight="15" x14ac:dyDescent="0.25"/>
  <cols>
    <col min="1" max="1" width="18.7109375" style="6" customWidth="1"/>
    <col min="2" max="2" width="6.28515625" style="4" customWidth="1"/>
    <col min="3" max="3" width="8.7109375" style="4" bestFit="1" customWidth="1"/>
    <col min="4" max="4" width="17.85546875" bestFit="1" customWidth="1"/>
    <col min="5" max="7" width="14.85546875" customWidth="1"/>
    <col min="8" max="8" width="14.85546875" bestFit="1" customWidth="1"/>
    <col min="9" max="9" width="18.85546875" bestFit="1" customWidth="1"/>
    <col min="10" max="11" width="6" customWidth="1"/>
    <col min="12" max="12" width="5" style="4" customWidth="1"/>
    <col min="13" max="13" width="6.42578125" bestFit="1" customWidth="1"/>
    <col min="14" max="14" width="16.7109375" bestFit="1" customWidth="1"/>
    <col min="15" max="15" width="11.140625" customWidth="1"/>
    <col min="16" max="17" width="12" customWidth="1"/>
    <col min="18" max="18" width="12" bestFit="1" customWidth="1"/>
    <col min="19" max="19" width="17.28515625" bestFit="1" customWidth="1"/>
    <col min="20" max="21" width="6" customWidth="1"/>
    <col min="22" max="22" width="9.140625" customWidth="1"/>
    <col min="23" max="23" width="8.5703125" bestFit="1" customWidth="1"/>
    <col min="24" max="24" width="10.7109375" bestFit="1" customWidth="1"/>
    <col min="25" max="25" width="16.7109375" bestFit="1" customWidth="1"/>
    <col min="26" max="28" width="14.85546875" customWidth="1"/>
    <col min="29" max="29" width="14.85546875" bestFit="1" customWidth="1"/>
    <col min="30" max="30" width="17.28515625" bestFit="1" customWidth="1"/>
    <col min="31" max="32" width="8.28515625" customWidth="1"/>
    <col min="33" max="33" width="5.85546875" style="4" customWidth="1"/>
    <col min="34" max="34" width="9.140625" style="6"/>
    <col min="36" max="36" width="5.85546875" style="4" customWidth="1"/>
    <col min="38" max="38" width="9.140625" style="27" customWidth="1"/>
    <col min="39" max="46" width="16.28515625" customWidth="1"/>
    <col min="47" max="47" width="5.85546875" style="4" customWidth="1"/>
  </cols>
  <sheetData>
    <row r="1" spans="1:46" x14ac:dyDescent="0.25">
      <c r="A1" s="2" t="s">
        <v>1</v>
      </c>
      <c r="B1" s="3"/>
      <c r="D1" s="34" t="s">
        <v>2</v>
      </c>
      <c r="E1" s="34"/>
      <c r="F1" s="34"/>
      <c r="G1" s="34"/>
      <c r="H1" s="34"/>
      <c r="I1" s="34"/>
      <c r="J1" s="34"/>
      <c r="K1" s="34"/>
      <c r="N1" s="35" t="s">
        <v>3</v>
      </c>
      <c r="O1" s="35"/>
      <c r="P1" s="35"/>
      <c r="Q1" s="35"/>
      <c r="R1" s="35"/>
      <c r="S1" s="35"/>
      <c r="T1" s="35"/>
      <c r="U1" s="35"/>
      <c r="W1" s="36" t="s">
        <v>4</v>
      </c>
      <c r="X1" s="36"/>
      <c r="Y1" s="36"/>
      <c r="Z1" s="36"/>
      <c r="AA1" s="36"/>
      <c r="AB1" s="36"/>
      <c r="AC1" s="36"/>
      <c r="AD1" s="36"/>
      <c r="AE1" s="36"/>
      <c r="AF1" s="36"/>
      <c r="AL1" s="37" t="s">
        <v>428</v>
      </c>
      <c r="AM1" s="37"/>
      <c r="AN1" s="37"/>
      <c r="AO1" s="37"/>
      <c r="AP1" s="37"/>
      <c r="AQ1" s="37"/>
      <c r="AR1" s="37"/>
      <c r="AS1" s="37"/>
      <c r="AT1" s="37"/>
    </row>
    <row r="2" spans="1:46" x14ac:dyDescent="0.25">
      <c r="C2" s="7" t="str">
        <f>'[5]Linked Data'!L2</f>
        <v>date</v>
      </c>
      <c r="D2" t="str">
        <f>'[5]Linked Data'!C2</f>
        <v>1 Less than $150k</v>
      </c>
      <c r="E2" t="str">
        <f>'[5]Linked Data'!D2</f>
        <v>2 $150-199k</v>
      </c>
      <c r="F2" t="str">
        <f>'[5]Linked Data'!E2</f>
        <v>3 $200-299k</v>
      </c>
      <c r="G2" t="str">
        <f>'[5]Linked Data'!F2</f>
        <v>4 $300-399k</v>
      </c>
      <c r="H2" t="str">
        <f>'[5]Linked Data'!G2</f>
        <v>5 $400-499k</v>
      </c>
      <c r="I2" t="str">
        <f>'[5]Linked Data'!H2</f>
        <v>6 More than $499k</v>
      </c>
      <c r="J2" t="e">
        <f>'[5]Linked Data'!I2</f>
        <v>#N/A</v>
      </c>
      <c r="K2" t="e">
        <f>'[5]Linked Data'!J2</f>
        <v>#N/A</v>
      </c>
      <c r="N2" s="8" t="str">
        <f>(RIGHT(D2,LEN(D2)-2))</f>
        <v>Less than $150k</v>
      </c>
      <c r="O2" s="8" t="str">
        <f t="shared" ref="O2:U2" si="0">(RIGHT(E2,LEN(E2)-2))</f>
        <v>$150-199k</v>
      </c>
      <c r="P2" s="8" t="str">
        <f t="shared" si="0"/>
        <v>$200-299k</v>
      </c>
      <c r="Q2" s="8" t="str">
        <f t="shared" si="0"/>
        <v>$300-399k</v>
      </c>
      <c r="R2" s="8" t="str">
        <f t="shared" si="0"/>
        <v>$400-499k</v>
      </c>
      <c r="S2" s="8" t="str">
        <f t="shared" si="0"/>
        <v>More than $499k</v>
      </c>
      <c r="T2" s="8" t="e">
        <f t="shared" si="0"/>
        <v>#N/A</v>
      </c>
      <c r="U2" s="8" t="e">
        <f t="shared" si="0"/>
        <v>#N/A</v>
      </c>
      <c r="AL2" s="24" t="s">
        <v>429</v>
      </c>
      <c r="AM2" s="8" t="s">
        <v>433</v>
      </c>
      <c r="AN2" s="28" t="s">
        <v>436</v>
      </c>
      <c r="AO2" s="28" t="s">
        <v>437</v>
      </c>
      <c r="AP2" s="8" t="s">
        <v>438</v>
      </c>
      <c r="AQ2" s="8" t="s">
        <v>434</v>
      </c>
      <c r="AR2" s="8" t="s">
        <v>435</v>
      </c>
      <c r="AS2" s="8" t="e">
        <f>RIGHT('[5]Linked Data'!U2,LEN('[5]Linked Data'!U2)-2)</f>
        <v>#N/A</v>
      </c>
      <c r="AT2" s="8" t="e">
        <f>RIGHT('[5]Linked Data'!V2,LEN('[5]Linked Data'!V2)-2)</f>
        <v>#N/A</v>
      </c>
    </row>
    <row r="3" spans="1:46" x14ac:dyDescent="0.25">
      <c r="C3" s="7">
        <f>'[5]Linked Data'!L3</f>
        <v>201101</v>
      </c>
      <c r="M3" s="9" t="str">
        <f>'[5]Linked Data'!B3</f>
        <v/>
      </c>
      <c r="N3" s="8" t="e">
        <v>#N/A</v>
      </c>
      <c r="O3" s="8" t="e">
        <v>#N/A</v>
      </c>
      <c r="P3" s="8" t="e">
        <v>#N/A</v>
      </c>
      <c r="Q3" s="8" t="e">
        <v>#N/A</v>
      </c>
      <c r="R3" s="8" t="e">
        <v>#N/A</v>
      </c>
      <c r="S3" s="8" t="e">
        <v>#N/A</v>
      </c>
      <c r="T3" s="8" t="e">
        <v>#N/A</v>
      </c>
      <c r="U3" s="8" t="e">
        <v>#N/A</v>
      </c>
      <c r="W3" t="s">
        <v>430</v>
      </c>
      <c r="AK3" s="9" t="str">
        <f>'[5]Linked Data'!B3</f>
        <v/>
      </c>
      <c r="AL3" s="24">
        <f>IF(ISERROR(AM3),#N/A,6)</f>
        <v>6</v>
      </c>
      <c r="AM3" s="25">
        <f>'[5]Linked Data'!O3</f>
        <v>7.5841757317919196</v>
      </c>
      <c r="AN3" s="25">
        <f>'[5]Linked Data'!P3</f>
        <v>7.8549827925885998</v>
      </c>
      <c r="AO3" s="25">
        <f>'[5]Linked Data'!Q3</f>
        <v>8.4997201323604603</v>
      </c>
      <c r="AP3" s="25">
        <f>'[5]Linked Data'!R3</f>
        <v>9.3513387754597392</v>
      </c>
      <c r="AQ3" s="25">
        <f>'[5]Linked Data'!S3</f>
        <v>10.3109652796595</v>
      </c>
      <c r="AR3" s="25">
        <f>'[5]Linked Data'!T3</f>
        <v>14.8573842155908</v>
      </c>
      <c r="AS3" s="25" t="e">
        <f>'[5]Linked Data'!U3</f>
        <v>#N/A</v>
      </c>
      <c r="AT3" s="25" t="e">
        <f>'[5]Linked Data'!V3</f>
        <v>#N/A</v>
      </c>
    </row>
    <row r="4" spans="1:46" x14ac:dyDescent="0.25">
      <c r="A4" s="11">
        <v>1</v>
      </c>
      <c r="C4" s="7">
        <f>'[5]Linked Data'!L4</f>
        <v>201102</v>
      </c>
      <c r="M4" s="9" t="str">
        <f>'[5]Linked Data'!B4</f>
        <v/>
      </c>
      <c r="N4" s="8" t="e">
        <v>#N/A</v>
      </c>
      <c r="O4" s="8" t="e">
        <v>#N/A</v>
      </c>
      <c r="P4" s="8" t="e">
        <v>#N/A</v>
      </c>
      <c r="Q4" s="8" t="e">
        <v>#N/A</v>
      </c>
      <c r="R4" s="8" t="e">
        <v>#N/A</v>
      </c>
      <c r="S4" s="8" t="e">
        <v>#N/A</v>
      </c>
      <c r="T4" s="8" t="e">
        <v>#N/A</v>
      </c>
      <c r="U4" s="8" t="e">
        <v>#N/A</v>
      </c>
      <c r="W4" s="26" t="s">
        <v>431</v>
      </c>
      <c r="X4" t="s">
        <v>5</v>
      </c>
      <c r="Y4" s="10" t="str">
        <f>(RIGHT('[5]Linked Data'!AA$2,LEN('[5]Linked Data'!AA$2)-2))</f>
        <v>Less than $150k</v>
      </c>
      <c r="Z4" s="10" t="str">
        <f>(RIGHT('[5]Linked Data'!AB$2,LEN('[5]Linked Data'!AB$2)-2))</f>
        <v>$150-199k</v>
      </c>
      <c r="AA4" s="10" t="str">
        <f>(RIGHT('[5]Linked Data'!AC$2,LEN('[5]Linked Data'!AC$2)-2))</f>
        <v>$200-299k</v>
      </c>
      <c r="AB4" s="10" t="str">
        <f>(RIGHT('[5]Linked Data'!AD$2,LEN('[5]Linked Data'!AD$2)-2))</f>
        <v>$300-399k</v>
      </c>
      <c r="AC4" s="10" t="str">
        <f>(RIGHT('[5]Linked Data'!AE$2,LEN('[5]Linked Data'!AE$2)-2))</f>
        <v>$400-499k</v>
      </c>
      <c r="AD4" s="10" t="str">
        <f>(RIGHT('[5]Linked Data'!AF$2,LEN('[5]Linked Data'!AF$2)-2))</f>
        <v>More than $499k</v>
      </c>
      <c r="AE4" s="10" t="e">
        <f>(RIGHT('[5]Linked Data'!AG$2,LEN('[5]Linked Data'!AG$2)-2))</f>
        <v>#N/A</v>
      </c>
      <c r="AF4" s="10" t="e">
        <f>(RIGHT('[5]Linked Data'!AH$2,LEN('[5]Linked Data'!AH$2)-2))</f>
        <v>#N/A</v>
      </c>
      <c r="AH4" s="11">
        <v>1</v>
      </c>
      <c r="AI4" s="11"/>
      <c r="AK4" s="9" t="str">
        <f>'[5]Linked Data'!B4</f>
        <v/>
      </c>
      <c r="AL4" s="24">
        <f t="shared" ref="AL4:AL67" si="1">IF(ISERROR(AM4),#N/A,6)</f>
        <v>6</v>
      </c>
      <c r="AM4" s="25">
        <f>'[5]Linked Data'!O4</f>
        <v>7.50750569449115</v>
      </c>
      <c r="AN4" s="25">
        <f>'[5]Linked Data'!P4</f>
        <v>7.7763921527374498</v>
      </c>
      <c r="AO4" s="25">
        <f>'[5]Linked Data'!Q4</f>
        <v>8.3814298535169591</v>
      </c>
      <c r="AP4" s="25">
        <f>'[5]Linked Data'!R4</f>
        <v>9.1309161597606892</v>
      </c>
      <c r="AQ4" s="25">
        <f>'[5]Linked Data'!S4</f>
        <v>10.144660179589</v>
      </c>
      <c r="AR4" s="25">
        <f>'[5]Linked Data'!T4</f>
        <v>14.4687205632919</v>
      </c>
      <c r="AS4" s="25" t="e">
        <f>'[5]Linked Data'!U4</f>
        <v>#N/A</v>
      </c>
      <c r="AT4" s="25" t="e">
        <f>'[5]Linked Data'!V4</f>
        <v>#N/A</v>
      </c>
    </row>
    <row r="5" spans="1:46" x14ac:dyDescent="0.25">
      <c r="A5" s="11" t="e">
        <f>"NOTE: Data are through "&amp;TEXT(DATE(LEFT(INDEX('[5]Linked Data'!$A$3:$A$150,COUNTIF('[5]Linked Data'!$C$3:$C$150,"&lt;&gt;#N/A")),4),RIGHT(INDEX('[5]Linked Data'!$A$3:$A$150,COUNTIF('[5]Linked Data'!$C$3:$C$150,"&lt;&gt;#N/A")),2),1),"Mmmm YYYY")&amp;"."&amp;CHAR(10)&amp;
"SOURCES: Multiple Listing Service, seasonal and other adjustments by FRB Dallas."</f>
        <v>#VALUE!</v>
      </c>
      <c r="C5" s="7">
        <f>'[5]Linked Data'!L5</f>
        <v>201103</v>
      </c>
      <c r="D5">
        <f>AVERAGE('[5]Linked Data'!C3:C5)</f>
        <v>8741.6757346642207</v>
      </c>
      <c r="E5">
        <f>AVERAGE('[5]Linked Data'!D3:D5)</f>
        <v>3027.5404437497432</v>
      </c>
      <c r="F5">
        <f>AVERAGE('[5]Linked Data'!E3:E5)</f>
        <v>2834.5065408189803</v>
      </c>
      <c r="G5">
        <f>AVERAGE('[5]Linked Data'!F3:F5)</f>
        <v>1287.8235169469565</v>
      </c>
      <c r="H5">
        <f>AVERAGE('[5]Linked Data'!G3:G5)</f>
        <v>530.69226954973033</v>
      </c>
      <c r="I5">
        <f>AVERAGE('[5]Linked Data'!H3:H5)</f>
        <v>844.07094869477442</v>
      </c>
      <c r="J5" t="e">
        <f>AVERAGE('[5]Linked Data'!I3:I5)</f>
        <v>#N/A</v>
      </c>
      <c r="K5" t="e">
        <f>AVERAGE('[5]Linked Data'!J3:J5)</f>
        <v>#N/A</v>
      </c>
      <c r="M5" s="9" t="str">
        <f>'[5]Linked Data'!B5</f>
        <v/>
      </c>
      <c r="N5" s="12">
        <f>100*(D5/D$5)</f>
        <v>100</v>
      </c>
      <c r="O5" s="12">
        <f t="shared" ref="O5:U20" si="2">100*(E5/E$5)</f>
        <v>100</v>
      </c>
      <c r="P5" s="12">
        <f t="shared" si="2"/>
        <v>100</v>
      </c>
      <c r="Q5" s="12">
        <f t="shared" si="2"/>
        <v>100</v>
      </c>
      <c r="R5" s="12">
        <f t="shared" si="2"/>
        <v>100</v>
      </c>
      <c r="S5" s="12">
        <f t="shared" si="2"/>
        <v>100</v>
      </c>
      <c r="T5" s="12" t="e">
        <f t="shared" si="2"/>
        <v>#N/A</v>
      </c>
      <c r="U5" s="12" t="e">
        <f t="shared" si="2"/>
        <v>#N/A</v>
      </c>
      <c r="W5">
        <f>_xlfn.NUMBERVALUE(LEFT('[5]Linked Data'!A3,4))</f>
        <v>2011</v>
      </c>
      <c r="X5" t="e">
        <f>SUMIF($Y5:$AF5,"&lt;&gt;#N/A")</f>
        <v>#VALUE!</v>
      </c>
      <c r="Y5" t="e">
        <f>SUMIFS('[5]Linked Data'!C$3:C$151,'[5]Linked Data'!$X$3:$X$151,CONCATENATE($W5,"*"))</f>
        <v>#VALUE!</v>
      </c>
      <c r="Z5" t="e">
        <f>SUMIFS('[5]Linked Data'!D$3:D$151,'[5]Linked Data'!$X$3:$X$151,CONCATENATE($W5,"*"))</f>
        <v>#VALUE!</v>
      </c>
      <c r="AA5" t="e">
        <f>SUMIFS('[5]Linked Data'!E$3:E$151,'[5]Linked Data'!$X$3:$X$151,CONCATENATE($W5,"*"))</f>
        <v>#VALUE!</v>
      </c>
      <c r="AB5" t="e">
        <f>SUMIFS('[5]Linked Data'!F$3:F$151,'[5]Linked Data'!$X$3:$X$151,CONCATENATE($W5,"*"))</f>
        <v>#VALUE!</v>
      </c>
      <c r="AC5" t="e">
        <f>SUMIFS('[5]Linked Data'!G$3:G$151,'[5]Linked Data'!$X$3:$X$151,CONCATENATE($W5,"*"))</f>
        <v>#VALUE!</v>
      </c>
      <c r="AD5" t="e">
        <f>SUMIFS('[5]Linked Data'!H$3:H$151,'[5]Linked Data'!$X$3:$X$151,CONCATENATE($W5,"*"))</f>
        <v>#VALUE!</v>
      </c>
      <c r="AE5" t="e">
        <f>SUMIFS('[5]Linked Data'!I$3:I$151,'[5]Linked Data'!$X$3:$X$151,CONCATENATE($W5,"*"))</f>
        <v>#VALUE!</v>
      </c>
      <c r="AF5" t="e">
        <f>SUMIFS('[5]Linked Data'!J$3:J$151,'[5]Linked Data'!$X$3:$X$151,CONCATENATE($W5,"*"))</f>
        <v>#VALUE!</v>
      </c>
      <c r="AH5" s="11"/>
      <c r="AI5" s="11"/>
      <c r="AK5" s="9" t="str">
        <f>'[5]Linked Data'!B5</f>
        <v/>
      </c>
      <c r="AL5" s="24">
        <f t="shared" si="1"/>
        <v>6</v>
      </c>
      <c r="AM5" s="25">
        <f>'[5]Linked Data'!O5</f>
        <v>7.4950719211503403</v>
      </c>
      <c r="AN5" s="25">
        <f>'[5]Linked Data'!P5</f>
        <v>7.75092600486931</v>
      </c>
      <c r="AO5" s="25">
        <f>'[5]Linked Data'!Q5</f>
        <v>8.4636507953443605</v>
      </c>
      <c r="AP5" s="25">
        <f>'[5]Linked Data'!R5</f>
        <v>9.2019799913353904</v>
      </c>
      <c r="AQ5" s="25">
        <f>'[5]Linked Data'!S5</f>
        <v>10.133723852887201</v>
      </c>
      <c r="AR5" s="25">
        <f>'[5]Linked Data'!T5</f>
        <v>14.548631222751499</v>
      </c>
      <c r="AS5" s="25" t="e">
        <f>'[5]Linked Data'!U5</f>
        <v>#N/A</v>
      </c>
      <c r="AT5" s="25" t="e">
        <f>'[5]Linked Data'!V5</f>
        <v>#N/A</v>
      </c>
    </row>
    <row r="6" spans="1:46" x14ac:dyDescent="0.25">
      <c r="C6" s="7">
        <f>'[5]Linked Data'!L6</f>
        <v>201104</v>
      </c>
      <c r="D6">
        <f>AVERAGE('[5]Linked Data'!C4:C6)</f>
        <v>8882.3524074576471</v>
      </c>
      <c r="E6">
        <f>AVERAGE('[5]Linked Data'!D4:D6)</f>
        <v>3025.714398303433</v>
      </c>
      <c r="F6">
        <f>AVERAGE('[5]Linked Data'!E4:E6)</f>
        <v>2852.1338371370698</v>
      </c>
      <c r="G6">
        <f>AVERAGE('[5]Linked Data'!F4:F6)</f>
        <v>1224.2584492350768</v>
      </c>
      <c r="H6">
        <f>AVERAGE('[5]Linked Data'!G4:G6)</f>
        <v>517.35339885253768</v>
      </c>
      <c r="I6">
        <f>AVERAGE('[5]Linked Data'!H4:H6)</f>
        <v>821.20644692699113</v>
      </c>
      <c r="J6" t="e">
        <f>AVERAGE('[5]Linked Data'!I4:I6)</f>
        <v>#N/A</v>
      </c>
      <c r="K6" t="e">
        <f>AVERAGE('[5]Linked Data'!J4:J6)</f>
        <v>#N/A</v>
      </c>
      <c r="M6" s="9" t="str">
        <f>'[5]Linked Data'!B6</f>
        <v/>
      </c>
      <c r="N6" s="12">
        <f>100*(D6/D$5)</f>
        <v>101.60926436833601</v>
      </c>
      <c r="O6" s="12">
        <f t="shared" si="2"/>
        <v>99.939685514356043</v>
      </c>
      <c r="P6" s="12">
        <f t="shared" si="2"/>
        <v>100.62188236521044</v>
      </c>
      <c r="Q6" s="12">
        <f t="shared" si="2"/>
        <v>95.064147619964785</v>
      </c>
      <c r="R6" s="12">
        <f t="shared" si="2"/>
        <v>97.486514980044817</v>
      </c>
      <c r="S6" s="12">
        <f t="shared" si="2"/>
        <v>97.291163520893633</v>
      </c>
      <c r="T6" s="12" t="e">
        <f t="shared" si="2"/>
        <v>#N/A</v>
      </c>
      <c r="U6" s="12" t="e">
        <f t="shared" si="2"/>
        <v>#N/A</v>
      </c>
      <c r="W6">
        <f>W5+1</f>
        <v>2012</v>
      </c>
      <c r="X6" t="e">
        <f t="shared" ref="X6:X14" si="3">SUMIF($Y6:$AF6,"&lt;&gt;#N/A")</f>
        <v>#VALUE!</v>
      </c>
      <c r="Y6" t="e">
        <f>SUMIFS('[5]Linked Data'!C$3:C$151,'[5]Linked Data'!$X$3:$X$151,CONCATENATE($W6,"*"))</f>
        <v>#VALUE!</v>
      </c>
      <c r="Z6" t="e">
        <f>SUMIFS('[5]Linked Data'!D$3:D$151,'[5]Linked Data'!$X$3:$X$151,CONCATENATE($W6,"*"))</f>
        <v>#VALUE!</v>
      </c>
      <c r="AA6" t="e">
        <f>SUMIFS('[5]Linked Data'!E$3:E$151,'[5]Linked Data'!$X$3:$X$151,CONCATENATE($W6,"*"))</f>
        <v>#VALUE!</v>
      </c>
      <c r="AB6" t="e">
        <f>SUMIFS('[5]Linked Data'!F$3:F$151,'[5]Linked Data'!$X$3:$X$151,CONCATENATE($W6,"*"))</f>
        <v>#VALUE!</v>
      </c>
      <c r="AC6" t="e">
        <f>SUMIFS('[5]Linked Data'!G$3:G$151,'[5]Linked Data'!$X$3:$X$151,CONCATENATE($W6,"*"))</f>
        <v>#VALUE!</v>
      </c>
      <c r="AD6" t="e">
        <f>SUMIFS('[5]Linked Data'!H$3:H$151,'[5]Linked Data'!$X$3:$X$151,CONCATENATE($W6,"*"))</f>
        <v>#VALUE!</v>
      </c>
      <c r="AE6" t="e">
        <f>SUMIFS('[5]Linked Data'!I$3:I$151,'[5]Linked Data'!$X$3:$X$151,CONCATENATE($W6,"*"))</f>
        <v>#VALUE!</v>
      </c>
      <c r="AF6" t="e">
        <f>SUMIFS('[5]Linked Data'!J$3:J$151,'[5]Linked Data'!$X$3:$X$151,CONCATENATE($W6,"*"))</f>
        <v>#VALUE!</v>
      </c>
      <c r="AH6" s="11" t="e">
        <f>"NOTES: Dashed line at six months of inventory indicates balanced level of supply. Data are through "&amp;TEXT(DATE(LEFT(INDEX('[5]Linked Data'!$A$3:$A$150,COUNTIF('[5]Linked Data'!$C$3:$C$150,"&lt;&gt;#N/A")),4),RIGHT(INDEX('[5]Linked Data'!$A$3:$A$150,COUNTIF('[5]Linked Data'!$C$3:$C$150,"&lt;&gt;#N/A")),2),1),"Mmmm YYYY")&amp;"."&amp;CHAR(10)&amp;
"SOURCES: Multiple Listing Service, seasonal and other adjustments by FRB Dallas."</f>
        <v>#VALUE!</v>
      </c>
      <c r="AI6" s="11"/>
      <c r="AK6" s="9" t="str">
        <f>'[5]Linked Data'!B6</f>
        <v/>
      </c>
      <c r="AL6" s="24">
        <f t="shared" si="1"/>
        <v>6</v>
      </c>
      <c r="AM6" s="25">
        <f>'[5]Linked Data'!O6</f>
        <v>7.2717924597169397</v>
      </c>
      <c r="AN6" s="25">
        <f>'[5]Linked Data'!P6</f>
        <v>7.7224731512165796</v>
      </c>
      <c r="AO6" s="25">
        <f>'[5]Linked Data'!Q6</f>
        <v>8.3619785398813296</v>
      </c>
      <c r="AP6" s="25">
        <f>'[5]Linked Data'!R6</f>
        <v>9.0911341966079799</v>
      </c>
      <c r="AQ6" s="25">
        <f>'[5]Linked Data'!S6</f>
        <v>10.1128237082544</v>
      </c>
      <c r="AR6" s="25">
        <f>'[5]Linked Data'!T6</f>
        <v>14.097812503045001</v>
      </c>
      <c r="AS6" s="25" t="e">
        <f>'[5]Linked Data'!U6</f>
        <v>#N/A</v>
      </c>
      <c r="AT6" s="25" t="e">
        <f>'[5]Linked Data'!V6</f>
        <v>#N/A</v>
      </c>
    </row>
    <row r="7" spans="1:46" x14ac:dyDescent="0.25">
      <c r="A7" s="11">
        <v>2</v>
      </c>
      <c r="C7" s="7">
        <f>'[5]Linked Data'!L7</f>
        <v>201105</v>
      </c>
      <c r="D7">
        <f>AVERAGE('[5]Linked Data'!C5:C7)</f>
        <v>9216.0791629512532</v>
      </c>
      <c r="E7">
        <f>AVERAGE('[5]Linked Data'!D5:D7)</f>
        <v>3060.0038120618769</v>
      </c>
      <c r="F7">
        <f>AVERAGE('[5]Linked Data'!E5:E7)</f>
        <v>2866.1997907169402</v>
      </c>
      <c r="G7">
        <f>AVERAGE('[5]Linked Data'!F5:F7)</f>
        <v>1200.0944945366234</v>
      </c>
      <c r="H7">
        <f>AVERAGE('[5]Linked Data'!G5:G7)</f>
        <v>517.66921336403959</v>
      </c>
      <c r="I7">
        <f>AVERAGE('[5]Linked Data'!H5:H7)</f>
        <v>799.52964764717069</v>
      </c>
      <c r="J7" t="e">
        <f>AVERAGE('[5]Linked Data'!I5:I7)</f>
        <v>#N/A</v>
      </c>
      <c r="K7" t="e">
        <f>AVERAGE('[5]Linked Data'!J5:J7)</f>
        <v>#N/A</v>
      </c>
      <c r="M7" s="9" t="str">
        <f>'[5]Linked Data'!B7</f>
        <v/>
      </c>
      <c r="N7" s="12">
        <f t="shared" ref="N7:U51" si="4">100*(D7/D$5)</f>
        <v>105.42691633373946</v>
      </c>
      <c r="O7" s="12">
        <f t="shared" si="2"/>
        <v>101.0722686918734</v>
      </c>
      <c r="P7" s="12">
        <f t="shared" si="2"/>
        <v>101.1181223060012</v>
      </c>
      <c r="Q7" s="12">
        <f t="shared" si="2"/>
        <v>93.187807082579738</v>
      </c>
      <c r="R7" s="12">
        <f t="shared" si="2"/>
        <v>97.546024893722262</v>
      </c>
      <c r="S7" s="12">
        <f t="shared" si="2"/>
        <v>94.723038256857436</v>
      </c>
      <c r="T7" s="12" t="e">
        <f t="shared" si="2"/>
        <v>#N/A</v>
      </c>
      <c r="U7" s="12" t="e">
        <f t="shared" si="2"/>
        <v>#N/A</v>
      </c>
      <c r="W7">
        <f t="shared" ref="W7:W14" si="5">W6+1</f>
        <v>2013</v>
      </c>
      <c r="X7" t="e">
        <f t="shared" si="3"/>
        <v>#VALUE!</v>
      </c>
      <c r="Y7" t="e">
        <f>SUMIFS('[5]Linked Data'!C$3:C$151,'[5]Linked Data'!$X$3:$X$151,CONCATENATE($W7,"*"))</f>
        <v>#VALUE!</v>
      </c>
      <c r="Z7" t="e">
        <f>SUMIFS('[5]Linked Data'!D$3:D$151,'[5]Linked Data'!$X$3:$X$151,CONCATENATE($W7,"*"))</f>
        <v>#VALUE!</v>
      </c>
      <c r="AA7" t="e">
        <f>SUMIFS('[5]Linked Data'!E$3:E$151,'[5]Linked Data'!$X$3:$X$151,CONCATENATE($W7,"*"))</f>
        <v>#VALUE!</v>
      </c>
      <c r="AB7" t="e">
        <f>SUMIFS('[5]Linked Data'!F$3:F$151,'[5]Linked Data'!$X$3:$X$151,CONCATENATE($W7,"*"))</f>
        <v>#VALUE!</v>
      </c>
      <c r="AC7" t="e">
        <f>SUMIFS('[5]Linked Data'!G$3:G$151,'[5]Linked Data'!$X$3:$X$151,CONCATENATE($W7,"*"))</f>
        <v>#VALUE!</v>
      </c>
      <c r="AD7" t="e">
        <f>SUMIFS('[5]Linked Data'!H$3:H$151,'[5]Linked Data'!$X$3:$X$151,CONCATENATE($W7,"*"))</f>
        <v>#VALUE!</v>
      </c>
      <c r="AE7" t="e">
        <f>SUMIFS('[5]Linked Data'!I$3:I$151,'[5]Linked Data'!$X$3:$X$151,CONCATENATE($W7,"*"))</f>
        <v>#VALUE!</v>
      </c>
      <c r="AF7" t="e">
        <f>SUMIFS('[5]Linked Data'!J$3:J$151,'[5]Linked Data'!$X$3:$X$151,CONCATENATE($W7,"*"))</f>
        <v>#VALUE!</v>
      </c>
      <c r="AK7" s="9" t="str">
        <f>'[5]Linked Data'!B7</f>
        <v/>
      </c>
      <c r="AL7" s="24">
        <f t="shared" si="1"/>
        <v>6</v>
      </c>
      <c r="AM7" s="25">
        <f>'[5]Linked Data'!O7</f>
        <v>7.33053568140246</v>
      </c>
      <c r="AN7" s="25">
        <f>'[5]Linked Data'!P7</f>
        <v>7.7275591362943503</v>
      </c>
      <c r="AO7" s="25">
        <f>'[5]Linked Data'!Q7</f>
        <v>8.4432055313248195</v>
      </c>
      <c r="AP7" s="25">
        <f>'[5]Linked Data'!R7</f>
        <v>9.1576223858965502</v>
      </c>
      <c r="AQ7" s="25">
        <f>'[5]Linked Data'!S7</f>
        <v>10.1425141494492</v>
      </c>
      <c r="AR7" s="25">
        <f>'[5]Linked Data'!T7</f>
        <v>14.2225944149524</v>
      </c>
      <c r="AS7" s="25" t="e">
        <f>'[5]Linked Data'!U7</f>
        <v>#N/A</v>
      </c>
      <c r="AT7" s="25" t="e">
        <f>'[5]Linked Data'!V7</f>
        <v>#N/A</v>
      </c>
    </row>
    <row r="8" spans="1:46" x14ac:dyDescent="0.25">
      <c r="A8" s="11" t="e">
        <f>"NOTES: Data are through "&amp;TEXT(DATE(LEFT(INDEX('[5]Linked Data'!$A$3:$A$150,COUNTIF('[5]Linked Data'!$C$3:$C$150,"&lt;&gt;#N/A")),4),RIGHT(INDEX('[5]Linked Data'!$A$3:$A$150,COUNTIF('[5]Linked Data'!$C$3:$C$150,"&lt;&gt;#N/A")),2),1),"Mmmm YYYY")&amp;
". Pie chart data for "&amp;LEFT(INDEX('[5]Linked Data'!$A$3:$A$150,COUNTIF('[5]Linked Data'!$C$3:$C$150,"&lt;&gt;#N/A")),4)&amp;" YTD."&amp;CHAR(10)&amp;
"SOURCES: Multiple Listing Service, Real Estate Center at Texas A&amp;M University; seasonal and other adjustments by FRB Dallas."</f>
        <v>#VALUE!</v>
      </c>
      <c r="C8" s="7">
        <f>'[5]Linked Data'!L8</f>
        <v>201106</v>
      </c>
      <c r="D8">
        <f>AVERAGE('[5]Linked Data'!C6:C8)</f>
        <v>9274.2234889443662</v>
      </c>
      <c r="E8">
        <f>AVERAGE('[5]Linked Data'!D6:D8)</f>
        <v>3097.4067044096532</v>
      </c>
      <c r="F8">
        <f>AVERAGE('[5]Linked Data'!E6:E8)</f>
        <v>2925.4235985884497</v>
      </c>
      <c r="G8">
        <f>AVERAGE('[5]Linked Data'!F6:F8)</f>
        <v>1220.7562104203166</v>
      </c>
      <c r="H8">
        <f>AVERAGE('[5]Linked Data'!G6:G8)</f>
        <v>517.65902484209562</v>
      </c>
      <c r="I8">
        <f>AVERAGE('[5]Linked Data'!H6:H8)</f>
        <v>795.95074790832962</v>
      </c>
      <c r="J8" t="e">
        <f>AVERAGE('[5]Linked Data'!I6:I8)</f>
        <v>#N/A</v>
      </c>
      <c r="K8" t="e">
        <f>AVERAGE('[5]Linked Data'!J6:J8)</f>
        <v>#N/A</v>
      </c>
      <c r="M8" s="9" t="str">
        <f>'[5]Linked Data'!B8</f>
        <v/>
      </c>
      <c r="N8" s="12">
        <f t="shared" si="4"/>
        <v>106.09205569326237</v>
      </c>
      <c r="O8" s="12">
        <f t="shared" si="2"/>
        <v>102.30769041596608</v>
      </c>
      <c r="P8" s="12">
        <f t="shared" si="2"/>
        <v>103.20750918934907</v>
      </c>
      <c r="Q8" s="12">
        <f t="shared" si="2"/>
        <v>94.792197405616847</v>
      </c>
      <c r="R8" s="12">
        <f t="shared" si="2"/>
        <v>97.544105038746309</v>
      </c>
      <c r="S8" s="12">
        <f t="shared" si="2"/>
        <v>94.299033646300074</v>
      </c>
      <c r="T8" s="12" t="e">
        <f t="shared" si="2"/>
        <v>#N/A</v>
      </c>
      <c r="U8" s="12" t="e">
        <f t="shared" si="2"/>
        <v>#N/A</v>
      </c>
      <c r="W8">
        <f t="shared" si="5"/>
        <v>2014</v>
      </c>
      <c r="X8" t="e">
        <f t="shared" si="3"/>
        <v>#VALUE!</v>
      </c>
      <c r="Y8" t="e">
        <f>SUMIFS('[5]Linked Data'!C$3:C$151,'[5]Linked Data'!$X$3:$X$151,CONCATENATE($W8,"*"))</f>
        <v>#VALUE!</v>
      </c>
      <c r="Z8" t="e">
        <f>SUMIFS('[5]Linked Data'!D$3:D$151,'[5]Linked Data'!$X$3:$X$151,CONCATENATE($W8,"*"))</f>
        <v>#VALUE!</v>
      </c>
      <c r="AA8" t="e">
        <f>SUMIFS('[5]Linked Data'!E$3:E$151,'[5]Linked Data'!$X$3:$X$151,CONCATENATE($W8,"*"))</f>
        <v>#VALUE!</v>
      </c>
      <c r="AB8" t="e">
        <f>SUMIFS('[5]Linked Data'!F$3:F$151,'[5]Linked Data'!$X$3:$X$151,CONCATENATE($W8,"*"))</f>
        <v>#VALUE!</v>
      </c>
      <c r="AC8" t="e">
        <f>SUMIFS('[5]Linked Data'!G$3:G$151,'[5]Linked Data'!$X$3:$X$151,CONCATENATE($W8,"*"))</f>
        <v>#VALUE!</v>
      </c>
      <c r="AD8" t="e">
        <f>SUMIFS('[5]Linked Data'!H$3:H$151,'[5]Linked Data'!$X$3:$X$151,CONCATENATE($W8,"*"))</f>
        <v>#VALUE!</v>
      </c>
      <c r="AE8" t="e">
        <f>SUMIFS('[5]Linked Data'!I$3:I$151,'[5]Linked Data'!$X$3:$X$151,CONCATENATE($W8,"*"))</f>
        <v>#VALUE!</v>
      </c>
      <c r="AF8" t="e">
        <f>SUMIFS('[5]Linked Data'!J$3:J$151,'[5]Linked Data'!$X$3:$X$151,CONCATENATE($W8,"*"))</f>
        <v>#VALUE!</v>
      </c>
      <c r="AK8" s="9" t="str">
        <f>'[5]Linked Data'!B8</f>
        <v/>
      </c>
      <c r="AL8" s="24">
        <f t="shared" si="1"/>
        <v>6</v>
      </c>
      <c r="AM8" s="25">
        <f>'[5]Linked Data'!O8</f>
        <v>7.1034384530672297</v>
      </c>
      <c r="AN8" s="25">
        <f>'[5]Linked Data'!P8</f>
        <v>7.6335900874660396</v>
      </c>
      <c r="AO8" s="25">
        <f>'[5]Linked Data'!Q8</f>
        <v>8.2177266473843904</v>
      </c>
      <c r="AP8" s="25">
        <f>'[5]Linked Data'!R8</f>
        <v>8.96645771133986</v>
      </c>
      <c r="AQ8" s="25">
        <f>'[5]Linked Data'!S8</f>
        <v>10.0855563265219</v>
      </c>
      <c r="AR8" s="25">
        <f>'[5]Linked Data'!T8</f>
        <v>14.0120616152062</v>
      </c>
      <c r="AS8" s="25" t="e">
        <f>'[5]Linked Data'!U8</f>
        <v>#N/A</v>
      </c>
      <c r="AT8" s="25" t="e">
        <f>'[5]Linked Data'!V8</f>
        <v>#N/A</v>
      </c>
    </row>
    <row r="9" spans="1:46" x14ac:dyDescent="0.25">
      <c r="C9" s="7">
        <f>'[5]Linked Data'!L9</f>
        <v>201107</v>
      </c>
      <c r="D9">
        <f>AVERAGE('[5]Linked Data'!C7:C9)</f>
        <v>9266.1214502593193</v>
      </c>
      <c r="E9">
        <f>AVERAGE('[5]Linked Data'!D7:D9)</f>
        <v>3099.9318890195195</v>
      </c>
      <c r="F9">
        <f>AVERAGE('[5]Linked Data'!E7:E9)</f>
        <v>2946.7764294050435</v>
      </c>
      <c r="G9">
        <f>AVERAGE('[5]Linked Data'!F7:F9)</f>
        <v>1242.4491513489734</v>
      </c>
      <c r="H9">
        <f>AVERAGE('[5]Linked Data'!G7:G9)</f>
        <v>530.34372324682238</v>
      </c>
      <c r="I9">
        <f>AVERAGE('[5]Linked Data'!H7:H9)</f>
        <v>803.24830587557233</v>
      </c>
      <c r="J9" t="e">
        <f>AVERAGE('[5]Linked Data'!I7:I9)</f>
        <v>#N/A</v>
      </c>
      <c r="K9" t="e">
        <f>AVERAGE('[5]Linked Data'!J7:J9)</f>
        <v>#N/A</v>
      </c>
      <c r="M9" s="9" t="str">
        <f>'[5]Linked Data'!B9</f>
        <v>2011</v>
      </c>
      <c r="N9" s="12">
        <f t="shared" si="4"/>
        <v>105.99937279205476</v>
      </c>
      <c r="O9" s="12">
        <f t="shared" si="2"/>
        <v>102.39109754649938</v>
      </c>
      <c r="P9" s="12">
        <f t="shared" si="2"/>
        <v>103.96082658372082</v>
      </c>
      <c r="Q9" s="12">
        <f t="shared" si="2"/>
        <v>96.476662756900723</v>
      </c>
      <c r="R9" s="12">
        <f t="shared" si="2"/>
        <v>99.934322332751577</v>
      </c>
      <c r="S9" s="12">
        <f t="shared" si="2"/>
        <v>95.163600538280818</v>
      </c>
      <c r="T9" s="12" t="e">
        <f t="shared" si="2"/>
        <v>#N/A</v>
      </c>
      <c r="U9" s="12" t="e">
        <f t="shared" si="2"/>
        <v>#N/A</v>
      </c>
      <c r="W9">
        <f t="shared" si="5"/>
        <v>2015</v>
      </c>
      <c r="X9" t="e">
        <f t="shared" si="3"/>
        <v>#VALUE!</v>
      </c>
      <c r="Y9" t="e">
        <f>SUMIFS('[5]Linked Data'!C$3:C$151,'[5]Linked Data'!$X$3:$X$151,CONCATENATE($W9,"*"))</f>
        <v>#VALUE!</v>
      </c>
      <c r="Z9" t="e">
        <f>SUMIFS('[5]Linked Data'!D$3:D$151,'[5]Linked Data'!$X$3:$X$151,CONCATENATE($W9,"*"))</f>
        <v>#VALUE!</v>
      </c>
      <c r="AA9" t="e">
        <f>SUMIFS('[5]Linked Data'!E$3:E$151,'[5]Linked Data'!$X$3:$X$151,CONCATENATE($W9,"*"))</f>
        <v>#VALUE!</v>
      </c>
      <c r="AB9" t="e">
        <f>SUMIFS('[5]Linked Data'!F$3:F$151,'[5]Linked Data'!$X$3:$X$151,CONCATENATE($W9,"*"))</f>
        <v>#VALUE!</v>
      </c>
      <c r="AC9" t="e">
        <f>SUMIFS('[5]Linked Data'!G$3:G$151,'[5]Linked Data'!$X$3:$X$151,CONCATENATE($W9,"*"))</f>
        <v>#VALUE!</v>
      </c>
      <c r="AD9" t="e">
        <f>SUMIFS('[5]Linked Data'!H$3:H$151,'[5]Linked Data'!$X$3:$X$151,CONCATENATE($W9,"*"))</f>
        <v>#VALUE!</v>
      </c>
      <c r="AE9" t="e">
        <f>SUMIFS('[5]Linked Data'!I$3:I$151,'[5]Linked Data'!$X$3:$X$151,CONCATENATE($W9,"*"))</f>
        <v>#VALUE!</v>
      </c>
      <c r="AF9" t="e">
        <f>SUMIFS('[5]Linked Data'!J$3:J$151,'[5]Linked Data'!$X$3:$X$151,CONCATENATE($W9,"*"))</f>
        <v>#VALUE!</v>
      </c>
      <c r="AK9" s="9" t="str">
        <f>'[5]Linked Data'!B9</f>
        <v>2011</v>
      </c>
      <c r="AL9" s="24">
        <f t="shared" si="1"/>
        <v>6</v>
      </c>
      <c r="AM9" s="25">
        <f>'[5]Linked Data'!O9</f>
        <v>6.82081304208626</v>
      </c>
      <c r="AN9" s="25">
        <f>'[5]Linked Data'!P9</f>
        <v>7.4388144403956096</v>
      </c>
      <c r="AO9" s="25">
        <f>'[5]Linked Data'!Q9</f>
        <v>7.9153066347702099</v>
      </c>
      <c r="AP9" s="25">
        <f>'[5]Linked Data'!R9</f>
        <v>8.7288019555531609</v>
      </c>
      <c r="AQ9" s="25">
        <f>'[5]Linked Data'!S9</f>
        <v>9.9359851003399893</v>
      </c>
      <c r="AR9" s="25">
        <f>'[5]Linked Data'!T9</f>
        <v>13.7491236827187</v>
      </c>
      <c r="AS9" s="25" t="e">
        <f>'[5]Linked Data'!U9</f>
        <v>#N/A</v>
      </c>
      <c r="AT9" s="25" t="e">
        <f>'[5]Linked Data'!V9</f>
        <v>#N/A</v>
      </c>
    </row>
    <row r="10" spans="1:46" x14ac:dyDescent="0.25">
      <c r="A10" s="11">
        <v>3</v>
      </c>
      <c r="C10" s="7">
        <f>'[5]Linked Data'!L10</f>
        <v>201108</v>
      </c>
      <c r="D10">
        <f>AVERAGE('[5]Linked Data'!C8:C10)</f>
        <v>9285.9657946883144</v>
      </c>
      <c r="E10">
        <f>AVERAGE('[5]Linked Data'!D8:D10)</f>
        <v>3141.3947101055401</v>
      </c>
      <c r="F10">
        <f>AVERAGE('[5]Linked Data'!E8:E10)</f>
        <v>3008.7956467411368</v>
      </c>
      <c r="G10">
        <f>AVERAGE('[5]Linked Data'!F8:F10)</f>
        <v>1268.2742214440834</v>
      </c>
      <c r="H10">
        <f>AVERAGE('[5]Linked Data'!G8:G10)</f>
        <v>548.50983271391135</v>
      </c>
      <c r="I10">
        <f>AVERAGE('[5]Linked Data'!H8:H10)</f>
        <v>816.56808386779267</v>
      </c>
      <c r="J10" t="e">
        <f>AVERAGE('[5]Linked Data'!I8:I10)</f>
        <v>#N/A</v>
      </c>
      <c r="K10" t="e">
        <f>AVERAGE('[5]Linked Data'!J8:J10)</f>
        <v>#N/A</v>
      </c>
      <c r="M10" s="9" t="str">
        <f>'[5]Linked Data'!B10</f>
        <v/>
      </c>
      <c r="N10" s="12">
        <f t="shared" si="4"/>
        <v>106.22638126310002</v>
      </c>
      <c r="O10" s="12">
        <f t="shared" si="2"/>
        <v>103.76061917160662</v>
      </c>
      <c r="P10" s="12">
        <f t="shared" si="2"/>
        <v>106.14883414140222</v>
      </c>
      <c r="Q10" s="12">
        <f t="shared" si="2"/>
        <v>98.481989554809616</v>
      </c>
      <c r="R10" s="12">
        <f t="shared" si="2"/>
        <v>103.35741901409239</v>
      </c>
      <c r="S10" s="12">
        <f t="shared" si="2"/>
        <v>96.741640632282071</v>
      </c>
      <c r="T10" s="12" t="e">
        <f t="shared" si="2"/>
        <v>#N/A</v>
      </c>
      <c r="U10" s="12" t="e">
        <f t="shared" si="2"/>
        <v>#N/A</v>
      </c>
      <c r="W10">
        <f t="shared" si="5"/>
        <v>2016</v>
      </c>
      <c r="X10" t="e">
        <f t="shared" si="3"/>
        <v>#VALUE!</v>
      </c>
      <c r="Y10" t="e">
        <f>SUMIFS('[5]Linked Data'!C$3:C$151,'[5]Linked Data'!$X$3:$X$151,CONCATENATE($W10,"*"))</f>
        <v>#VALUE!</v>
      </c>
      <c r="Z10" t="e">
        <f>SUMIFS('[5]Linked Data'!D$3:D$151,'[5]Linked Data'!$X$3:$X$151,CONCATENATE($W10,"*"))</f>
        <v>#VALUE!</v>
      </c>
      <c r="AA10" t="e">
        <f>SUMIFS('[5]Linked Data'!E$3:E$151,'[5]Linked Data'!$X$3:$X$151,CONCATENATE($W10,"*"))</f>
        <v>#VALUE!</v>
      </c>
      <c r="AB10" t="e">
        <f>SUMIFS('[5]Linked Data'!F$3:F$151,'[5]Linked Data'!$X$3:$X$151,CONCATENATE($W10,"*"))</f>
        <v>#VALUE!</v>
      </c>
      <c r="AC10" t="e">
        <f>SUMIFS('[5]Linked Data'!G$3:G$151,'[5]Linked Data'!$X$3:$X$151,CONCATENATE($W10,"*"))</f>
        <v>#VALUE!</v>
      </c>
      <c r="AD10" t="e">
        <f>SUMIFS('[5]Linked Data'!H$3:H$151,'[5]Linked Data'!$X$3:$X$151,CONCATENATE($W10,"*"))</f>
        <v>#VALUE!</v>
      </c>
      <c r="AE10" t="e">
        <f>SUMIFS('[5]Linked Data'!I$3:I$151,'[5]Linked Data'!$X$3:$X$151,CONCATENATE($W10,"*"))</f>
        <v>#VALUE!</v>
      </c>
      <c r="AF10" t="e">
        <f>SUMIFS('[5]Linked Data'!J$3:J$151,'[5]Linked Data'!$X$3:$X$151,CONCATENATE($W10,"*"))</f>
        <v>#VALUE!</v>
      </c>
      <c r="AK10" s="9" t="str">
        <f>'[5]Linked Data'!B10</f>
        <v/>
      </c>
      <c r="AL10" s="24">
        <f t="shared" si="1"/>
        <v>6</v>
      </c>
      <c r="AM10" s="25">
        <f>'[5]Linked Data'!O10</f>
        <v>6.5570446409454801</v>
      </c>
      <c r="AN10" s="25">
        <f>'[5]Linked Data'!P10</f>
        <v>7.2295576840017297</v>
      </c>
      <c r="AO10" s="25">
        <f>'[5]Linked Data'!Q10</f>
        <v>7.63534387870338</v>
      </c>
      <c r="AP10" s="25">
        <f>'[5]Linked Data'!R10</f>
        <v>8.4941384836372205</v>
      </c>
      <c r="AQ10" s="25">
        <f>'[5]Linked Data'!S10</f>
        <v>9.7642767458907205</v>
      </c>
      <c r="AR10" s="25">
        <f>'[5]Linked Data'!T10</f>
        <v>13.5039891467061</v>
      </c>
      <c r="AS10" s="25" t="e">
        <f>'[5]Linked Data'!U10</f>
        <v>#N/A</v>
      </c>
      <c r="AT10" s="25" t="e">
        <f>'[5]Linked Data'!V10</f>
        <v>#N/A</v>
      </c>
    </row>
    <row r="11" spans="1:46" x14ac:dyDescent="0.25">
      <c r="A11" s="11" t="e">
        <f>"NOTES: Data for "&amp;LEFT(INDEX('[5]Linked Data'!$A$3:$A$150,COUNTIF('[5]Linked Data'!$C$3:$C$150,"&lt;&gt;#N/A")),4)&amp;" are through "&amp;
TEXT(DATE(LEFT(INDEX('[5]Linked Data'!$A$3:$A$150,COUNTIF('[5]Linked Data'!$C$3:$C$150,"&lt;&gt;#N/A")),4),RIGHT(INDEX('[5]Linked Data'!$A$3:$A$150,COUNTIF('[5]Linked Data'!$C$3:$C$150,"&lt;&gt;#N/A")),2),1),"Mmmm YYYY")&amp;". "&amp;CHAR(10)&amp;
"SOURCES: Multiple Listing Service, seasonal and other adjustments by FRB Dallas."</f>
        <v>#VALUE!</v>
      </c>
      <c r="C11" s="7">
        <f>'[5]Linked Data'!L11</f>
        <v>201109</v>
      </c>
      <c r="D11">
        <f>AVERAGE('[5]Linked Data'!C9:C11)</f>
        <v>9274.3415618829731</v>
      </c>
      <c r="E11">
        <f>AVERAGE('[5]Linked Data'!D9:D11)</f>
        <v>3146.5803225558534</v>
      </c>
      <c r="F11">
        <f>AVERAGE('[5]Linked Data'!E9:E11)</f>
        <v>3039.5659748927169</v>
      </c>
      <c r="G11">
        <f>AVERAGE('[5]Linked Data'!F9:F11)</f>
        <v>1270.5169538342534</v>
      </c>
      <c r="H11">
        <f>AVERAGE('[5]Linked Data'!G9:G11)</f>
        <v>561.53596324542298</v>
      </c>
      <c r="I11">
        <f>AVERAGE('[5]Linked Data'!H9:H11)</f>
        <v>800.76778849490802</v>
      </c>
      <c r="J11" t="e">
        <f>AVERAGE('[5]Linked Data'!I9:I11)</f>
        <v>#N/A</v>
      </c>
      <c r="K11" t="e">
        <f>AVERAGE('[5]Linked Data'!J9:J11)</f>
        <v>#N/A</v>
      </c>
      <c r="M11" s="9" t="str">
        <f>'[5]Linked Data'!B11</f>
        <v/>
      </c>
      <c r="N11" s="12">
        <f t="shared" si="4"/>
        <v>106.09340638324664</v>
      </c>
      <c r="O11" s="12">
        <f t="shared" si="2"/>
        <v>103.93190053172911</v>
      </c>
      <c r="P11" s="12">
        <f t="shared" si="2"/>
        <v>107.23439622102578</v>
      </c>
      <c r="Q11" s="12">
        <f t="shared" si="2"/>
        <v>98.656138602459151</v>
      </c>
      <c r="R11" s="12">
        <f t="shared" si="2"/>
        <v>105.81197342894446</v>
      </c>
      <c r="S11" s="12">
        <f t="shared" si="2"/>
        <v>94.869725078581595</v>
      </c>
      <c r="T11" s="12" t="e">
        <f t="shared" si="2"/>
        <v>#N/A</v>
      </c>
      <c r="U11" s="12" t="e">
        <f t="shared" si="2"/>
        <v>#N/A</v>
      </c>
      <c r="W11">
        <f t="shared" si="5"/>
        <v>2017</v>
      </c>
      <c r="X11" t="e">
        <f t="shared" si="3"/>
        <v>#VALUE!</v>
      </c>
      <c r="Y11" t="e">
        <f>SUMIFS('[5]Linked Data'!C$3:C$151,'[5]Linked Data'!$X$3:$X$151,CONCATENATE($W11,"*"))</f>
        <v>#VALUE!</v>
      </c>
      <c r="Z11" t="e">
        <f>SUMIFS('[5]Linked Data'!D$3:D$151,'[5]Linked Data'!$X$3:$X$151,CONCATENATE($W11,"*"))</f>
        <v>#VALUE!</v>
      </c>
      <c r="AA11" t="e">
        <f>SUMIFS('[5]Linked Data'!E$3:E$151,'[5]Linked Data'!$X$3:$X$151,CONCATENATE($W11,"*"))</f>
        <v>#VALUE!</v>
      </c>
      <c r="AB11" t="e">
        <f>SUMIFS('[5]Linked Data'!F$3:F$151,'[5]Linked Data'!$X$3:$X$151,CONCATENATE($W11,"*"))</f>
        <v>#VALUE!</v>
      </c>
      <c r="AC11" t="e">
        <f>SUMIFS('[5]Linked Data'!G$3:G$151,'[5]Linked Data'!$X$3:$X$151,CONCATENATE($W11,"*"))</f>
        <v>#VALUE!</v>
      </c>
      <c r="AD11" t="e">
        <f>SUMIFS('[5]Linked Data'!H$3:H$151,'[5]Linked Data'!$X$3:$X$151,CONCATENATE($W11,"*"))</f>
        <v>#VALUE!</v>
      </c>
      <c r="AE11" t="e">
        <f>SUMIFS('[5]Linked Data'!I$3:I$151,'[5]Linked Data'!$X$3:$X$151,CONCATENATE($W11,"*"))</f>
        <v>#VALUE!</v>
      </c>
      <c r="AF11" t="e">
        <f>SUMIFS('[5]Linked Data'!J$3:J$151,'[5]Linked Data'!$X$3:$X$151,CONCATENATE($W11,"*"))</f>
        <v>#VALUE!</v>
      </c>
      <c r="AK11" s="9" t="str">
        <f>'[5]Linked Data'!B11</f>
        <v/>
      </c>
      <c r="AL11" s="24">
        <f t="shared" si="1"/>
        <v>6</v>
      </c>
      <c r="AM11" s="25">
        <f>'[5]Linked Data'!O11</f>
        <v>6.3600975680416401</v>
      </c>
      <c r="AN11" s="25">
        <f>'[5]Linked Data'!P11</f>
        <v>7.0696003772099001</v>
      </c>
      <c r="AO11" s="25">
        <f>'[5]Linked Data'!Q11</f>
        <v>7.5276108157103296</v>
      </c>
      <c r="AP11" s="25">
        <f>'[5]Linked Data'!R11</f>
        <v>8.3770392585105906</v>
      </c>
      <c r="AQ11" s="25">
        <f>'[5]Linked Data'!S11</f>
        <v>9.6187596413872196</v>
      </c>
      <c r="AR11" s="25">
        <f>'[5]Linked Data'!T11</f>
        <v>13.1842929522362</v>
      </c>
      <c r="AS11" s="25" t="e">
        <f>'[5]Linked Data'!U11</f>
        <v>#N/A</v>
      </c>
      <c r="AT11" s="25" t="e">
        <f>'[5]Linked Data'!V11</f>
        <v>#N/A</v>
      </c>
    </row>
    <row r="12" spans="1:46" x14ac:dyDescent="0.25">
      <c r="C12" s="7">
        <f>'[5]Linked Data'!L12</f>
        <v>201110</v>
      </c>
      <c r="D12">
        <f>AVERAGE('[5]Linked Data'!C10:C12)</f>
        <v>9310.5790898726027</v>
      </c>
      <c r="E12">
        <f>AVERAGE('[5]Linked Data'!D10:D12)</f>
        <v>3193.32232533058</v>
      </c>
      <c r="F12">
        <f>AVERAGE('[5]Linked Data'!E10:E12)</f>
        <v>3097.2770402011265</v>
      </c>
      <c r="G12">
        <f>AVERAGE('[5]Linked Data'!F10:F12)</f>
        <v>1284.8916703162965</v>
      </c>
      <c r="H12">
        <f>AVERAGE('[5]Linked Data'!G10:G12)</f>
        <v>560.27111225896601</v>
      </c>
      <c r="I12">
        <f>AVERAGE('[5]Linked Data'!H10:H12)</f>
        <v>795.98640429233831</v>
      </c>
      <c r="J12" t="e">
        <f>AVERAGE('[5]Linked Data'!I10:I12)</f>
        <v>#N/A</v>
      </c>
      <c r="K12" t="e">
        <f>AVERAGE('[5]Linked Data'!J10:J12)</f>
        <v>#N/A</v>
      </c>
      <c r="M12" s="9" t="str">
        <f>'[5]Linked Data'!B12</f>
        <v/>
      </c>
      <c r="N12" s="12">
        <f t="shared" si="4"/>
        <v>106.50794392833005</v>
      </c>
      <c r="O12" s="12">
        <f t="shared" si="2"/>
        <v>105.47579411938453</v>
      </c>
      <c r="P12" s="12">
        <f t="shared" si="2"/>
        <v>109.27041428897968</v>
      </c>
      <c r="Q12" s="12">
        <f t="shared" si="2"/>
        <v>99.772340961934717</v>
      </c>
      <c r="R12" s="12">
        <f t="shared" si="2"/>
        <v>105.57363361149619</v>
      </c>
      <c r="S12" s="12">
        <f t="shared" si="2"/>
        <v>94.303257981240634</v>
      </c>
      <c r="T12" s="12" t="e">
        <f t="shared" si="2"/>
        <v>#N/A</v>
      </c>
      <c r="U12" s="12" t="e">
        <f t="shared" si="2"/>
        <v>#N/A</v>
      </c>
      <c r="W12">
        <f t="shared" si="5"/>
        <v>2018</v>
      </c>
      <c r="X12" t="e">
        <f t="shared" si="3"/>
        <v>#VALUE!</v>
      </c>
      <c r="Y12" t="e">
        <f>SUMIFS('[5]Linked Data'!C$3:C$151,'[5]Linked Data'!$X$3:$X$151,CONCATENATE($W12,"*"))</f>
        <v>#VALUE!</v>
      </c>
      <c r="Z12" t="e">
        <f>SUMIFS('[5]Linked Data'!D$3:D$151,'[5]Linked Data'!$X$3:$X$151,CONCATENATE($W12,"*"))</f>
        <v>#VALUE!</v>
      </c>
      <c r="AA12" t="e">
        <f>SUMIFS('[5]Linked Data'!E$3:E$151,'[5]Linked Data'!$X$3:$X$151,CONCATENATE($W12,"*"))</f>
        <v>#VALUE!</v>
      </c>
      <c r="AB12" t="e">
        <f>SUMIFS('[5]Linked Data'!F$3:F$151,'[5]Linked Data'!$X$3:$X$151,CONCATENATE($W12,"*"))</f>
        <v>#VALUE!</v>
      </c>
      <c r="AC12" t="e">
        <f>SUMIFS('[5]Linked Data'!G$3:G$151,'[5]Linked Data'!$X$3:$X$151,CONCATENATE($W12,"*"))</f>
        <v>#VALUE!</v>
      </c>
      <c r="AD12" t="e">
        <f>SUMIFS('[5]Linked Data'!H$3:H$151,'[5]Linked Data'!$X$3:$X$151,CONCATENATE($W12,"*"))</f>
        <v>#VALUE!</v>
      </c>
      <c r="AE12" t="e">
        <f>SUMIFS('[5]Linked Data'!I$3:I$151,'[5]Linked Data'!$X$3:$X$151,CONCATENATE($W12,"*"))</f>
        <v>#VALUE!</v>
      </c>
      <c r="AF12" t="e">
        <f>SUMIFS('[5]Linked Data'!J$3:J$151,'[5]Linked Data'!$X$3:$X$151,CONCATENATE($W12,"*"))</f>
        <v>#VALUE!</v>
      </c>
      <c r="AK12" s="9" t="str">
        <f>'[5]Linked Data'!B12</f>
        <v/>
      </c>
      <c r="AL12" s="24">
        <f t="shared" si="1"/>
        <v>6</v>
      </c>
      <c r="AM12" s="25">
        <f>'[5]Linked Data'!O12</f>
        <v>6.22202854034974</v>
      </c>
      <c r="AN12" s="25">
        <f>'[5]Linked Data'!P12</f>
        <v>6.9456074353687702</v>
      </c>
      <c r="AO12" s="25">
        <f>'[5]Linked Data'!Q12</f>
        <v>7.3875557089070902</v>
      </c>
      <c r="AP12" s="25">
        <f>'[5]Linked Data'!R12</f>
        <v>8.2448618822500706</v>
      </c>
      <c r="AQ12" s="25">
        <f>'[5]Linked Data'!S12</f>
        <v>9.5315749217071293</v>
      </c>
      <c r="AR12" s="25">
        <f>'[5]Linked Data'!T12</f>
        <v>13.3060175441524</v>
      </c>
      <c r="AS12" s="25" t="e">
        <f>'[5]Linked Data'!U12</f>
        <v>#N/A</v>
      </c>
      <c r="AT12" s="25" t="e">
        <f>'[5]Linked Data'!V12</f>
        <v>#N/A</v>
      </c>
    </row>
    <row r="13" spans="1:46" x14ac:dyDescent="0.25">
      <c r="C13" s="7">
        <f>'[5]Linked Data'!L13</f>
        <v>201111</v>
      </c>
      <c r="D13">
        <f>AVERAGE('[5]Linked Data'!C11:C13)</f>
        <v>9357.6912617153666</v>
      </c>
      <c r="E13">
        <f>AVERAGE('[5]Linked Data'!D11:D13)</f>
        <v>3197.2895340309028</v>
      </c>
      <c r="F13">
        <f>AVERAGE('[5]Linked Data'!E11:E13)</f>
        <v>3139.9993131241667</v>
      </c>
      <c r="G13">
        <f>AVERAGE('[5]Linked Data'!F11:F13)</f>
        <v>1289.2561325198033</v>
      </c>
      <c r="H13">
        <f>AVERAGE('[5]Linked Data'!G11:G13)</f>
        <v>567.47660879166199</v>
      </c>
      <c r="I13">
        <f>AVERAGE('[5]Linked Data'!H11:H13)</f>
        <v>786.45607430842608</v>
      </c>
      <c r="J13" t="e">
        <f>AVERAGE('[5]Linked Data'!I11:I13)</f>
        <v>#N/A</v>
      </c>
      <c r="K13" t="e">
        <f>AVERAGE('[5]Linked Data'!J11:J13)</f>
        <v>#N/A</v>
      </c>
      <c r="M13" s="9" t="str">
        <f>'[5]Linked Data'!B13</f>
        <v/>
      </c>
      <c r="N13" s="12">
        <f t="shared" si="4"/>
        <v>107.04688146471047</v>
      </c>
      <c r="O13" s="12">
        <f t="shared" si="2"/>
        <v>105.60683146716012</v>
      </c>
      <c r="P13" s="12">
        <f t="shared" si="2"/>
        <v>110.77763511587875</v>
      </c>
      <c r="Q13" s="12">
        <f t="shared" si="2"/>
        <v>100.11124315979592</v>
      </c>
      <c r="R13" s="12">
        <f t="shared" si="2"/>
        <v>106.9313878027923</v>
      </c>
      <c r="S13" s="12">
        <f t="shared" si="2"/>
        <v>93.174166878336379</v>
      </c>
      <c r="T13" s="12" t="e">
        <f t="shared" si="2"/>
        <v>#N/A</v>
      </c>
      <c r="U13" s="12" t="e">
        <f t="shared" si="2"/>
        <v>#N/A</v>
      </c>
      <c r="W13">
        <f t="shared" si="5"/>
        <v>2019</v>
      </c>
      <c r="X13" t="e">
        <f t="shared" si="3"/>
        <v>#VALUE!</v>
      </c>
      <c r="Y13" t="e">
        <f>SUMIFS('[5]Linked Data'!C$3:C$151,'[5]Linked Data'!$X$3:$X$151,CONCATENATE($W13,"*"))</f>
        <v>#VALUE!</v>
      </c>
      <c r="Z13" t="e">
        <f>SUMIFS('[5]Linked Data'!D$3:D$151,'[5]Linked Data'!$X$3:$X$151,CONCATENATE($W13,"*"))</f>
        <v>#VALUE!</v>
      </c>
      <c r="AA13" t="e">
        <f>SUMIFS('[5]Linked Data'!E$3:E$151,'[5]Linked Data'!$X$3:$X$151,CONCATENATE($W13,"*"))</f>
        <v>#VALUE!</v>
      </c>
      <c r="AB13" t="e">
        <f>SUMIFS('[5]Linked Data'!F$3:F$151,'[5]Linked Data'!$X$3:$X$151,CONCATENATE($W13,"*"))</f>
        <v>#VALUE!</v>
      </c>
      <c r="AC13" t="e">
        <f>SUMIFS('[5]Linked Data'!G$3:G$151,'[5]Linked Data'!$X$3:$X$151,CONCATENATE($W13,"*"))</f>
        <v>#VALUE!</v>
      </c>
      <c r="AD13" t="e">
        <f>SUMIFS('[5]Linked Data'!H$3:H$151,'[5]Linked Data'!$X$3:$X$151,CONCATENATE($W13,"*"))</f>
        <v>#VALUE!</v>
      </c>
      <c r="AE13" t="e">
        <f>SUMIFS('[5]Linked Data'!I$3:I$151,'[5]Linked Data'!$X$3:$X$151,CONCATENATE($W13,"*"))</f>
        <v>#VALUE!</v>
      </c>
      <c r="AF13" t="e">
        <f>SUMIFS('[5]Linked Data'!J$3:J$151,'[5]Linked Data'!$X$3:$X$151,CONCATENATE($W13,"*"))</f>
        <v>#VALUE!</v>
      </c>
      <c r="AK13" s="9" t="str">
        <f>'[5]Linked Data'!B13</f>
        <v/>
      </c>
      <c r="AL13" s="24">
        <f t="shared" si="1"/>
        <v>6</v>
      </c>
      <c r="AM13" s="25">
        <f>'[5]Linked Data'!O13</f>
        <v>6.0710609484461298</v>
      </c>
      <c r="AN13" s="25">
        <f>'[5]Linked Data'!P13</f>
        <v>6.8123018718210302</v>
      </c>
      <c r="AO13" s="25">
        <f>'[5]Linked Data'!Q13</f>
        <v>7.24242323049471</v>
      </c>
      <c r="AP13" s="25">
        <f>'[5]Linked Data'!R13</f>
        <v>8.1324072492797104</v>
      </c>
      <c r="AQ13" s="25">
        <f>'[5]Linked Data'!S13</f>
        <v>9.4007174795421395</v>
      </c>
      <c r="AR13" s="25">
        <f>'[5]Linked Data'!T13</f>
        <v>13.015391516211899</v>
      </c>
      <c r="AS13" s="25" t="e">
        <f>'[5]Linked Data'!U13</f>
        <v>#N/A</v>
      </c>
      <c r="AT13" s="25" t="e">
        <f>'[5]Linked Data'!V13</f>
        <v>#N/A</v>
      </c>
    </row>
    <row r="14" spans="1:46" x14ac:dyDescent="0.25">
      <c r="C14" s="7">
        <f>'[5]Linked Data'!L14</f>
        <v>201112</v>
      </c>
      <c r="D14">
        <f>AVERAGE('[5]Linked Data'!C12:C14)</f>
        <v>9412.3165992218001</v>
      </c>
      <c r="E14">
        <f>AVERAGE('[5]Linked Data'!D12:D14)</f>
        <v>3269.132239772573</v>
      </c>
      <c r="F14">
        <f>AVERAGE('[5]Linked Data'!E12:E14)</f>
        <v>3192.6201131224898</v>
      </c>
      <c r="G14">
        <f>AVERAGE('[5]Linked Data'!F12:F14)</f>
        <v>1314.89816712582</v>
      </c>
      <c r="H14">
        <f>AVERAGE('[5]Linked Data'!G12:G14)</f>
        <v>567.7735591383107</v>
      </c>
      <c r="I14">
        <f>AVERAGE('[5]Linked Data'!H12:H14)</f>
        <v>799.96841502915402</v>
      </c>
      <c r="J14" t="e">
        <f>AVERAGE('[5]Linked Data'!I12:I14)</f>
        <v>#N/A</v>
      </c>
      <c r="K14" t="e">
        <f>AVERAGE('[5]Linked Data'!J12:J14)</f>
        <v>#N/A</v>
      </c>
      <c r="M14" s="9" t="str">
        <f>'[5]Linked Data'!B14</f>
        <v/>
      </c>
      <c r="N14" s="12">
        <f t="shared" si="4"/>
        <v>107.67176551628678</v>
      </c>
      <c r="O14" s="12">
        <f t="shared" si="2"/>
        <v>107.97980408557673</v>
      </c>
      <c r="P14" s="12">
        <f t="shared" si="2"/>
        <v>112.63407112124845</v>
      </c>
      <c r="Q14" s="12">
        <f t="shared" si="2"/>
        <v>102.10235718035725</v>
      </c>
      <c r="R14" s="12">
        <f t="shared" si="2"/>
        <v>106.98734308303422</v>
      </c>
      <c r="S14" s="12">
        <f t="shared" si="2"/>
        <v>94.77502054373295</v>
      </c>
      <c r="T14" s="12" t="e">
        <f t="shared" si="2"/>
        <v>#N/A</v>
      </c>
      <c r="U14" s="12" t="e">
        <f t="shared" si="2"/>
        <v>#N/A</v>
      </c>
      <c r="W14">
        <f t="shared" si="5"/>
        <v>2020</v>
      </c>
      <c r="X14" t="e">
        <f t="shared" si="3"/>
        <v>#VALUE!</v>
      </c>
      <c r="Y14" t="e">
        <f>SUMIFS('[5]Linked Data'!AA$3:AA$151,'[5]Linked Data'!$X$3:$X$151,CONCATENATE($W14,"*"))</f>
        <v>#VALUE!</v>
      </c>
      <c r="Z14" t="e">
        <f>SUMIFS('[5]Linked Data'!AB$3:AB$151,'[5]Linked Data'!$X$3:$X$151,CONCATENATE($W14,"*"))</f>
        <v>#VALUE!</v>
      </c>
      <c r="AA14" t="e">
        <f>SUMIFS('[5]Linked Data'!AC$3:AC$151,'[5]Linked Data'!$X$3:$X$151,CONCATENATE($W14,"*"))</f>
        <v>#VALUE!</v>
      </c>
      <c r="AB14" t="e">
        <f>SUMIFS('[5]Linked Data'!AD$3:AD$151,'[5]Linked Data'!$X$3:$X$151,CONCATENATE($W14,"*"))</f>
        <v>#VALUE!</v>
      </c>
      <c r="AC14" t="e">
        <f>SUMIFS('[5]Linked Data'!AE$3:AE$151,'[5]Linked Data'!$X$3:$X$151,CONCATENATE($W14,"*"))</f>
        <v>#VALUE!</v>
      </c>
      <c r="AD14" t="e">
        <f>SUMIFS('[5]Linked Data'!AF$3:AF$151,'[5]Linked Data'!$X$3:$X$151,CONCATENATE($W14,"*"))</f>
        <v>#VALUE!</v>
      </c>
      <c r="AE14" t="e">
        <f>SUMIFS('[5]Linked Data'!AG$3:AG$151,'[5]Linked Data'!$X$3:$X$151,CONCATENATE($W14,"*"))</f>
        <v>#VALUE!</v>
      </c>
      <c r="AF14" t="e">
        <f>SUMIFS('[5]Linked Data'!AH$3:AH$151,'[5]Linked Data'!$X$3:$X$151,CONCATENATE($W14,"*"))</f>
        <v>#VALUE!</v>
      </c>
      <c r="AK14" s="9" t="str">
        <f>'[5]Linked Data'!B14</f>
        <v/>
      </c>
      <c r="AL14" s="24">
        <f t="shared" si="1"/>
        <v>6</v>
      </c>
      <c r="AM14" s="25">
        <f>'[5]Linked Data'!O14</f>
        <v>5.9535891589730499</v>
      </c>
      <c r="AN14" s="25">
        <f>'[5]Linked Data'!P14</f>
        <v>6.66424269812505</v>
      </c>
      <c r="AO14" s="25">
        <f>'[5]Linked Data'!Q14</f>
        <v>7.1232827187517298</v>
      </c>
      <c r="AP14" s="25">
        <f>'[5]Linked Data'!R14</f>
        <v>8.0006435345623803</v>
      </c>
      <c r="AQ14" s="25">
        <f>'[5]Linked Data'!S14</f>
        <v>9.2554049388473594</v>
      </c>
      <c r="AR14" s="25">
        <f>'[5]Linked Data'!T14</f>
        <v>13.0994784741097</v>
      </c>
      <c r="AS14" s="25" t="e">
        <f>'[5]Linked Data'!U14</f>
        <v>#N/A</v>
      </c>
      <c r="AT14" s="25" t="e">
        <f>'[5]Linked Data'!V14</f>
        <v>#N/A</v>
      </c>
    </row>
    <row r="15" spans="1:46" x14ac:dyDescent="0.25">
      <c r="C15" s="7">
        <f>'[5]Linked Data'!L15</f>
        <v>201201</v>
      </c>
      <c r="D15">
        <f>AVERAGE('[5]Linked Data'!C13:C15)</f>
        <v>9414.7481706389935</v>
      </c>
      <c r="E15">
        <f>AVERAGE('[5]Linked Data'!D13:D15)</f>
        <v>3302.8208290278999</v>
      </c>
      <c r="F15">
        <f>AVERAGE('[5]Linked Data'!E13:E15)</f>
        <v>3250.8451326955601</v>
      </c>
      <c r="G15">
        <f>AVERAGE('[5]Linked Data'!F13:F15)</f>
        <v>1321.7942066620765</v>
      </c>
      <c r="H15">
        <f>AVERAGE('[5]Linked Data'!G13:G15)</f>
        <v>589.52087357044638</v>
      </c>
      <c r="I15">
        <f>AVERAGE('[5]Linked Data'!H13:H15)</f>
        <v>820.50421263434794</v>
      </c>
      <c r="J15" t="e">
        <f>AVERAGE('[5]Linked Data'!I13:I15)</f>
        <v>#N/A</v>
      </c>
      <c r="K15" t="e">
        <f>AVERAGE('[5]Linked Data'!J13:J15)</f>
        <v>#N/A</v>
      </c>
      <c r="M15" s="9" t="str">
        <f>'[5]Linked Data'!B15</f>
        <v/>
      </c>
      <c r="N15" s="12">
        <f t="shared" si="4"/>
        <v>107.69958136637089</v>
      </c>
      <c r="O15" s="12">
        <f t="shared" si="2"/>
        <v>109.09254196245219</v>
      </c>
      <c r="P15" s="12">
        <f t="shared" si="2"/>
        <v>114.68822124348621</v>
      </c>
      <c r="Q15" s="12">
        <f t="shared" si="2"/>
        <v>102.63783734868068</v>
      </c>
      <c r="R15" s="12">
        <f t="shared" si="2"/>
        <v>111.08525738854829</v>
      </c>
      <c r="S15" s="12">
        <f t="shared" si="2"/>
        <v>97.207967399320069</v>
      </c>
      <c r="T15" s="12" t="e">
        <f t="shared" si="2"/>
        <v>#N/A</v>
      </c>
      <c r="U15" s="12" t="e">
        <f t="shared" si="2"/>
        <v>#N/A</v>
      </c>
      <c r="AK15" s="9" t="str">
        <f>'[5]Linked Data'!B15</f>
        <v/>
      </c>
      <c r="AL15" s="24">
        <f t="shared" si="1"/>
        <v>6</v>
      </c>
      <c r="AM15" s="25">
        <f>'[5]Linked Data'!O15</f>
        <v>5.8352554018405103</v>
      </c>
      <c r="AN15" s="25">
        <f>'[5]Linked Data'!P15</f>
        <v>6.4900892389574798</v>
      </c>
      <c r="AO15" s="25">
        <f>'[5]Linked Data'!Q15</f>
        <v>6.99225727088493</v>
      </c>
      <c r="AP15" s="25">
        <f>'[5]Linked Data'!R15</f>
        <v>7.8388357211960003</v>
      </c>
      <c r="AQ15" s="25">
        <f>'[5]Linked Data'!S15</f>
        <v>9.1013667795058506</v>
      </c>
      <c r="AR15" s="25">
        <f>'[5]Linked Data'!T15</f>
        <v>13.026303553642</v>
      </c>
      <c r="AS15" s="25" t="e">
        <f>'[5]Linked Data'!U15</f>
        <v>#N/A</v>
      </c>
      <c r="AT15" s="25" t="e">
        <f>'[5]Linked Data'!V15</f>
        <v>#N/A</v>
      </c>
    </row>
    <row r="16" spans="1:46" x14ac:dyDescent="0.25">
      <c r="C16" s="7">
        <f>'[5]Linked Data'!L16</f>
        <v>201202</v>
      </c>
      <c r="D16">
        <f>AVERAGE('[5]Linked Data'!C14:C16)</f>
        <v>9414.7445703028061</v>
      </c>
      <c r="E16">
        <f>AVERAGE('[5]Linked Data'!D14:D16)</f>
        <v>3403.1543830577466</v>
      </c>
      <c r="F16">
        <f>AVERAGE('[5]Linked Data'!E14:E16)</f>
        <v>3323.4605243978899</v>
      </c>
      <c r="G16">
        <f>AVERAGE('[5]Linked Data'!F14:F16)</f>
        <v>1361.22184951431</v>
      </c>
      <c r="H16">
        <f>AVERAGE('[5]Linked Data'!G14:G16)</f>
        <v>602.81542887807893</v>
      </c>
      <c r="I16">
        <f>AVERAGE('[5]Linked Data'!H14:H16)</f>
        <v>851.05426181497739</v>
      </c>
      <c r="J16" t="e">
        <f>AVERAGE('[5]Linked Data'!I14:I16)</f>
        <v>#N/A</v>
      </c>
      <c r="K16" t="e">
        <f>AVERAGE('[5]Linked Data'!J14:J16)</f>
        <v>#N/A</v>
      </c>
      <c r="M16" s="9" t="str">
        <f>'[5]Linked Data'!B16</f>
        <v/>
      </c>
      <c r="N16" s="12">
        <f t="shared" si="4"/>
        <v>107.69954018048963</v>
      </c>
      <c r="O16" s="12">
        <f t="shared" si="2"/>
        <v>112.40657049135201</v>
      </c>
      <c r="P16" s="12">
        <f t="shared" si="2"/>
        <v>117.25005663376014</v>
      </c>
      <c r="Q16" s="12">
        <f t="shared" si="2"/>
        <v>105.69940924369506</v>
      </c>
      <c r="R16" s="12">
        <f t="shared" si="2"/>
        <v>113.59039192139393</v>
      </c>
      <c r="S16" s="12">
        <f t="shared" si="2"/>
        <v>100.82733721981565</v>
      </c>
      <c r="T16" s="12" t="e">
        <f t="shared" si="2"/>
        <v>#N/A</v>
      </c>
      <c r="U16" s="12" t="e">
        <f t="shared" si="2"/>
        <v>#N/A</v>
      </c>
      <c r="AK16" s="9" t="str">
        <f>'[5]Linked Data'!B16</f>
        <v/>
      </c>
      <c r="AL16" s="24">
        <f t="shared" si="1"/>
        <v>6</v>
      </c>
      <c r="AM16" s="25">
        <f>'[5]Linked Data'!O16</f>
        <v>5.6827058128207399</v>
      </c>
      <c r="AN16" s="25">
        <f>'[5]Linked Data'!P16</f>
        <v>6.2888196954318296</v>
      </c>
      <c r="AO16" s="25">
        <f>'[5]Linked Data'!Q16</f>
        <v>6.7432400573304996</v>
      </c>
      <c r="AP16" s="25">
        <f>'[5]Linked Data'!R16</f>
        <v>7.7367139624164398</v>
      </c>
      <c r="AQ16" s="25">
        <f>'[5]Linked Data'!S16</f>
        <v>8.9266131446686803</v>
      </c>
      <c r="AR16" s="25">
        <f>'[5]Linked Data'!T16</f>
        <v>12.8625776708292</v>
      </c>
      <c r="AS16" s="25" t="e">
        <f>'[5]Linked Data'!U16</f>
        <v>#N/A</v>
      </c>
      <c r="AT16" s="25" t="e">
        <f>'[5]Linked Data'!V16</f>
        <v>#N/A</v>
      </c>
    </row>
    <row r="17" spans="3:46" x14ac:dyDescent="0.25">
      <c r="C17" s="7">
        <f>'[5]Linked Data'!L17</f>
        <v>201203</v>
      </c>
      <c r="D17">
        <f>AVERAGE('[5]Linked Data'!C15:C17)</f>
        <v>9376.5074634338507</v>
      </c>
      <c r="E17">
        <f>AVERAGE('[5]Linked Data'!D15:D17)</f>
        <v>3477.3000623011699</v>
      </c>
      <c r="F17">
        <f>AVERAGE('[5]Linked Data'!E15:E17)</f>
        <v>3421.748862198167</v>
      </c>
      <c r="G17">
        <f>AVERAGE('[5]Linked Data'!F15:F17)</f>
        <v>1418.2045621370301</v>
      </c>
      <c r="H17">
        <f>AVERAGE('[5]Linked Data'!G15:G17)</f>
        <v>622.00022892566074</v>
      </c>
      <c r="I17">
        <f>AVERAGE('[5]Linked Data'!H15:H17)</f>
        <v>881.57091356480362</v>
      </c>
      <c r="J17" t="e">
        <f>AVERAGE('[5]Linked Data'!I15:I17)</f>
        <v>#N/A</v>
      </c>
      <c r="K17" t="e">
        <f>AVERAGE('[5]Linked Data'!J15:J17)</f>
        <v>#N/A</v>
      </c>
      <c r="M17" s="9" t="str">
        <f>'[5]Linked Data'!B17</f>
        <v/>
      </c>
      <c r="N17" s="12">
        <f t="shared" si="4"/>
        <v>107.26212854421344</v>
      </c>
      <c r="O17" s="12">
        <f t="shared" si="2"/>
        <v>114.85561058250899</v>
      </c>
      <c r="P17" s="12">
        <f t="shared" si="2"/>
        <v>120.71762096585297</v>
      </c>
      <c r="Q17" s="12">
        <f t="shared" si="2"/>
        <v>110.12413917546466</v>
      </c>
      <c r="R17" s="12">
        <f t="shared" si="2"/>
        <v>117.20544364691825</v>
      </c>
      <c r="S17" s="12">
        <f t="shared" si="2"/>
        <v>104.44275033135746</v>
      </c>
      <c r="T17" s="12" t="e">
        <f t="shared" si="2"/>
        <v>#N/A</v>
      </c>
      <c r="U17" s="12" t="e">
        <f t="shared" si="2"/>
        <v>#N/A</v>
      </c>
      <c r="X17" s="26" t="s">
        <v>432</v>
      </c>
      <c r="Y17" s="10" t="str">
        <f>Y4</f>
        <v>Less than $150k</v>
      </c>
      <c r="Z17" s="10" t="str">
        <f t="shared" ref="Z17:AF17" si="6">Z4</f>
        <v>$150-199k</v>
      </c>
      <c r="AA17" s="10" t="str">
        <f t="shared" si="6"/>
        <v>$200-299k</v>
      </c>
      <c r="AB17" s="10" t="str">
        <f t="shared" si="6"/>
        <v>$300-399k</v>
      </c>
      <c r="AC17" s="10" t="str">
        <f t="shared" si="6"/>
        <v>$400-499k</v>
      </c>
      <c r="AD17" s="10" t="str">
        <f t="shared" si="6"/>
        <v>More than $499k</v>
      </c>
      <c r="AE17" s="10" t="e">
        <f t="shared" si="6"/>
        <v>#N/A</v>
      </c>
      <c r="AF17" s="10" t="e">
        <f t="shared" si="6"/>
        <v>#N/A</v>
      </c>
      <c r="AK17" s="9" t="str">
        <f>'[5]Linked Data'!B17</f>
        <v/>
      </c>
      <c r="AL17" s="24">
        <f t="shared" si="1"/>
        <v>6</v>
      </c>
      <c r="AM17" s="25">
        <f>'[5]Linked Data'!O17</f>
        <v>5.6089410454915498</v>
      </c>
      <c r="AN17" s="25">
        <f>'[5]Linked Data'!P17</f>
        <v>6.0932769297952998</v>
      </c>
      <c r="AO17" s="25">
        <f>'[5]Linked Data'!Q17</f>
        <v>6.5160597718162903</v>
      </c>
      <c r="AP17" s="25">
        <f>'[5]Linked Data'!R17</f>
        <v>7.6507337099037196</v>
      </c>
      <c r="AQ17" s="25">
        <f>'[5]Linked Data'!S17</f>
        <v>8.7504035560960496</v>
      </c>
      <c r="AR17" s="25">
        <f>'[5]Linked Data'!T17</f>
        <v>12.6483704989919</v>
      </c>
      <c r="AS17" s="25" t="e">
        <f>'[5]Linked Data'!U17</f>
        <v>#N/A</v>
      </c>
      <c r="AT17" s="25" t="e">
        <f>'[5]Linked Data'!V17</f>
        <v>#N/A</v>
      </c>
    </row>
    <row r="18" spans="3:46" x14ac:dyDescent="0.25">
      <c r="C18" s="7">
        <f>'[5]Linked Data'!L18</f>
        <v>201204</v>
      </c>
      <c r="D18">
        <f>AVERAGE('[5]Linked Data'!C16:C18)</f>
        <v>9409.8987606563442</v>
      </c>
      <c r="E18">
        <f>AVERAGE('[5]Linked Data'!D16:D18)</f>
        <v>3587.2072685450635</v>
      </c>
      <c r="F18">
        <f>AVERAGE('[5]Linked Data'!E16:E18)</f>
        <v>3508.7921224444103</v>
      </c>
      <c r="G18">
        <f>AVERAGE('[5]Linked Data'!F16:F18)</f>
        <v>1490.1592425825168</v>
      </c>
      <c r="H18">
        <f>AVERAGE('[5]Linked Data'!G16:G18)</f>
        <v>656.60717188598574</v>
      </c>
      <c r="I18">
        <f>AVERAGE('[5]Linked Data'!H16:H18)</f>
        <v>910.33734082992169</v>
      </c>
      <c r="J18" t="e">
        <f>AVERAGE('[5]Linked Data'!I16:I18)</f>
        <v>#N/A</v>
      </c>
      <c r="K18" t="e">
        <f>AVERAGE('[5]Linked Data'!J16:J18)</f>
        <v>#N/A</v>
      </c>
      <c r="M18" s="9" t="str">
        <f>'[5]Linked Data'!B18</f>
        <v/>
      </c>
      <c r="N18" s="12">
        <f t="shared" si="4"/>
        <v>107.64410676253242</v>
      </c>
      <c r="O18" s="12">
        <f t="shared" si="2"/>
        <v>118.48585791647255</v>
      </c>
      <c r="P18" s="12">
        <f t="shared" si="2"/>
        <v>123.78846447927432</v>
      </c>
      <c r="Q18" s="12">
        <f t="shared" si="2"/>
        <v>115.71144826701392</v>
      </c>
      <c r="R18" s="12">
        <f t="shared" si="2"/>
        <v>123.72653787534702</v>
      </c>
      <c r="S18" s="12">
        <f t="shared" si="2"/>
        <v>107.85080830439881</v>
      </c>
      <c r="T18" s="12" t="e">
        <f t="shared" si="2"/>
        <v>#N/A</v>
      </c>
      <c r="U18" s="12" t="e">
        <f t="shared" si="2"/>
        <v>#N/A</v>
      </c>
      <c r="X18">
        <f>W5</f>
        <v>2011</v>
      </c>
      <c r="Y18" t="e">
        <f>100*Y5/$X5</f>
        <v>#VALUE!</v>
      </c>
      <c r="Z18" t="e">
        <f t="shared" ref="Z18:AF18" si="7">100*Z5/$X5</f>
        <v>#VALUE!</v>
      </c>
      <c r="AA18" t="e">
        <f t="shared" si="7"/>
        <v>#VALUE!</v>
      </c>
      <c r="AB18" t="e">
        <f t="shared" si="7"/>
        <v>#VALUE!</v>
      </c>
      <c r="AC18" t="e">
        <f t="shared" si="7"/>
        <v>#VALUE!</v>
      </c>
      <c r="AD18" t="e">
        <f t="shared" si="7"/>
        <v>#VALUE!</v>
      </c>
      <c r="AE18" t="e">
        <f t="shared" si="7"/>
        <v>#VALUE!</v>
      </c>
      <c r="AF18" t="e">
        <f t="shared" si="7"/>
        <v>#VALUE!</v>
      </c>
      <c r="AK18" s="9" t="str">
        <f>'[5]Linked Data'!B18</f>
        <v/>
      </c>
      <c r="AL18" s="24">
        <f t="shared" si="1"/>
        <v>6</v>
      </c>
      <c r="AM18" s="25">
        <f>'[5]Linked Data'!O18</f>
        <v>5.6099239135802899</v>
      </c>
      <c r="AN18" s="25">
        <f>'[5]Linked Data'!P18</f>
        <v>5.8895122680721599</v>
      </c>
      <c r="AO18" s="25">
        <f>'[5]Linked Data'!Q18</f>
        <v>6.3259206149128104</v>
      </c>
      <c r="AP18" s="25">
        <f>'[5]Linked Data'!R18</f>
        <v>7.4428848694461403</v>
      </c>
      <c r="AQ18" s="25">
        <f>'[5]Linked Data'!S18</f>
        <v>8.4276105599099207</v>
      </c>
      <c r="AR18" s="25">
        <f>'[5]Linked Data'!T18</f>
        <v>12.3059470780453</v>
      </c>
      <c r="AS18" s="25" t="e">
        <f>'[5]Linked Data'!U18</f>
        <v>#N/A</v>
      </c>
      <c r="AT18" s="25" t="e">
        <f>'[5]Linked Data'!V18</f>
        <v>#N/A</v>
      </c>
    </row>
    <row r="19" spans="3:46" x14ac:dyDescent="0.25">
      <c r="C19" s="7">
        <f>'[5]Linked Data'!L19</f>
        <v>201205</v>
      </c>
      <c r="D19">
        <f>AVERAGE('[5]Linked Data'!C17:C19)</f>
        <v>9492.3300918682035</v>
      </c>
      <c r="E19">
        <f>AVERAGE('[5]Linked Data'!D17:D19)</f>
        <v>3653.8244679632335</v>
      </c>
      <c r="F19">
        <f>AVERAGE('[5]Linked Data'!E17:E19)</f>
        <v>3584.3291261524005</v>
      </c>
      <c r="G19">
        <f>AVERAGE('[5]Linked Data'!F17:F19)</f>
        <v>1546.5005418701733</v>
      </c>
      <c r="H19">
        <f>AVERAGE('[5]Linked Data'!G17:G19)</f>
        <v>695.92273271743397</v>
      </c>
      <c r="I19">
        <f>AVERAGE('[5]Linked Data'!H17:H19)</f>
        <v>962.00953629836874</v>
      </c>
      <c r="J19" t="e">
        <f>AVERAGE('[5]Linked Data'!I17:I19)</f>
        <v>#N/A</v>
      </c>
      <c r="K19" t="e">
        <f>AVERAGE('[5]Linked Data'!J17:J19)</f>
        <v>#N/A</v>
      </c>
      <c r="M19" s="9" t="str">
        <f>'[5]Linked Data'!B19</f>
        <v/>
      </c>
      <c r="N19" s="12">
        <f t="shared" si="4"/>
        <v>108.58707620813868</v>
      </c>
      <c r="O19" s="12">
        <f t="shared" si="2"/>
        <v>120.68623147566642</v>
      </c>
      <c r="P19" s="12">
        <f t="shared" si="2"/>
        <v>126.45337290760925</v>
      </c>
      <c r="Q19" s="12">
        <f t="shared" si="2"/>
        <v>120.08637220233891</v>
      </c>
      <c r="R19" s="12">
        <f t="shared" si="2"/>
        <v>131.13489165913319</v>
      </c>
      <c r="S19" s="12">
        <f t="shared" si="2"/>
        <v>113.97259173366507</v>
      </c>
      <c r="T19" s="12" t="e">
        <f t="shared" si="2"/>
        <v>#N/A</v>
      </c>
      <c r="U19" s="12" t="e">
        <f t="shared" si="2"/>
        <v>#N/A</v>
      </c>
      <c r="X19">
        <f t="shared" ref="X19:X27" si="8">W6</f>
        <v>2012</v>
      </c>
      <c r="Y19" t="e">
        <f t="shared" ref="Y19:AF27" si="9">100*Y6/$X6</f>
        <v>#VALUE!</v>
      </c>
      <c r="Z19" t="e">
        <f t="shared" si="9"/>
        <v>#VALUE!</v>
      </c>
      <c r="AA19" t="e">
        <f t="shared" si="9"/>
        <v>#VALUE!</v>
      </c>
      <c r="AB19" t="e">
        <f t="shared" si="9"/>
        <v>#VALUE!</v>
      </c>
      <c r="AC19" t="e">
        <f t="shared" si="9"/>
        <v>#VALUE!</v>
      </c>
      <c r="AD19" t="e">
        <f t="shared" si="9"/>
        <v>#VALUE!</v>
      </c>
      <c r="AE19" t="e">
        <f t="shared" si="9"/>
        <v>#VALUE!</v>
      </c>
      <c r="AF19" t="e">
        <f t="shared" si="9"/>
        <v>#VALUE!</v>
      </c>
      <c r="AK19" s="9" t="str">
        <f>'[5]Linked Data'!B19</f>
        <v/>
      </c>
      <c r="AL19" s="24">
        <f t="shared" si="1"/>
        <v>6</v>
      </c>
      <c r="AM19" s="25">
        <f>'[5]Linked Data'!O19</f>
        <v>5.4422136172586999</v>
      </c>
      <c r="AN19" s="25">
        <f>'[5]Linked Data'!P19</f>
        <v>5.6281633315622202</v>
      </c>
      <c r="AO19" s="25">
        <f>'[5]Linked Data'!Q19</f>
        <v>6.0018221797760898</v>
      </c>
      <c r="AP19" s="25">
        <f>'[5]Linked Data'!R19</f>
        <v>7.1214740201359596</v>
      </c>
      <c r="AQ19" s="25">
        <f>'[5]Linked Data'!S19</f>
        <v>8.1057996843850706</v>
      </c>
      <c r="AR19" s="25">
        <f>'[5]Linked Data'!T19</f>
        <v>11.8944467209186</v>
      </c>
      <c r="AS19" s="25" t="e">
        <f>'[5]Linked Data'!U19</f>
        <v>#N/A</v>
      </c>
      <c r="AT19" s="25" t="e">
        <f>'[5]Linked Data'!V19</f>
        <v>#N/A</v>
      </c>
    </row>
    <row r="20" spans="3:46" x14ac:dyDescent="0.25">
      <c r="C20" s="7">
        <f>'[5]Linked Data'!L20</f>
        <v>201206</v>
      </c>
      <c r="D20">
        <f>AVERAGE('[5]Linked Data'!C18:C20)</f>
        <v>9606.0420462260008</v>
      </c>
      <c r="E20">
        <f>AVERAGE('[5]Linked Data'!D18:D20)</f>
        <v>3709.17570113898</v>
      </c>
      <c r="F20">
        <f>AVERAGE('[5]Linked Data'!E18:E20)</f>
        <v>3643.5094436441937</v>
      </c>
      <c r="G20">
        <f>AVERAGE('[5]Linked Data'!F18:F20)</f>
        <v>1583.0844647967999</v>
      </c>
      <c r="H20">
        <f>AVERAGE('[5]Linked Data'!G18:G20)</f>
        <v>723.86161130183302</v>
      </c>
      <c r="I20">
        <f>AVERAGE('[5]Linked Data'!H18:H20)</f>
        <v>998.30201818020248</v>
      </c>
      <c r="J20" t="e">
        <f>AVERAGE('[5]Linked Data'!I18:I20)</f>
        <v>#N/A</v>
      </c>
      <c r="K20" t="e">
        <f>AVERAGE('[5]Linked Data'!J18:J20)</f>
        <v>#N/A</v>
      </c>
      <c r="M20" s="9" t="str">
        <f>'[5]Linked Data'!B20</f>
        <v/>
      </c>
      <c r="N20" s="12">
        <f t="shared" si="4"/>
        <v>109.88787891244036</v>
      </c>
      <c r="O20" s="12">
        <f t="shared" si="2"/>
        <v>122.51448890786745</v>
      </c>
      <c r="P20" s="12">
        <f t="shared" si="2"/>
        <v>128.54122547169945</v>
      </c>
      <c r="Q20" s="12">
        <f t="shared" si="2"/>
        <v>122.92712813241822</v>
      </c>
      <c r="R20" s="12">
        <f t="shared" si="2"/>
        <v>136.39950171424178</v>
      </c>
      <c r="S20" s="12">
        <f t="shared" si="2"/>
        <v>118.27228738578467</v>
      </c>
      <c r="T20" s="12" t="e">
        <f t="shared" si="2"/>
        <v>#N/A</v>
      </c>
      <c r="U20" s="12" t="e">
        <f t="shared" si="2"/>
        <v>#N/A</v>
      </c>
      <c r="X20">
        <f t="shared" si="8"/>
        <v>2013</v>
      </c>
      <c r="Y20" t="e">
        <f t="shared" si="9"/>
        <v>#VALUE!</v>
      </c>
      <c r="Z20" t="e">
        <f t="shared" si="9"/>
        <v>#VALUE!</v>
      </c>
      <c r="AA20" t="e">
        <f t="shared" si="9"/>
        <v>#VALUE!</v>
      </c>
      <c r="AB20" t="e">
        <f t="shared" si="9"/>
        <v>#VALUE!</v>
      </c>
      <c r="AC20" t="e">
        <f t="shared" si="9"/>
        <v>#VALUE!</v>
      </c>
      <c r="AD20" t="e">
        <f t="shared" si="9"/>
        <v>#VALUE!</v>
      </c>
      <c r="AE20" t="e">
        <f t="shared" si="9"/>
        <v>#VALUE!</v>
      </c>
      <c r="AF20" t="e">
        <f t="shared" si="9"/>
        <v>#VALUE!</v>
      </c>
      <c r="AK20" s="9" t="str">
        <f>'[5]Linked Data'!B20</f>
        <v/>
      </c>
      <c r="AL20" s="24">
        <f t="shared" si="1"/>
        <v>6</v>
      </c>
      <c r="AM20" s="25">
        <f>'[5]Linked Data'!O20</f>
        <v>5.2793892389849901</v>
      </c>
      <c r="AN20" s="25">
        <f>'[5]Linked Data'!P20</f>
        <v>5.4119937719629796</v>
      </c>
      <c r="AO20" s="25">
        <f>'[5]Linked Data'!Q20</f>
        <v>5.7995238493659604</v>
      </c>
      <c r="AP20" s="25">
        <f>'[5]Linked Data'!R20</f>
        <v>6.8776646515520801</v>
      </c>
      <c r="AQ20" s="25">
        <f>'[5]Linked Data'!S20</f>
        <v>7.8276039569343698</v>
      </c>
      <c r="AR20" s="25">
        <f>'[5]Linked Data'!T20</f>
        <v>11.537281427844</v>
      </c>
      <c r="AS20" s="25" t="e">
        <f>'[5]Linked Data'!U20</f>
        <v>#N/A</v>
      </c>
      <c r="AT20" s="25" t="e">
        <f>'[5]Linked Data'!V20</f>
        <v>#N/A</v>
      </c>
    </row>
    <row r="21" spans="3:46" x14ac:dyDescent="0.25">
      <c r="C21" s="7">
        <f>'[5]Linked Data'!L21</f>
        <v>201207</v>
      </c>
      <c r="D21">
        <f>AVERAGE('[5]Linked Data'!C19:C21)</f>
        <v>9708.4033128360443</v>
      </c>
      <c r="E21">
        <f>AVERAGE('[5]Linked Data'!D19:D21)</f>
        <v>3777.2829640955765</v>
      </c>
      <c r="F21">
        <f>AVERAGE('[5]Linked Data'!E19:E21)</f>
        <v>3705.1570157997171</v>
      </c>
      <c r="G21">
        <f>AVERAGE('[5]Linked Data'!F19:F21)</f>
        <v>1625.5065245083033</v>
      </c>
      <c r="H21">
        <f>AVERAGE('[5]Linked Data'!G19:G21)</f>
        <v>731.64745806211511</v>
      </c>
      <c r="I21">
        <f>AVERAGE('[5]Linked Data'!H19:H21)</f>
        <v>1014.610998382323</v>
      </c>
      <c r="J21" t="e">
        <f>AVERAGE('[5]Linked Data'!I19:I21)</f>
        <v>#N/A</v>
      </c>
      <c r="K21" t="e">
        <f>AVERAGE('[5]Linked Data'!J19:J21)</f>
        <v>#N/A</v>
      </c>
      <c r="M21" s="9" t="str">
        <f>'[5]Linked Data'!B21</f>
        <v>2012</v>
      </c>
      <c r="N21" s="12">
        <f t="shared" si="4"/>
        <v>111.05883594307168</v>
      </c>
      <c r="O21" s="12">
        <f t="shared" si="4"/>
        <v>124.7640794326514</v>
      </c>
      <c r="P21" s="12">
        <f t="shared" si="4"/>
        <v>130.71612156975928</v>
      </c>
      <c r="Q21" s="12">
        <f t="shared" si="4"/>
        <v>126.22121766823238</v>
      </c>
      <c r="R21" s="12">
        <f t="shared" si="4"/>
        <v>137.86661310949313</v>
      </c>
      <c r="S21" s="12">
        <f t="shared" si="4"/>
        <v>120.20446858777245</v>
      </c>
      <c r="T21" s="12" t="e">
        <f t="shared" si="4"/>
        <v>#N/A</v>
      </c>
      <c r="U21" s="12" t="e">
        <f t="shared" si="4"/>
        <v>#N/A</v>
      </c>
      <c r="X21">
        <f t="shared" si="8"/>
        <v>2014</v>
      </c>
      <c r="Y21" t="e">
        <f t="shared" si="9"/>
        <v>#VALUE!</v>
      </c>
      <c r="Z21" t="e">
        <f t="shared" si="9"/>
        <v>#VALUE!</v>
      </c>
      <c r="AA21" t="e">
        <f t="shared" si="9"/>
        <v>#VALUE!</v>
      </c>
      <c r="AB21" t="e">
        <f t="shared" si="9"/>
        <v>#VALUE!</v>
      </c>
      <c r="AC21" t="e">
        <f t="shared" si="9"/>
        <v>#VALUE!</v>
      </c>
      <c r="AD21" t="e">
        <f t="shared" si="9"/>
        <v>#VALUE!</v>
      </c>
      <c r="AE21" t="e">
        <f t="shared" si="9"/>
        <v>#VALUE!</v>
      </c>
      <c r="AF21" t="e">
        <f t="shared" si="9"/>
        <v>#VALUE!</v>
      </c>
      <c r="AK21" s="9" t="str">
        <f>'[5]Linked Data'!B21</f>
        <v>2012</v>
      </c>
      <c r="AL21" s="24">
        <f t="shared" si="1"/>
        <v>6</v>
      </c>
      <c r="AM21" s="25">
        <f>'[5]Linked Data'!O21</f>
        <v>5.1585332280457603</v>
      </c>
      <c r="AN21" s="25">
        <f>'[5]Linked Data'!P21</f>
        <v>5.2317437964780904</v>
      </c>
      <c r="AO21" s="25">
        <f>'[5]Linked Data'!Q21</f>
        <v>5.5765766925552196</v>
      </c>
      <c r="AP21" s="25">
        <f>'[5]Linked Data'!R21</f>
        <v>6.6907311585083997</v>
      </c>
      <c r="AQ21" s="25">
        <f>'[5]Linked Data'!S21</f>
        <v>7.5730064293651296</v>
      </c>
      <c r="AR21" s="25">
        <f>'[5]Linked Data'!T21</f>
        <v>11.3498555365528</v>
      </c>
      <c r="AS21" s="25" t="e">
        <f>'[5]Linked Data'!U21</f>
        <v>#N/A</v>
      </c>
      <c r="AT21" s="25" t="e">
        <f>'[5]Linked Data'!V21</f>
        <v>#N/A</v>
      </c>
    </row>
    <row r="22" spans="3:46" x14ac:dyDescent="0.25">
      <c r="C22" s="7">
        <f>'[5]Linked Data'!L22</f>
        <v>201208</v>
      </c>
      <c r="D22">
        <f>AVERAGE('[5]Linked Data'!C20:C22)</f>
        <v>9766.6751073768264</v>
      </c>
      <c r="E22">
        <f>AVERAGE('[5]Linked Data'!D20:D22)</f>
        <v>3804.8049257903335</v>
      </c>
      <c r="F22">
        <f>AVERAGE('[5]Linked Data'!E20:E22)</f>
        <v>3777.4333238389468</v>
      </c>
      <c r="G22">
        <f>AVERAGE('[5]Linked Data'!F20:F22)</f>
        <v>1660.23022957116</v>
      </c>
      <c r="H22">
        <f>AVERAGE('[5]Linked Data'!G20:G22)</f>
        <v>733.83836551696902</v>
      </c>
      <c r="I22">
        <f>AVERAGE('[5]Linked Data'!H20:H22)</f>
        <v>1015.2760664154963</v>
      </c>
      <c r="J22" t="e">
        <f>AVERAGE('[5]Linked Data'!I20:I22)</f>
        <v>#N/A</v>
      </c>
      <c r="K22" t="e">
        <f>AVERAGE('[5]Linked Data'!J20:J22)</f>
        <v>#N/A</v>
      </c>
      <c r="M22" s="9" t="str">
        <f>'[5]Linked Data'!B22</f>
        <v/>
      </c>
      <c r="N22" s="12">
        <f t="shared" si="4"/>
        <v>111.72543347321928</v>
      </c>
      <c r="O22" s="12">
        <f t="shared" si="4"/>
        <v>125.67313291041997</v>
      </c>
      <c r="P22" s="12">
        <f t="shared" si="4"/>
        <v>133.26599425477156</v>
      </c>
      <c r="Q22" s="12">
        <f t="shared" si="4"/>
        <v>128.91752695331022</v>
      </c>
      <c r="R22" s="12">
        <f t="shared" si="4"/>
        <v>138.2794526363837</v>
      </c>
      <c r="S22" s="12">
        <f t="shared" si="4"/>
        <v>120.28326149424574</v>
      </c>
      <c r="T22" s="12" t="e">
        <f t="shared" si="4"/>
        <v>#N/A</v>
      </c>
      <c r="U22" s="12" t="e">
        <f t="shared" si="4"/>
        <v>#N/A</v>
      </c>
      <c r="X22">
        <f t="shared" si="8"/>
        <v>2015</v>
      </c>
      <c r="Y22" t="e">
        <f t="shared" si="9"/>
        <v>#VALUE!</v>
      </c>
      <c r="Z22" t="e">
        <f t="shared" si="9"/>
        <v>#VALUE!</v>
      </c>
      <c r="AA22" t="e">
        <f t="shared" si="9"/>
        <v>#VALUE!</v>
      </c>
      <c r="AB22" t="e">
        <f t="shared" si="9"/>
        <v>#VALUE!</v>
      </c>
      <c r="AC22" t="e">
        <f t="shared" si="9"/>
        <v>#VALUE!</v>
      </c>
      <c r="AD22" t="e">
        <f t="shared" si="9"/>
        <v>#VALUE!</v>
      </c>
      <c r="AE22" t="e">
        <f t="shared" si="9"/>
        <v>#VALUE!</v>
      </c>
      <c r="AF22" t="e">
        <f t="shared" si="9"/>
        <v>#VALUE!</v>
      </c>
      <c r="AK22" s="9" t="str">
        <f>'[5]Linked Data'!B22</f>
        <v/>
      </c>
      <c r="AL22" s="24">
        <f t="shared" si="1"/>
        <v>6</v>
      </c>
      <c r="AM22" s="25">
        <f>'[5]Linked Data'!O22</f>
        <v>5.0194380032498396</v>
      </c>
      <c r="AN22" s="25">
        <f>'[5]Linked Data'!P22</f>
        <v>5.0718839314387401</v>
      </c>
      <c r="AO22" s="25">
        <f>'[5]Linked Data'!Q22</f>
        <v>5.3745793052411797</v>
      </c>
      <c r="AP22" s="25">
        <f>'[5]Linked Data'!R22</f>
        <v>6.4448196253892496</v>
      </c>
      <c r="AQ22" s="25">
        <f>'[5]Linked Data'!S22</f>
        <v>7.3667242698392199</v>
      </c>
      <c r="AR22" s="25">
        <f>'[5]Linked Data'!T22</f>
        <v>11.0299083510705</v>
      </c>
      <c r="AS22" s="25" t="e">
        <f>'[5]Linked Data'!U22</f>
        <v>#N/A</v>
      </c>
      <c r="AT22" s="25" t="e">
        <f>'[5]Linked Data'!V22</f>
        <v>#N/A</v>
      </c>
    </row>
    <row r="23" spans="3:46" x14ac:dyDescent="0.25">
      <c r="C23" s="7">
        <f>'[5]Linked Data'!L23</f>
        <v>201209</v>
      </c>
      <c r="D23">
        <f>AVERAGE('[5]Linked Data'!C21:C23)</f>
        <v>9822.3869056896892</v>
      </c>
      <c r="E23">
        <f>AVERAGE('[5]Linked Data'!D21:D23)</f>
        <v>3882.5283225631902</v>
      </c>
      <c r="F23">
        <f>AVERAGE('[5]Linked Data'!E21:E23)</f>
        <v>3832.1943866174665</v>
      </c>
      <c r="G23">
        <f>AVERAGE('[5]Linked Data'!F21:F23)</f>
        <v>1689.7601233710368</v>
      </c>
      <c r="H23">
        <f>AVERAGE('[5]Linked Data'!G21:G23)</f>
        <v>749.25901816126373</v>
      </c>
      <c r="I23">
        <f>AVERAGE('[5]Linked Data'!H21:H23)</f>
        <v>1017.9603718503696</v>
      </c>
      <c r="J23" t="e">
        <f>AVERAGE('[5]Linked Data'!I21:I23)</f>
        <v>#N/A</v>
      </c>
      <c r="K23" t="e">
        <f>AVERAGE('[5]Linked Data'!J21:J23)</f>
        <v>#N/A</v>
      </c>
      <c r="M23" s="9" t="str">
        <f>'[5]Linked Data'!B23</f>
        <v/>
      </c>
      <c r="N23" s="12">
        <f t="shared" si="4"/>
        <v>112.36274604353052</v>
      </c>
      <c r="O23" s="12">
        <f t="shared" si="4"/>
        <v>128.24034541234755</v>
      </c>
      <c r="P23" s="12">
        <f t="shared" si="4"/>
        <v>135.19793768089957</v>
      </c>
      <c r="Q23" s="12">
        <f t="shared" si="4"/>
        <v>131.21053476154495</v>
      </c>
      <c r="R23" s="12">
        <f t="shared" si="4"/>
        <v>141.18521432335501</v>
      </c>
      <c r="S23" s="12">
        <f t="shared" si="4"/>
        <v>120.60128042843891</v>
      </c>
      <c r="T23" s="12" t="e">
        <f t="shared" si="4"/>
        <v>#N/A</v>
      </c>
      <c r="U23" s="12" t="e">
        <f t="shared" si="4"/>
        <v>#N/A</v>
      </c>
      <c r="X23">
        <f t="shared" si="8"/>
        <v>2016</v>
      </c>
      <c r="Y23" t="e">
        <f t="shared" si="9"/>
        <v>#VALUE!</v>
      </c>
      <c r="Z23" t="e">
        <f t="shared" si="9"/>
        <v>#VALUE!</v>
      </c>
      <c r="AA23" t="e">
        <f t="shared" si="9"/>
        <v>#VALUE!</v>
      </c>
      <c r="AB23" t="e">
        <f t="shared" si="9"/>
        <v>#VALUE!</v>
      </c>
      <c r="AC23" t="e">
        <f t="shared" si="9"/>
        <v>#VALUE!</v>
      </c>
      <c r="AD23" t="e">
        <f t="shared" si="9"/>
        <v>#VALUE!</v>
      </c>
      <c r="AE23" t="e">
        <f t="shared" si="9"/>
        <v>#VALUE!</v>
      </c>
      <c r="AF23" t="e">
        <f t="shared" si="9"/>
        <v>#VALUE!</v>
      </c>
      <c r="AK23" s="9" t="str">
        <f>'[5]Linked Data'!B23</f>
        <v/>
      </c>
      <c r="AL23" s="24">
        <f t="shared" si="1"/>
        <v>6</v>
      </c>
      <c r="AM23" s="25">
        <f>'[5]Linked Data'!O23</f>
        <v>4.9333952308254903</v>
      </c>
      <c r="AN23" s="25">
        <f>'[5]Linked Data'!P23</f>
        <v>4.9205787936496703</v>
      </c>
      <c r="AO23" s="25">
        <f>'[5]Linked Data'!Q23</f>
        <v>5.2592563768448599</v>
      </c>
      <c r="AP23" s="25">
        <f>'[5]Linked Data'!R23</f>
        <v>6.2735935480952696</v>
      </c>
      <c r="AQ23" s="25">
        <f>'[5]Linked Data'!S23</f>
        <v>7.1759940470688504</v>
      </c>
      <c r="AR23" s="25">
        <f>'[5]Linked Data'!T23</f>
        <v>10.878938296127201</v>
      </c>
      <c r="AS23" s="25" t="e">
        <f>'[5]Linked Data'!U23</f>
        <v>#N/A</v>
      </c>
      <c r="AT23" s="25" t="e">
        <f>'[5]Linked Data'!V23</f>
        <v>#N/A</v>
      </c>
    </row>
    <row r="24" spans="3:46" x14ac:dyDescent="0.25">
      <c r="C24" s="7">
        <f>'[5]Linked Data'!L24</f>
        <v>201210</v>
      </c>
      <c r="D24">
        <f>AVERAGE('[5]Linked Data'!C22:C24)</f>
        <v>9885.5860963927735</v>
      </c>
      <c r="E24">
        <f>AVERAGE('[5]Linked Data'!D22:D24)</f>
        <v>3951.4676730957367</v>
      </c>
      <c r="F24">
        <f>AVERAGE('[5]Linked Data'!E22:E24)</f>
        <v>3938.3919399182996</v>
      </c>
      <c r="G24">
        <f>AVERAGE('[5]Linked Data'!F22:F24)</f>
        <v>1719.9693659943732</v>
      </c>
      <c r="H24">
        <f>AVERAGE('[5]Linked Data'!G22:G24)</f>
        <v>770.0142685660536</v>
      </c>
      <c r="I24">
        <f>AVERAGE('[5]Linked Data'!H22:H24)</f>
        <v>1043.5123488786032</v>
      </c>
      <c r="J24" t="e">
        <f>AVERAGE('[5]Linked Data'!I22:I24)</f>
        <v>#N/A</v>
      </c>
      <c r="K24" t="e">
        <f>AVERAGE('[5]Linked Data'!J22:J24)</f>
        <v>#N/A</v>
      </c>
      <c r="M24" s="9" t="str">
        <f>'[5]Linked Data'!B24</f>
        <v/>
      </c>
      <c r="N24" s="12">
        <f t="shared" si="4"/>
        <v>113.0857102968541</v>
      </c>
      <c r="O24" s="12">
        <f t="shared" si="4"/>
        <v>130.51741988297499</v>
      </c>
      <c r="P24" s="12">
        <f t="shared" si="4"/>
        <v>138.944535255169</v>
      </c>
      <c r="Q24" s="12">
        <f t="shared" si="4"/>
        <v>133.5562942717419</v>
      </c>
      <c r="R24" s="12">
        <f t="shared" si="4"/>
        <v>145.09619090916433</v>
      </c>
      <c r="S24" s="12">
        <f t="shared" si="4"/>
        <v>123.62851138192046</v>
      </c>
      <c r="T24" s="12" t="e">
        <f t="shared" si="4"/>
        <v>#N/A</v>
      </c>
      <c r="U24" s="12" t="e">
        <f t="shared" si="4"/>
        <v>#N/A</v>
      </c>
      <c r="X24">
        <f t="shared" si="8"/>
        <v>2017</v>
      </c>
      <c r="Y24" t="e">
        <f t="shared" si="9"/>
        <v>#VALUE!</v>
      </c>
      <c r="Z24" t="e">
        <f t="shared" si="9"/>
        <v>#VALUE!</v>
      </c>
      <c r="AA24" t="e">
        <f t="shared" si="9"/>
        <v>#VALUE!</v>
      </c>
      <c r="AB24" t="e">
        <f t="shared" si="9"/>
        <v>#VALUE!</v>
      </c>
      <c r="AC24" t="e">
        <f t="shared" si="9"/>
        <v>#VALUE!</v>
      </c>
      <c r="AD24" t="e">
        <f t="shared" si="9"/>
        <v>#VALUE!</v>
      </c>
      <c r="AE24" t="e">
        <f t="shared" si="9"/>
        <v>#VALUE!</v>
      </c>
      <c r="AF24" t="e">
        <f t="shared" si="9"/>
        <v>#VALUE!</v>
      </c>
      <c r="AK24" s="9" t="str">
        <f>'[5]Linked Data'!B24</f>
        <v/>
      </c>
      <c r="AL24" s="24">
        <f t="shared" si="1"/>
        <v>6</v>
      </c>
      <c r="AM24" s="25">
        <f>'[5]Linked Data'!O24</f>
        <v>4.7862504784249902</v>
      </c>
      <c r="AN24" s="25">
        <f>'[5]Linked Data'!P24</f>
        <v>4.7251071993905001</v>
      </c>
      <c r="AO24" s="25">
        <f>'[5]Linked Data'!Q24</f>
        <v>5.0139355293166403</v>
      </c>
      <c r="AP24" s="25">
        <f>'[5]Linked Data'!R24</f>
        <v>6.0254187377773603</v>
      </c>
      <c r="AQ24" s="25">
        <f>'[5]Linked Data'!S24</f>
        <v>6.9326118589680696</v>
      </c>
      <c r="AR24" s="25">
        <f>'[5]Linked Data'!T24</f>
        <v>10.4819183623539</v>
      </c>
      <c r="AS24" s="25" t="e">
        <f>'[5]Linked Data'!U24</f>
        <v>#N/A</v>
      </c>
      <c r="AT24" s="25" t="e">
        <f>'[5]Linked Data'!V24</f>
        <v>#N/A</v>
      </c>
    </row>
    <row r="25" spans="3:46" x14ac:dyDescent="0.25">
      <c r="C25" s="7">
        <f>'[5]Linked Data'!L25</f>
        <v>201211</v>
      </c>
      <c r="D25">
        <f>AVERAGE('[5]Linked Data'!C23:C25)</f>
        <v>9930.694527138221</v>
      </c>
      <c r="E25">
        <f>AVERAGE('[5]Linked Data'!D23:D25)</f>
        <v>4122.2550830135269</v>
      </c>
      <c r="F25">
        <f>AVERAGE('[5]Linked Data'!E23:E25)</f>
        <v>4058.7444266295265</v>
      </c>
      <c r="G25">
        <f>AVERAGE('[5]Linked Data'!F23:F25)</f>
        <v>1778.9202444731036</v>
      </c>
      <c r="H25">
        <f>AVERAGE('[5]Linked Data'!G23:G25)</f>
        <v>795.70198881620342</v>
      </c>
      <c r="I25">
        <f>AVERAGE('[5]Linked Data'!H23:H25)</f>
        <v>1080.9665183338766</v>
      </c>
      <c r="J25" t="e">
        <f>AVERAGE('[5]Linked Data'!I23:I25)</f>
        <v>#N/A</v>
      </c>
      <c r="K25" t="e">
        <f>AVERAGE('[5]Linked Data'!J23:J25)</f>
        <v>#N/A</v>
      </c>
      <c r="M25" s="9" t="str">
        <f>'[5]Linked Data'!B25</f>
        <v/>
      </c>
      <c r="N25" s="12">
        <f t="shared" si="4"/>
        <v>113.60172612853927</v>
      </c>
      <c r="O25" s="12">
        <f t="shared" si="4"/>
        <v>136.15854716404485</v>
      </c>
      <c r="P25" s="12">
        <f t="shared" si="4"/>
        <v>143.19051193499183</v>
      </c>
      <c r="Q25" s="12">
        <f t="shared" si="4"/>
        <v>138.13385305234917</v>
      </c>
      <c r="R25" s="12">
        <f t="shared" si="4"/>
        <v>149.93660817620776</v>
      </c>
      <c r="S25" s="12">
        <f t="shared" si="4"/>
        <v>128.06583617235313</v>
      </c>
      <c r="T25" s="12" t="e">
        <f t="shared" si="4"/>
        <v>#N/A</v>
      </c>
      <c r="U25" s="12" t="e">
        <f t="shared" si="4"/>
        <v>#N/A</v>
      </c>
      <c r="X25">
        <f t="shared" si="8"/>
        <v>2018</v>
      </c>
      <c r="Y25" t="e">
        <f t="shared" si="9"/>
        <v>#VALUE!</v>
      </c>
      <c r="Z25" t="e">
        <f t="shared" si="9"/>
        <v>#VALUE!</v>
      </c>
      <c r="AA25" t="e">
        <f t="shared" si="9"/>
        <v>#VALUE!</v>
      </c>
      <c r="AB25" t="e">
        <f t="shared" si="9"/>
        <v>#VALUE!</v>
      </c>
      <c r="AC25" t="e">
        <f t="shared" si="9"/>
        <v>#VALUE!</v>
      </c>
      <c r="AD25" t="e">
        <f t="shared" si="9"/>
        <v>#VALUE!</v>
      </c>
      <c r="AE25" t="e">
        <f t="shared" si="9"/>
        <v>#VALUE!</v>
      </c>
      <c r="AF25" t="e">
        <f t="shared" si="9"/>
        <v>#VALUE!</v>
      </c>
      <c r="AK25" s="9" t="str">
        <f>'[5]Linked Data'!B25</f>
        <v/>
      </c>
      <c r="AL25" s="24">
        <f t="shared" si="1"/>
        <v>6</v>
      </c>
      <c r="AM25" s="25">
        <f>'[5]Linked Data'!O25</f>
        <v>4.6894312298052601</v>
      </c>
      <c r="AN25" s="25">
        <f>'[5]Linked Data'!P25</f>
        <v>4.5616082186926699</v>
      </c>
      <c r="AO25" s="25">
        <f>'[5]Linked Data'!Q25</f>
        <v>4.8773009201886497</v>
      </c>
      <c r="AP25" s="25">
        <f>'[5]Linked Data'!R25</f>
        <v>5.84979994257945</v>
      </c>
      <c r="AQ25" s="25">
        <f>'[5]Linked Data'!S25</f>
        <v>6.7743208273145701</v>
      </c>
      <c r="AR25" s="25">
        <f>'[5]Linked Data'!T25</f>
        <v>10.2067557515196</v>
      </c>
      <c r="AS25" s="25" t="e">
        <f>'[5]Linked Data'!U25</f>
        <v>#N/A</v>
      </c>
      <c r="AT25" s="25" t="e">
        <f>'[5]Linked Data'!V25</f>
        <v>#N/A</v>
      </c>
    </row>
    <row r="26" spans="3:46" x14ac:dyDescent="0.25">
      <c r="C26" s="7">
        <f>'[5]Linked Data'!L26</f>
        <v>201212</v>
      </c>
      <c r="D26">
        <f>AVERAGE('[5]Linked Data'!C24:C26)</f>
        <v>9991.3084123288518</v>
      </c>
      <c r="E26">
        <f>AVERAGE('[5]Linked Data'!D24:D26)</f>
        <v>4167.0412139318496</v>
      </c>
      <c r="F26">
        <f>AVERAGE('[5]Linked Data'!E24:E26)</f>
        <v>4178.2918623062569</v>
      </c>
      <c r="G26">
        <f>AVERAGE('[5]Linked Data'!F24:F26)</f>
        <v>1815.3948787613865</v>
      </c>
      <c r="H26">
        <f>AVERAGE('[5]Linked Data'!G24:G26)</f>
        <v>824.44584436173056</v>
      </c>
      <c r="I26">
        <f>AVERAGE('[5]Linked Data'!H24:H26)</f>
        <v>1138.9956180216197</v>
      </c>
      <c r="J26" t="e">
        <f>AVERAGE('[5]Linked Data'!I24:I26)</f>
        <v>#N/A</v>
      </c>
      <c r="K26" t="e">
        <f>AVERAGE('[5]Linked Data'!J24:J26)</f>
        <v>#N/A</v>
      </c>
      <c r="M26" s="9" t="str">
        <f>'[5]Linked Data'!B26</f>
        <v/>
      </c>
      <c r="N26" s="12">
        <f t="shared" si="4"/>
        <v>114.29511589762294</v>
      </c>
      <c r="O26" s="12">
        <f t="shared" si="4"/>
        <v>137.63783808518787</v>
      </c>
      <c r="P26" s="12">
        <f t="shared" si="4"/>
        <v>147.40808680931863</v>
      </c>
      <c r="Q26" s="12">
        <f t="shared" si="4"/>
        <v>140.96612267689781</v>
      </c>
      <c r="R26" s="12">
        <f t="shared" si="4"/>
        <v>155.35290255146123</v>
      </c>
      <c r="S26" s="12">
        <f t="shared" si="4"/>
        <v>134.9407439958573</v>
      </c>
      <c r="T26" s="12" t="e">
        <f t="shared" si="4"/>
        <v>#N/A</v>
      </c>
      <c r="U26" s="12" t="e">
        <f t="shared" si="4"/>
        <v>#N/A</v>
      </c>
      <c r="X26">
        <f t="shared" si="8"/>
        <v>2019</v>
      </c>
      <c r="Y26" t="e">
        <f t="shared" si="9"/>
        <v>#VALUE!</v>
      </c>
      <c r="Z26" t="e">
        <f t="shared" si="9"/>
        <v>#VALUE!</v>
      </c>
      <c r="AA26" t="e">
        <f t="shared" si="9"/>
        <v>#VALUE!</v>
      </c>
      <c r="AB26" t="e">
        <f t="shared" si="9"/>
        <v>#VALUE!</v>
      </c>
      <c r="AC26" t="e">
        <f t="shared" si="9"/>
        <v>#VALUE!</v>
      </c>
      <c r="AD26" t="e">
        <f t="shared" si="9"/>
        <v>#VALUE!</v>
      </c>
      <c r="AE26" t="e">
        <f t="shared" si="9"/>
        <v>#VALUE!</v>
      </c>
      <c r="AF26" t="e">
        <f t="shared" si="9"/>
        <v>#VALUE!</v>
      </c>
      <c r="AK26" s="9" t="str">
        <f>'[5]Linked Data'!B26</f>
        <v/>
      </c>
      <c r="AL26" s="24">
        <f t="shared" si="1"/>
        <v>6</v>
      </c>
      <c r="AM26" s="25">
        <f>'[5]Linked Data'!O26</f>
        <v>4.59499424374334</v>
      </c>
      <c r="AN26" s="25">
        <f>'[5]Linked Data'!P26</f>
        <v>4.4193865741057996</v>
      </c>
      <c r="AO26" s="25">
        <f>'[5]Linked Data'!Q26</f>
        <v>4.7311475283210296</v>
      </c>
      <c r="AP26" s="25">
        <f>'[5]Linked Data'!R26</f>
        <v>5.7043101255897799</v>
      </c>
      <c r="AQ26" s="25">
        <f>'[5]Linked Data'!S26</f>
        <v>6.5922712686671403</v>
      </c>
      <c r="AR26" s="25">
        <f>'[5]Linked Data'!T26</f>
        <v>9.8975223221482693</v>
      </c>
      <c r="AS26" s="25" t="e">
        <f>'[5]Linked Data'!U26</f>
        <v>#N/A</v>
      </c>
      <c r="AT26" s="25" t="e">
        <f>'[5]Linked Data'!V26</f>
        <v>#N/A</v>
      </c>
    </row>
    <row r="27" spans="3:46" x14ac:dyDescent="0.25">
      <c r="C27" s="7">
        <f>'[5]Linked Data'!L27</f>
        <v>201301</v>
      </c>
      <c r="D27">
        <f>AVERAGE('[5]Linked Data'!C25:C27)</f>
        <v>10123.769435810224</v>
      </c>
      <c r="E27">
        <f>AVERAGE('[5]Linked Data'!D25:D27)</f>
        <v>4270.8872234975934</v>
      </c>
      <c r="F27">
        <f>AVERAGE('[5]Linked Data'!E25:E27)</f>
        <v>4244.6749140972233</v>
      </c>
      <c r="G27">
        <f>AVERAGE('[5]Linked Data'!F25:F27)</f>
        <v>1881.6156547180599</v>
      </c>
      <c r="H27">
        <f>AVERAGE('[5]Linked Data'!G25:G27)</f>
        <v>858.76806387859267</v>
      </c>
      <c r="I27">
        <f>AVERAGE('[5]Linked Data'!H25:H27)</f>
        <v>1167.0690727392666</v>
      </c>
      <c r="J27" t="e">
        <f>AVERAGE('[5]Linked Data'!I25:I27)</f>
        <v>#N/A</v>
      </c>
      <c r="K27" t="e">
        <f>AVERAGE('[5]Linked Data'!J25:J27)</f>
        <v>#N/A</v>
      </c>
      <c r="M27" s="9" t="str">
        <f>'[5]Linked Data'!B27</f>
        <v/>
      </c>
      <c r="N27" s="12">
        <f t="shared" si="4"/>
        <v>115.81039772117663</v>
      </c>
      <c r="O27" s="12">
        <f t="shared" si="4"/>
        <v>141.06788341390114</v>
      </c>
      <c r="P27" s="12">
        <f t="shared" si="4"/>
        <v>149.75004830543804</v>
      </c>
      <c r="Q27" s="12">
        <f t="shared" si="4"/>
        <v>146.10819184128633</v>
      </c>
      <c r="R27" s="12">
        <f t="shared" si="4"/>
        <v>161.82034545316074</v>
      </c>
      <c r="S27" s="12">
        <f t="shared" si="4"/>
        <v>138.26670311825788</v>
      </c>
      <c r="T27" s="12" t="e">
        <f t="shared" si="4"/>
        <v>#N/A</v>
      </c>
      <c r="U27" s="12" t="e">
        <f t="shared" si="4"/>
        <v>#N/A</v>
      </c>
      <c r="X27">
        <f t="shared" si="8"/>
        <v>2020</v>
      </c>
      <c r="Y27" t="e">
        <f t="shared" si="9"/>
        <v>#VALUE!</v>
      </c>
      <c r="Z27" t="e">
        <f t="shared" si="9"/>
        <v>#VALUE!</v>
      </c>
      <c r="AA27" t="e">
        <f t="shared" si="9"/>
        <v>#VALUE!</v>
      </c>
      <c r="AB27" t="e">
        <f t="shared" si="9"/>
        <v>#VALUE!</v>
      </c>
      <c r="AC27" t="e">
        <f t="shared" si="9"/>
        <v>#VALUE!</v>
      </c>
      <c r="AD27" t="e">
        <f t="shared" si="9"/>
        <v>#VALUE!</v>
      </c>
      <c r="AE27" t="e">
        <f t="shared" si="9"/>
        <v>#VALUE!</v>
      </c>
      <c r="AF27" t="e">
        <f t="shared" si="9"/>
        <v>#VALUE!</v>
      </c>
      <c r="AK27" s="9" t="str">
        <f>'[5]Linked Data'!B27</f>
        <v/>
      </c>
      <c r="AL27" s="24">
        <f t="shared" si="1"/>
        <v>6</v>
      </c>
      <c r="AM27" s="25">
        <f>'[5]Linked Data'!O27</f>
        <v>4.4608867284974503</v>
      </c>
      <c r="AN27" s="25">
        <f>'[5]Linked Data'!P27</f>
        <v>4.2853025795064301</v>
      </c>
      <c r="AO27" s="25">
        <f>'[5]Linked Data'!Q27</f>
        <v>4.5964830448423397</v>
      </c>
      <c r="AP27" s="25">
        <f>'[5]Linked Data'!R27</f>
        <v>5.5804448496825199</v>
      </c>
      <c r="AQ27" s="25">
        <f>'[5]Linked Data'!S27</f>
        <v>6.3887838858988903</v>
      </c>
      <c r="AR27" s="25">
        <f>'[5]Linked Data'!T27</f>
        <v>9.5776975017193795</v>
      </c>
      <c r="AS27" s="25" t="e">
        <f>'[5]Linked Data'!U27</f>
        <v>#N/A</v>
      </c>
      <c r="AT27" s="25" t="e">
        <f>'[5]Linked Data'!V27</f>
        <v>#N/A</v>
      </c>
    </row>
    <row r="28" spans="3:46" x14ac:dyDescent="0.25">
      <c r="C28" s="7">
        <f>'[5]Linked Data'!L28</f>
        <v>201302</v>
      </c>
      <c r="D28">
        <f>AVERAGE('[5]Linked Data'!C26:C28)</f>
        <v>10187.8398606059</v>
      </c>
      <c r="E28">
        <f>AVERAGE('[5]Linked Data'!D26:D28)</f>
        <v>4308.4779314695033</v>
      </c>
      <c r="F28">
        <f>AVERAGE('[5]Linked Data'!E26:E28)</f>
        <v>4290.9239593874363</v>
      </c>
      <c r="G28">
        <f>AVERAGE('[5]Linked Data'!F26:F28)</f>
        <v>1918.7565430133634</v>
      </c>
      <c r="H28">
        <f>AVERAGE('[5]Linked Data'!G26:G28)</f>
        <v>886.72762279177266</v>
      </c>
      <c r="I28">
        <f>AVERAGE('[5]Linked Data'!H26:H28)</f>
        <v>1184.5775664277269</v>
      </c>
      <c r="J28" t="e">
        <f>AVERAGE('[5]Linked Data'!I26:I28)</f>
        <v>#N/A</v>
      </c>
      <c r="K28" t="e">
        <f>AVERAGE('[5]Linked Data'!J26:J28)</f>
        <v>#N/A</v>
      </c>
      <c r="M28" s="9" t="str">
        <f>'[5]Linked Data'!B28</f>
        <v/>
      </c>
      <c r="N28" s="12">
        <f t="shared" si="4"/>
        <v>116.54332841707983</v>
      </c>
      <c r="O28" s="12">
        <f t="shared" si="4"/>
        <v>142.30950870909794</v>
      </c>
      <c r="P28" s="12">
        <f t="shared" si="4"/>
        <v>151.38169193102834</v>
      </c>
      <c r="Q28" s="12">
        <f t="shared" si="4"/>
        <v>148.99219635017693</v>
      </c>
      <c r="R28" s="12">
        <f t="shared" si="4"/>
        <v>167.08885236713985</v>
      </c>
      <c r="S28" s="12">
        <f t="shared" si="4"/>
        <v>140.34099482507881</v>
      </c>
      <c r="T28" s="12" t="e">
        <f t="shared" si="4"/>
        <v>#N/A</v>
      </c>
      <c r="U28" s="12" t="e">
        <f t="shared" si="4"/>
        <v>#N/A</v>
      </c>
      <c r="AK28" s="9" t="str">
        <f>'[5]Linked Data'!B28</f>
        <v/>
      </c>
      <c r="AL28" s="24">
        <f t="shared" si="1"/>
        <v>6</v>
      </c>
      <c r="AM28" s="25">
        <f>'[5]Linked Data'!O28</f>
        <v>4.3779498654774498</v>
      </c>
      <c r="AN28" s="25">
        <f>'[5]Linked Data'!P28</f>
        <v>4.1821847933994096</v>
      </c>
      <c r="AO28" s="25">
        <f>'[5]Linked Data'!Q28</f>
        <v>4.56710005511058</v>
      </c>
      <c r="AP28" s="25">
        <f>'[5]Linked Data'!R28</f>
        <v>5.4578301192884204</v>
      </c>
      <c r="AQ28" s="25">
        <f>'[5]Linked Data'!S28</f>
        <v>6.2596838049712904</v>
      </c>
      <c r="AR28" s="25">
        <f>'[5]Linked Data'!T28</f>
        <v>9.5364202964720306</v>
      </c>
      <c r="AS28" s="25" t="e">
        <f>'[5]Linked Data'!U28</f>
        <v>#N/A</v>
      </c>
      <c r="AT28" s="25" t="e">
        <f>'[5]Linked Data'!V28</f>
        <v>#N/A</v>
      </c>
    </row>
    <row r="29" spans="3:46" x14ac:dyDescent="0.25">
      <c r="C29" s="7">
        <f>'[5]Linked Data'!L29</f>
        <v>201303</v>
      </c>
      <c r="D29">
        <f>AVERAGE('[5]Linked Data'!C27:C29)</f>
        <v>10222.932534186033</v>
      </c>
      <c r="E29">
        <f>AVERAGE('[5]Linked Data'!D27:D29)</f>
        <v>4461.7441531072227</v>
      </c>
      <c r="F29">
        <f>AVERAGE('[5]Linked Data'!E27:E29)</f>
        <v>4402.8128160558272</v>
      </c>
      <c r="G29">
        <f>AVERAGE('[5]Linked Data'!F27:F29)</f>
        <v>2008.4270386112669</v>
      </c>
      <c r="H29">
        <f>AVERAGE('[5]Linked Data'!G27:G29)</f>
        <v>935.59317540454629</v>
      </c>
      <c r="I29">
        <f>AVERAGE('[5]Linked Data'!H27:H29)</f>
        <v>1211.3808709422931</v>
      </c>
      <c r="J29" t="e">
        <f>AVERAGE('[5]Linked Data'!I27:I29)</f>
        <v>#N/A</v>
      </c>
      <c r="K29" t="e">
        <f>AVERAGE('[5]Linked Data'!J27:J29)</f>
        <v>#N/A</v>
      </c>
      <c r="M29" s="9" t="str">
        <f>'[5]Linked Data'!B29</f>
        <v/>
      </c>
      <c r="N29" s="12">
        <f t="shared" si="4"/>
        <v>116.94476945247511</v>
      </c>
      <c r="O29" s="12">
        <f t="shared" si="4"/>
        <v>147.37190917856591</v>
      </c>
      <c r="P29" s="12">
        <f t="shared" si="4"/>
        <v>155.32907589564823</v>
      </c>
      <c r="Q29" s="12">
        <f t="shared" si="4"/>
        <v>155.95514542028596</v>
      </c>
      <c r="R29" s="12">
        <f t="shared" si="4"/>
        <v>176.29674089625559</v>
      </c>
      <c r="S29" s="12">
        <f t="shared" si="4"/>
        <v>143.51647486689441</v>
      </c>
      <c r="T29" s="12" t="e">
        <f t="shared" si="4"/>
        <v>#N/A</v>
      </c>
      <c r="U29" s="12" t="e">
        <f t="shared" si="4"/>
        <v>#N/A</v>
      </c>
      <c r="AK29" s="9" t="str">
        <f>'[5]Linked Data'!B29</f>
        <v/>
      </c>
      <c r="AL29" s="24">
        <f t="shared" si="1"/>
        <v>6</v>
      </c>
      <c r="AM29" s="25">
        <f>'[5]Linked Data'!O29</f>
        <v>4.2280975863154104</v>
      </c>
      <c r="AN29" s="25">
        <f>'[5]Linked Data'!P29</f>
        <v>4.0365603021147196</v>
      </c>
      <c r="AO29" s="25">
        <f>'[5]Linked Data'!Q29</f>
        <v>4.3544511949100402</v>
      </c>
      <c r="AP29" s="25">
        <f>'[5]Linked Data'!R29</f>
        <v>5.1417980888659303</v>
      </c>
      <c r="AQ29" s="25">
        <f>'[5]Linked Data'!S29</f>
        <v>6.03744914050327</v>
      </c>
      <c r="AR29" s="25">
        <f>'[5]Linked Data'!T29</f>
        <v>9.1464023705787891</v>
      </c>
      <c r="AS29" s="25" t="e">
        <f>'[5]Linked Data'!U29</f>
        <v>#N/A</v>
      </c>
      <c r="AT29" s="25" t="e">
        <f>'[5]Linked Data'!V29</f>
        <v>#N/A</v>
      </c>
    </row>
    <row r="30" spans="3:46" x14ac:dyDescent="0.25">
      <c r="C30" s="7">
        <f>'[5]Linked Data'!L30</f>
        <v>201304</v>
      </c>
      <c r="D30">
        <f>AVERAGE('[5]Linked Data'!C28:C30)</f>
        <v>10115.745985807367</v>
      </c>
      <c r="E30">
        <f>AVERAGE('[5]Linked Data'!D28:D30)</f>
        <v>4544.1857846089833</v>
      </c>
      <c r="F30">
        <f>AVERAGE('[5]Linked Data'!E28:E30)</f>
        <v>4563.3613725707573</v>
      </c>
      <c r="G30">
        <f>AVERAGE('[5]Linked Data'!F28:F30)</f>
        <v>2122.5076016786634</v>
      </c>
      <c r="H30">
        <f>AVERAGE('[5]Linked Data'!G28:G30)</f>
        <v>976.41349724196732</v>
      </c>
      <c r="I30">
        <f>AVERAGE('[5]Linked Data'!H28:H30)</f>
        <v>1308.0822273834367</v>
      </c>
      <c r="J30" t="e">
        <f>AVERAGE('[5]Linked Data'!I28:I30)</f>
        <v>#N/A</v>
      </c>
      <c r="K30" t="e">
        <f>AVERAGE('[5]Linked Data'!J28:J30)</f>
        <v>#N/A</v>
      </c>
      <c r="M30" s="9" t="str">
        <f>'[5]Linked Data'!B30</f>
        <v/>
      </c>
      <c r="N30" s="12">
        <f t="shared" si="4"/>
        <v>115.71861383160682</v>
      </c>
      <c r="O30" s="12">
        <f t="shared" si="4"/>
        <v>150.09496550212248</v>
      </c>
      <c r="P30" s="12">
        <f t="shared" si="4"/>
        <v>160.99315019580993</v>
      </c>
      <c r="Q30" s="12">
        <f t="shared" si="4"/>
        <v>164.81354578075207</v>
      </c>
      <c r="R30" s="12">
        <f t="shared" si="4"/>
        <v>183.98864149093643</v>
      </c>
      <c r="S30" s="12">
        <f t="shared" si="4"/>
        <v>154.9730184892851</v>
      </c>
      <c r="T30" s="12" t="e">
        <f t="shared" si="4"/>
        <v>#N/A</v>
      </c>
      <c r="U30" s="12" t="e">
        <f t="shared" si="4"/>
        <v>#N/A</v>
      </c>
      <c r="AK30" s="9" t="str">
        <f>'[5]Linked Data'!B30</f>
        <v/>
      </c>
      <c r="AL30" s="24">
        <f t="shared" si="1"/>
        <v>6</v>
      </c>
      <c r="AM30" s="25">
        <f>'[5]Linked Data'!O30</f>
        <v>4.0874748757878496</v>
      </c>
      <c r="AN30" s="25">
        <f>'[5]Linked Data'!P30</f>
        <v>3.8730171654340699</v>
      </c>
      <c r="AO30" s="25">
        <f>'[5]Linked Data'!Q30</f>
        <v>4.15254317419316</v>
      </c>
      <c r="AP30" s="25">
        <f>'[5]Linked Data'!R30</f>
        <v>4.9216537743369901</v>
      </c>
      <c r="AQ30" s="25">
        <f>'[5]Linked Data'!S30</f>
        <v>5.8506236523757797</v>
      </c>
      <c r="AR30" s="25">
        <f>'[5]Linked Data'!T30</f>
        <v>8.8935763700744204</v>
      </c>
      <c r="AS30" s="25" t="e">
        <f>'[5]Linked Data'!U30</f>
        <v>#N/A</v>
      </c>
      <c r="AT30" s="25" t="e">
        <f>'[5]Linked Data'!V30</f>
        <v>#N/A</v>
      </c>
    </row>
    <row r="31" spans="3:46" x14ac:dyDescent="0.25">
      <c r="C31" s="7">
        <f>'[5]Linked Data'!L31</f>
        <v>201305</v>
      </c>
      <c r="D31">
        <f>AVERAGE('[5]Linked Data'!C29:C31)</f>
        <v>10012.642425415121</v>
      </c>
      <c r="E31">
        <f>AVERAGE('[5]Linked Data'!D29:D31)</f>
        <v>4645.0267796877997</v>
      </c>
      <c r="F31">
        <f>AVERAGE('[5]Linked Data'!E29:E31)</f>
        <v>4767.3576692881361</v>
      </c>
      <c r="G31">
        <f>AVERAGE('[5]Linked Data'!F29:F31)</f>
        <v>2220.3114867768768</v>
      </c>
      <c r="H31">
        <f>AVERAGE('[5]Linked Data'!G29:G31)</f>
        <v>1019.3579750798673</v>
      </c>
      <c r="I31">
        <f>AVERAGE('[5]Linked Data'!H29:H31)</f>
        <v>1380.9896613762601</v>
      </c>
      <c r="J31" t="e">
        <f>AVERAGE('[5]Linked Data'!I29:I31)</f>
        <v>#N/A</v>
      </c>
      <c r="K31" t="e">
        <f>AVERAGE('[5]Linked Data'!J29:J31)</f>
        <v>#N/A</v>
      </c>
      <c r="M31" s="9" t="str">
        <f>'[5]Linked Data'!B31</f>
        <v/>
      </c>
      <c r="N31" s="12">
        <f t="shared" si="4"/>
        <v>114.53916536518291</v>
      </c>
      <c r="O31" s="12">
        <f t="shared" si="4"/>
        <v>153.42575486571297</v>
      </c>
      <c r="P31" s="12">
        <f t="shared" si="4"/>
        <v>168.19003945253527</v>
      </c>
      <c r="Q31" s="12">
        <f t="shared" si="4"/>
        <v>172.40805572805269</v>
      </c>
      <c r="R31" s="12">
        <f t="shared" si="4"/>
        <v>192.08080342770941</v>
      </c>
      <c r="S31" s="12">
        <f t="shared" si="4"/>
        <v>163.61061395511214</v>
      </c>
      <c r="T31" s="12" t="e">
        <f t="shared" si="4"/>
        <v>#N/A</v>
      </c>
      <c r="U31" s="12" t="e">
        <f t="shared" si="4"/>
        <v>#N/A</v>
      </c>
      <c r="AK31" s="9" t="str">
        <f>'[5]Linked Data'!B31</f>
        <v/>
      </c>
      <c r="AL31" s="24">
        <f t="shared" si="1"/>
        <v>6</v>
      </c>
      <c r="AM31" s="25">
        <f>'[5]Linked Data'!O31</f>
        <v>3.9593945180819099</v>
      </c>
      <c r="AN31" s="25">
        <f>'[5]Linked Data'!P31</f>
        <v>3.7448292666928702</v>
      </c>
      <c r="AO31" s="25">
        <f>'[5]Linked Data'!Q31</f>
        <v>3.91814364236666</v>
      </c>
      <c r="AP31" s="25">
        <f>'[5]Linked Data'!R31</f>
        <v>4.6933447168173004</v>
      </c>
      <c r="AQ31" s="25">
        <f>'[5]Linked Data'!S31</f>
        <v>5.6705950441002502</v>
      </c>
      <c r="AR31" s="25">
        <f>'[5]Linked Data'!T31</f>
        <v>8.3921307649010597</v>
      </c>
      <c r="AS31" s="25" t="e">
        <f>'[5]Linked Data'!U31</f>
        <v>#N/A</v>
      </c>
      <c r="AT31" s="25" t="e">
        <f>'[5]Linked Data'!V31</f>
        <v>#N/A</v>
      </c>
    </row>
    <row r="32" spans="3:46" x14ac:dyDescent="0.25">
      <c r="C32" s="7">
        <f>'[5]Linked Data'!L32</f>
        <v>201306</v>
      </c>
      <c r="D32">
        <f>AVERAGE('[5]Linked Data'!C30:C32)</f>
        <v>9892.8009528800594</v>
      </c>
      <c r="E32">
        <f>AVERAGE('[5]Linked Data'!D30:D32)</f>
        <v>4721.5225607482671</v>
      </c>
      <c r="F32">
        <f>AVERAGE('[5]Linked Data'!E30:E32)</f>
        <v>4814.9802233759565</v>
      </c>
      <c r="G32">
        <f>AVERAGE('[5]Linked Data'!F30:F32)</f>
        <v>2261.2510527870636</v>
      </c>
      <c r="H32">
        <f>AVERAGE('[5]Linked Data'!G30:G32)</f>
        <v>1055.9464922846398</v>
      </c>
      <c r="I32">
        <f>AVERAGE('[5]Linked Data'!H30:H32)</f>
        <v>1430.4991111669303</v>
      </c>
      <c r="J32" t="e">
        <f>AVERAGE('[5]Linked Data'!I30:I32)</f>
        <v>#N/A</v>
      </c>
      <c r="K32" t="e">
        <f>AVERAGE('[5]Linked Data'!J30:J32)</f>
        <v>#N/A</v>
      </c>
      <c r="M32" s="9" t="str">
        <f>'[5]Linked Data'!B32</f>
        <v/>
      </c>
      <c r="N32" s="12">
        <f t="shared" si="4"/>
        <v>113.16824431786196</v>
      </c>
      <c r="O32" s="12">
        <f t="shared" si="4"/>
        <v>155.95241908314367</v>
      </c>
      <c r="P32" s="12">
        <f t="shared" si="4"/>
        <v>169.87013979458848</v>
      </c>
      <c r="Q32" s="12">
        <f t="shared" si="4"/>
        <v>175.58702904787856</v>
      </c>
      <c r="R32" s="12">
        <f t="shared" si="4"/>
        <v>198.97529187311608</v>
      </c>
      <c r="S32" s="12">
        <f t="shared" si="4"/>
        <v>169.47616943563531</v>
      </c>
      <c r="T32" s="12" t="e">
        <f t="shared" si="4"/>
        <v>#N/A</v>
      </c>
      <c r="U32" s="12" t="e">
        <f t="shared" si="4"/>
        <v>#N/A</v>
      </c>
      <c r="AK32" s="9" t="str">
        <f>'[5]Linked Data'!B32</f>
        <v/>
      </c>
      <c r="AL32" s="24">
        <f t="shared" si="1"/>
        <v>6</v>
      </c>
      <c r="AM32" s="25">
        <f>'[5]Linked Data'!O32</f>
        <v>3.9309166486076199</v>
      </c>
      <c r="AN32" s="25">
        <f>'[5]Linked Data'!P32</f>
        <v>3.6467374534110899</v>
      </c>
      <c r="AO32" s="25">
        <f>'[5]Linked Data'!Q32</f>
        <v>3.81958338587794</v>
      </c>
      <c r="AP32" s="25">
        <f>'[5]Linked Data'!R32</f>
        <v>4.6270137044632804</v>
      </c>
      <c r="AQ32" s="25">
        <f>'[5]Linked Data'!S32</f>
        <v>5.5651042335688796</v>
      </c>
      <c r="AR32" s="25">
        <f>'[5]Linked Data'!T32</f>
        <v>8.2982616631603392</v>
      </c>
      <c r="AS32" s="25" t="e">
        <f>'[5]Linked Data'!U32</f>
        <v>#N/A</v>
      </c>
      <c r="AT32" s="25" t="e">
        <f>'[5]Linked Data'!V32</f>
        <v>#N/A</v>
      </c>
    </row>
    <row r="33" spans="3:46" x14ac:dyDescent="0.25">
      <c r="C33" s="7">
        <f>'[5]Linked Data'!L33</f>
        <v>201307</v>
      </c>
      <c r="D33">
        <f>AVERAGE('[5]Linked Data'!C31:C33)</f>
        <v>9813.9823620527513</v>
      </c>
      <c r="E33">
        <f>AVERAGE('[5]Linked Data'!D31:D33)</f>
        <v>4809.9258906946861</v>
      </c>
      <c r="F33">
        <f>AVERAGE('[5]Linked Data'!E31:E33)</f>
        <v>4896.7356545862531</v>
      </c>
      <c r="G33">
        <f>AVERAGE('[5]Linked Data'!F31:F33)</f>
        <v>2301.42555581651</v>
      </c>
      <c r="H33">
        <f>AVERAGE('[5]Linked Data'!G31:G33)</f>
        <v>1083.7794800773067</v>
      </c>
      <c r="I33">
        <f>AVERAGE('[5]Linked Data'!H31:H33)</f>
        <v>1435.6010961558397</v>
      </c>
      <c r="J33" t="e">
        <f>AVERAGE('[5]Linked Data'!I31:I33)</f>
        <v>#N/A</v>
      </c>
      <c r="K33" t="e">
        <f>AVERAGE('[5]Linked Data'!J31:J33)</f>
        <v>#N/A</v>
      </c>
      <c r="M33" s="9" t="str">
        <f>'[5]Linked Data'!B33</f>
        <v>2013</v>
      </c>
      <c r="N33" s="12">
        <f t="shared" si="4"/>
        <v>112.26660265075274</v>
      </c>
      <c r="O33" s="12">
        <f t="shared" si="4"/>
        <v>158.87239097415258</v>
      </c>
      <c r="P33" s="12">
        <f t="shared" si="4"/>
        <v>172.75443129411261</v>
      </c>
      <c r="Q33" s="12">
        <f t="shared" si="4"/>
        <v>178.70659492789045</v>
      </c>
      <c r="R33" s="12">
        <f t="shared" si="4"/>
        <v>204.21994859598146</v>
      </c>
      <c r="S33" s="12">
        <f t="shared" si="4"/>
        <v>170.08061921521829</v>
      </c>
      <c r="T33" s="12" t="e">
        <f t="shared" si="4"/>
        <v>#N/A</v>
      </c>
      <c r="U33" s="12" t="e">
        <f t="shared" si="4"/>
        <v>#N/A</v>
      </c>
      <c r="AK33" s="9" t="str">
        <f>'[5]Linked Data'!B33</f>
        <v>2013</v>
      </c>
      <c r="AL33" s="24">
        <f t="shared" si="1"/>
        <v>6</v>
      </c>
      <c r="AM33" s="25">
        <f>'[5]Linked Data'!O33</f>
        <v>3.8750249605131302</v>
      </c>
      <c r="AN33" s="25">
        <f>'[5]Linked Data'!P33</f>
        <v>3.5646787286958199</v>
      </c>
      <c r="AO33" s="25">
        <f>'[5]Linked Data'!Q33</f>
        <v>3.7340312178997599</v>
      </c>
      <c r="AP33" s="25">
        <f>'[5]Linked Data'!R33</f>
        <v>4.4682048191030299</v>
      </c>
      <c r="AQ33" s="25">
        <f>'[5]Linked Data'!S33</f>
        <v>5.41796437571778</v>
      </c>
      <c r="AR33" s="25">
        <f>'[5]Linked Data'!T33</f>
        <v>8.0282085669014798</v>
      </c>
      <c r="AS33" s="25" t="e">
        <f>'[5]Linked Data'!U33</f>
        <v>#N/A</v>
      </c>
      <c r="AT33" s="25" t="e">
        <f>'[5]Linked Data'!V33</f>
        <v>#N/A</v>
      </c>
    </row>
    <row r="34" spans="3:46" x14ac:dyDescent="0.25">
      <c r="C34" s="7">
        <f>'[5]Linked Data'!L34</f>
        <v>201308</v>
      </c>
      <c r="D34">
        <f>AVERAGE('[5]Linked Data'!C32:C34)</f>
        <v>9788.6158759425034</v>
      </c>
      <c r="E34">
        <f>AVERAGE('[5]Linked Data'!D32:D34)</f>
        <v>4892.1545298901665</v>
      </c>
      <c r="F34">
        <f>AVERAGE('[5]Linked Data'!E32:E34)</f>
        <v>4916.4291266253367</v>
      </c>
      <c r="G34">
        <f>AVERAGE('[5]Linked Data'!F32:F34)</f>
        <v>2345.4513766497835</v>
      </c>
      <c r="H34">
        <f>AVERAGE('[5]Linked Data'!G32:G34)</f>
        <v>1117.8162985275032</v>
      </c>
      <c r="I34">
        <f>AVERAGE('[5]Linked Data'!H32:H34)</f>
        <v>1466.1544039554001</v>
      </c>
      <c r="J34" t="e">
        <f>AVERAGE('[5]Linked Data'!I32:I34)</f>
        <v>#N/A</v>
      </c>
      <c r="K34" t="e">
        <f>AVERAGE('[5]Linked Data'!J32:J34)</f>
        <v>#N/A</v>
      </c>
      <c r="M34" s="9" t="str">
        <f>'[5]Linked Data'!B34</f>
        <v/>
      </c>
      <c r="N34" s="12">
        <f t="shared" si="4"/>
        <v>111.97642389235223</v>
      </c>
      <c r="O34" s="12">
        <f t="shared" si="4"/>
        <v>161.58841213797348</v>
      </c>
      <c r="P34" s="12">
        <f t="shared" si="4"/>
        <v>173.44920732498369</v>
      </c>
      <c r="Q34" s="12">
        <f t="shared" si="4"/>
        <v>182.12521714234148</v>
      </c>
      <c r="R34" s="12">
        <f t="shared" si="4"/>
        <v>210.63361248429763</v>
      </c>
      <c r="S34" s="12">
        <f t="shared" si="4"/>
        <v>173.70037509555112</v>
      </c>
      <c r="T34" s="12" t="e">
        <f t="shared" si="4"/>
        <v>#N/A</v>
      </c>
      <c r="U34" s="12" t="e">
        <f t="shared" si="4"/>
        <v>#N/A</v>
      </c>
      <c r="AK34" s="9" t="str">
        <f>'[5]Linked Data'!B34</f>
        <v/>
      </c>
      <c r="AL34" s="24">
        <f t="shared" si="1"/>
        <v>6</v>
      </c>
      <c r="AM34" s="25">
        <f>'[5]Linked Data'!O34</f>
        <v>3.8730622272451001</v>
      </c>
      <c r="AN34" s="25">
        <f>'[5]Linked Data'!P34</f>
        <v>3.4850142232946002</v>
      </c>
      <c r="AO34" s="25">
        <f>'[5]Linked Data'!Q34</f>
        <v>3.71154997594798</v>
      </c>
      <c r="AP34" s="25">
        <f>'[5]Linked Data'!R34</f>
        <v>4.4368195484971098</v>
      </c>
      <c r="AQ34" s="25">
        <f>'[5]Linked Data'!S34</f>
        <v>5.2970767095255704</v>
      </c>
      <c r="AR34" s="25">
        <f>'[5]Linked Data'!T34</f>
        <v>8.0412176286775292</v>
      </c>
      <c r="AS34" s="25" t="e">
        <f>'[5]Linked Data'!U34</f>
        <v>#N/A</v>
      </c>
      <c r="AT34" s="25" t="e">
        <f>'[5]Linked Data'!V34</f>
        <v>#N/A</v>
      </c>
    </row>
    <row r="35" spans="3:46" x14ac:dyDescent="0.25">
      <c r="C35" s="7">
        <f>'[5]Linked Data'!L35</f>
        <v>201309</v>
      </c>
      <c r="D35">
        <f>AVERAGE('[5]Linked Data'!C33:C35)</f>
        <v>9748.2620382029309</v>
      </c>
      <c r="E35">
        <f>AVERAGE('[5]Linked Data'!D33:D35)</f>
        <v>4899.6989117882194</v>
      </c>
      <c r="F35">
        <f>AVERAGE('[5]Linked Data'!E33:E35)</f>
        <v>4998.19690702957</v>
      </c>
      <c r="G35">
        <f>AVERAGE('[5]Linked Data'!F33:F35)</f>
        <v>2365.7288717829565</v>
      </c>
      <c r="H35">
        <f>AVERAGE('[5]Linked Data'!G33:G35)</f>
        <v>1122.6008228953499</v>
      </c>
      <c r="I35">
        <f>AVERAGE('[5]Linked Data'!H33:H35)</f>
        <v>1476.0113051603867</v>
      </c>
      <c r="J35" t="e">
        <f>AVERAGE('[5]Linked Data'!I33:I35)</f>
        <v>#N/A</v>
      </c>
      <c r="K35" t="e">
        <f>AVERAGE('[5]Linked Data'!J33:J35)</f>
        <v>#N/A</v>
      </c>
      <c r="M35" s="9" t="str">
        <f>'[5]Linked Data'!B35</f>
        <v/>
      </c>
      <c r="N35" s="12">
        <f t="shared" si="4"/>
        <v>111.51479801003366</v>
      </c>
      <c r="O35" s="12">
        <f t="shared" si="4"/>
        <v>161.83760391718252</v>
      </c>
      <c r="P35" s="12">
        <f t="shared" si="4"/>
        <v>176.33393449801071</v>
      </c>
      <c r="Q35" s="12">
        <f t="shared" si="4"/>
        <v>183.69977257375999</v>
      </c>
      <c r="R35" s="12">
        <f t="shared" si="4"/>
        <v>211.53517533764506</v>
      </c>
      <c r="S35" s="12">
        <f t="shared" si="4"/>
        <v>174.86815621871722</v>
      </c>
      <c r="T35" s="12" t="e">
        <f t="shared" si="4"/>
        <v>#N/A</v>
      </c>
      <c r="U35" s="12" t="e">
        <f t="shared" si="4"/>
        <v>#N/A</v>
      </c>
      <c r="AK35" s="9" t="str">
        <f>'[5]Linked Data'!B35</f>
        <v/>
      </c>
      <c r="AL35" s="24">
        <f t="shared" si="1"/>
        <v>6</v>
      </c>
      <c r="AM35" s="25">
        <f>'[5]Linked Data'!O35</f>
        <v>3.81952239911136</v>
      </c>
      <c r="AN35" s="25">
        <f>'[5]Linked Data'!P35</f>
        <v>3.4197578918534002</v>
      </c>
      <c r="AO35" s="25">
        <f>'[5]Linked Data'!Q35</f>
        <v>3.6209728511183501</v>
      </c>
      <c r="AP35" s="25">
        <f>'[5]Linked Data'!R35</f>
        <v>4.31460631251724</v>
      </c>
      <c r="AQ35" s="25">
        <f>'[5]Linked Data'!S35</f>
        <v>5.2395636995159602</v>
      </c>
      <c r="AR35" s="25">
        <f>'[5]Linked Data'!T35</f>
        <v>7.89814387316886</v>
      </c>
      <c r="AS35" s="25" t="e">
        <f>'[5]Linked Data'!U35</f>
        <v>#N/A</v>
      </c>
      <c r="AT35" s="25" t="e">
        <f>'[5]Linked Data'!V35</f>
        <v>#N/A</v>
      </c>
    </row>
    <row r="36" spans="3:46" x14ac:dyDescent="0.25">
      <c r="C36" s="7">
        <f>'[5]Linked Data'!L36</f>
        <v>201310</v>
      </c>
      <c r="D36">
        <f>AVERAGE('[5]Linked Data'!C34:C36)</f>
        <v>9598.6736629758598</v>
      </c>
      <c r="E36">
        <f>AVERAGE('[5]Linked Data'!D34:D36)</f>
        <v>4834.0012533796698</v>
      </c>
      <c r="F36">
        <f>AVERAGE('[5]Linked Data'!E34:E36)</f>
        <v>4945.6656927015329</v>
      </c>
      <c r="G36">
        <f>AVERAGE('[5]Linked Data'!F34:F36)</f>
        <v>2328.7857206219137</v>
      </c>
      <c r="H36">
        <f>AVERAGE('[5]Linked Data'!G34:G36)</f>
        <v>1124.9069128022836</v>
      </c>
      <c r="I36">
        <f>AVERAGE('[5]Linked Data'!H34:H36)</f>
        <v>1460.3474627110234</v>
      </c>
      <c r="J36" t="e">
        <f>AVERAGE('[5]Linked Data'!I34:I36)</f>
        <v>#N/A</v>
      </c>
      <c r="K36" t="e">
        <f>AVERAGE('[5]Linked Data'!J34:J36)</f>
        <v>#N/A</v>
      </c>
      <c r="M36" s="9" t="str">
        <f>'[5]Linked Data'!B36</f>
        <v/>
      </c>
      <c r="N36" s="12">
        <f t="shared" si="4"/>
        <v>109.80358862904626</v>
      </c>
      <c r="O36" s="12">
        <f t="shared" si="4"/>
        <v>159.66760290054276</v>
      </c>
      <c r="P36" s="12">
        <f t="shared" si="4"/>
        <v>174.4806590311332</v>
      </c>
      <c r="Q36" s="12">
        <f t="shared" si="4"/>
        <v>180.83112243071679</v>
      </c>
      <c r="R36" s="12">
        <f t="shared" si="4"/>
        <v>211.96971905332614</v>
      </c>
      <c r="S36" s="12">
        <f t="shared" si="4"/>
        <v>173.01240671405947</v>
      </c>
      <c r="T36" s="12" t="e">
        <f t="shared" si="4"/>
        <v>#N/A</v>
      </c>
      <c r="U36" s="12" t="e">
        <f t="shared" si="4"/>
        <v>#N/A</v>
      </c>
      <c r="AK36" s="9" t="str">
        <f>'[5]Linked Data'!B36</f>
        <v/>
      </c>
      <c r="AL36" s="24">
        <f t="shared" si="1"/>
        <v>6</v>
      </c>
      <c r="AM36" s="25">
        <f>'[5]Linked Data'!O36</f>
        <v>3.7789641092847601</v>
      </c>
      <c r="AN36" s="25">
        <f>'[5]Linked Data'!P36</f>
        <v>3.38402625441802</v>
      </c>
      <c r="AO36" s="25">
        <f>'[5]Linked Data'!Q36</f>
        <v>3.6372749470744301</v>
      </c>
      <c r="AP36" s="25">
        <f>'[5]Linked Data'!R36</f>
        <v>4.2877741356510004</v>
      </c>
      <c r="AQ36" s="25">
        <f>'[5]Linked Data'!S36</f>
        <v>5.1702888068550799</v>
      </c>
      <c r="AR36" s="25">
        <f>'[5]Linked Data'!T36</f>
        <v>7.6566217350259498</v>
      </c>
      <c r="AS36" s="25" t="e">
        <f>'[5]Linked Data'!U36</f>
        <v>#N/A</v>
      </c>
      <c r="AT36" s="25" t="e">
        <f>'[5]Linked Data'!V36</f>
        <v>#N/A</v>
      </c>
    </row>
    <row r="37" spans="3:46" x14ac:dyDescent="0.25">
      <c r="C37" s="7">
        <f>'[5]Linked Data'!L37</f>
        <v>201311</v>
      </c>
      <c r="D37">
        <f>AVERAGE('[5]Linked Data'!C35:C37)</f>
        <v>9456.191455518463</v>
      </c>
      <c r="E37">
        <f>AVERAGE('[5]Linked Data'!D35:D37)</f>
        <v>4752.8710791068106</v>
      </c>
      <c r="F37">
        <f>AVERAGE('[5]Linked Data'!E35:E37)</f>
        <v>4914.880840152764</v>
      </c>
      <c r="G37">
        <f>AVERAGE('[5]Linked Data'!F35:F37)</f>
        <v>2257.9172581727667</v>
      </c>
      <c r="H37">
        <f>AVERAGE('[5]Linked Data'!G35:G37)</f>
        <v>1129.70195047127</v>
      </c>
      <c r="I37">
        <f>AVERAGE('[5]Linked Data'!H35:H37)</f>
        <v>1436.6110447996234</v>
      </c>
      <c r="J37" t="e">
        <f>AVERAGE('[5]Linked Data'!I35:I37)</f>
        <v>#N/A</v>
      </c>
      <c r="K37" t="e">
        <f>AVERAGE('[5]Linked Data'!J35:J37)</f>
        <v>#N/A</v>
      </c>
      <c r="M37" s="9" t="str">
        <f>'[5]Linked Data'!B37</f>
        <v/>
      </c>
      <c r="N37" s="12">
        <f t="shared" si="4"/>
        <v>108.17366992944962</v>
      </c>
      <c r="O37" s="12">
        <f t="shared" si="4"/>
        <v>156.98786415616527</v>
      </c>
      <c r="P37" s="12">
        <f t="shared" si="4"/>
        <v>173.39458453790326</v>
      </c>
      <c r="Q37" s="12">
        <f t="shared" si="4"/>
        <v>175.32815859160669</v>
      </c>
      <c r="R37" s="12">
        <f t="shared" si="4"/>
        <v>212.87326296080658</v>
      </c>
      <c r="S37" s="12">
        <f t="shared" si="4"/>
        <v>170.20027131855693</v>
      </c>
      <c r="T37" s="12" t="e">
        <f t="shared" si="4"/>
        <v>#N/A</v>
      </c>
      <c r="U37" s="12" t="e">
        <f t="shared" si="4"/>
        <v>#N/A</v>
      </c>
      <c r="AK37" s="9" t="str">
        <f>'[5]Linked Data'!B37</f>
        <v/>
      </c>
      <c r="AL37" s="24">
        <f t="shared" si="1"/>
        <v>6</v>
      </c>
      <c r="AM37" s="25">
        <f>'[5]Linked Data'!O37</f>
        <v>3.7336544448447602</v>
      </c>
      <c r="AN37" s="25">
        <f>'[5]Linked Data'!P37</f>
        <v>3.3400164886013401</v>
      </c>
      <c r="AO37" s="25">
        <f>'[5]Linked Data'!Q37</f>
        <v>3.61257837029402</v>
      </c>
      <c r="AP37" s="25">
        <f>'[5]Linked Data'!R37</f>
        <v>4.2917508322198499</v>
      </c>
      <c r="AQ37" s="25">
        <f>'[5]Linked Data'!S37</f>
        <v>5.0734163119288302</v>
      </c>
      <c r="AR37" s="25">
        <f>'[5]Linked Data'!T37</f>
        <v>7.7286115025841697</v>
      </c>
      <c r="AS37" s="25" t="e">
        <f>'[5]Linked Data'!U37</f>
        <v>#N/A</v>
      </c>
      <c r="AT37" s="25" t="e">
        <f>'[5]Linked Data'!V37</f>
        <v>#N/A</v>
      </c>
    </row>
    <row r="38" spans="3:46" x14ac:dyDescent="0.25">
      <c r="C38" s="7">
        <f>'[5]Linked Data'!L38</f>
        <v>201312</v>
      </c>
      <c r="D38">
        <f>AVERAGE('[5]Linked Data'!C36:C38)</f>
        <v>9313.997370022691</v>
      </c>
      <c r="E38">
        <f>AVERAGE('[5]Linked Data'!D36:D38)</f>
        <v>4738.807364106684</v>
      </c>
      <c r="F38">
        <f>AVERAGE('[5]Linked Data'!E36:E38)</f>
        <v>4871.5534310216599</v>
      </c>
      <c r="G38">
        <f>AVERAGE('[5]Linked Data'!F36:F38)</f>
        <v>2253.8524875348335</v>
      </c>
      <c r="H38">
        <f>AVERAGE('[5]Linked Data'!G36:G38)</f>
        <v>1128.4082615801467</v>
      </c>
      <c r="I38">
        <f>AVERAGE('[5]Linked Data'!H36:H38)</f>
        <v>1436.7988449362067</v>
      </c>
      <c r="J38" t="e">
        <f>AVERAGE('[5]Linked Data'!I36:I38)</f>
        <v>#N/A</v>
      </c>
      <c r="K38" t="e">
        <f>AVERAGE('[5]Linked Data'!J36:J38)</f>
        <v>#N/A</v>
      </c>
      <c r="M38" s="9" t="str">
        <f>'[5]Linked Data'!B38</f>
        <v/>
      </c>
      <c r="N38" s="12">
        <f t="shared" si="4"/>
        <v>106.54704718786338</v>
      </c>
      <c r="O38" s="12">
        <f t="shared" si="4"/>
        <v>156.52333807430367</v>
      </c>
      <c r="P38" s="12">
        <f t="shared" si="4"/>
        <v>171.86601480249578</v>
      </c>
      <c r="Q38" s="12">
        <f t="shared" si="4"/>
        <v>175.0125275610778</v>
      </c>
      <c r="R38" s="12">
        <f t="shared" si="4"/>
        <v>212.62948912701381</v>
      </c>
      <c r="S38" s="12">
        <f t="shared" si="4"/>
        <v>170.22252064924101</v>
      </c>
      <c r="T38" s="12" t="e">
        <f t="shared" si="4"/>
        <v>#N/A</v>
      </c>
      <c r="U38" s="12" t="e">
        <f t="shared" si="4"/>
        <v>#N/A</v>
      </c>
      <c r="AK38" s="9" t="str">
        <f>'[5]Linked Data'!B38</f>
        <v/>
      </c>
      <c r="AL38" s="24">
        <f t="shared" si="1"/>
        <v>6</v>
      </c>
      <c r="AM38" s="25">
        <f>'[5]Linked Data'!O38</f>
        <v>3.6976028152688598</v>
      </c>
      <c r="AN38" s="25">
        <f>'[5]Linked Data'!P38</f>
        <v>3.2918614350738902</v>
      </c>
      <c r="AO38" s="25">
        <f>'[5]Linked Data'!Q38</f>
        <v>3.5963278360634199</v>
      </c>
      <c r="AP38" s="25">
        <f>'[5]Linked Data'!R38</f>
        <v>4.2926972935398702</v>
      </c>
      <c r="AQ38" s="25">
        <f>'[5]Linked Data'!S38</f>
        <v>5.03531841506401</v>
      </c>
      <c r="AR38" s="25">
        <f>'[5]Linked Data'!T38</f>
        <v>7.6420074032818404</v>
      </c>
      <c r="AS38" s="25" t="e">
        <f>'[5]Linked Data'!U38</f>
        <v>#N/A</v>
      </c>
      <c r="AT38" s="25" t="e">
        <f>'[5]Linked Data'!V38</f>
        <v>#N/A</v>
      </c>
    </row>
    <row r="39" spans="3:46" x14ac:dyDescent="0.25">
      <c r="C39" s="7">
        <f>'[5]Linked Data'!L39</f>
        <v>201401</v>
      </c>
      <c r="D39">
        <f>AVERAGE('[5]Linked Data'!C37:C39)</f>
        <v>9189.2855116709306</v>
      </c>
      <c r="E39">
        <f>AVERAGE('[5]Linked Data'!D37:D39)</f>
        <v>4736.1527213957897</v>
      </c>
      <c r="F39">
        <f>AVERAGE('[5]Linked Data'!E37:E39)</f>
        <v>4920.2514294142202</v>
      </c>
      <c r="G39">
        <f>AVERAGE('[5]Linked Data'!F37:F39)</f>
        <v>2254.0756220588833</v>
      </c>
      <c r="H39">
        <f>AVERAGE('[5]Linked Data'!G37:G39)</f>
        <v>1114.3003947636535</v>
      </c>
      <c r="I39">
        <f>AVERAGE('[5]Linked Data'!H37:H39)</f>
        <v>1453.1488163715633</v>
      </c>
      <c r="J39" t="e">
        <f>AVERAGE('[5]Linked Data'!I37:I39)</f>
        <v>#N/A</v>
      </c>
      <c r="K39" t="e">
        <f>AVERAGE('[5]Linked Data'!J37:J39)</f>
        <v>#N/A</v>
      </c>
      <c r="M39" s="9" t="str">
        <f>'[5]Linked Data'!B39</f>
        <v/>
      </c>
      <c r="N39" s="12">
        <f t="shared" si="4"/>
        <v>105.1204115846091</v>
      </c>
      <c r="O39" s="12">
        <f t="shared" si="4"/>
        <v>156.43565492819164</v>
      </c>
      <c r="P39" s="12">
        <f t="shared" si="4"/>
        <v>173.58405629194988</v>
      </c>
      <c r="Q39" s="12">
        <f t="shared" si="4"/>
        <v>175.02985404417996</v>
      </c>
      <c r="R39" s="12">
        <f t="shared" si="4"/>
        <v>209.97109976919197</v>
      </c>
      <c r="S39" s="12">
        <f t="shared" si="4"/>
        <v>172.15955822417936</v>
      </c>
      <c r="T39" s="12" t="e">
        <f t="shared" si="4"/>
        <v>#N/A</v>
      </c>
      <c r="U39" s="12" t="e">
        <f t="shared" si="4"/>
        <v>#N/A</v>
      </c>
      <c r="AK39" s="9" t="str">
        <f>'[5]Linked Data'!B39</f>
        <v/>
      </c>
      <c r="AL39" s="24">
        <f t="shared" si="1"/>
        <v>6</v>
      </c>
      <c r="AM39" s="25">
        <f>'[5]Linked Data'!O39</f>
        <v>3.6613219768900298</v>
      </c>
      <c r="AN39" s="25">
        <f>'[5]Linked Data'!P39</f>
        <v>3.2358480566978098</v>
      </c>
      <c r="AO39" s="25">
        <f>'[5]Linked Data'!Q39</f>
        <v>3.5650577800197398</v>
      </c>
      <c r="AP39" s="25">
        <f>'[5]Linked Data'!R39</f>
        <v>4.2055941023449499</v>
      </c>
      <c r="AQ39" s="25">
        <f>'[5]Linked Data'!S39</f>
        <v>4.9882828922800098</v>
      </c>
      <c r="AR39" s="25">
        <f>'[5]Linked Data'!T39</f>
        <v>7.4301147995475301</v>
      </c>
      <c r="AS39" s="25" t="e">
        <f>'[5]Linked Data'!U39</f>
        <v>#N/A</v>
      </c>
      <c r="AT39" s="25" t="e">
        <f>'[5]Linked Data'!V39</f>
        <v>#N/A</v>
      </c>
    </row>
    <row r="40" spans="3:46" x14ac:dyDescent="0.25">
      <c r="C40" s="7">
        <f>'[5]Linked Data'!L40</f>
        <v>201402</v>
      </c>
      <c r="D40">
        <f>AVERAGE('[5]Linked Data'!C38:C40)</f>
        <v>9144.5708719737231</v>
      </c>
      <c r="E40">
        <f>AVERAGE('[5]Linked Data'!D38:D40)</f>
        <v>4787.8451821062372</v>
      </c>
      <c r="F40">
        <f>AVERAGE('[5]Linked Data'!E38:E40)</f>
        <v>5049.0626216568426</v>
      </c>
      <c r="G40">
        <f>AVERAGE('[5]Linked Data'!F38:F40)</f>
        <v>2358.0360804781799</v>
      </c>
      <c r="H40">
        <f>AVERAGE('[5]Linked Data'!G38:G40)</f>
        <v>1134.86037404389</v>
      </c>
      <c r="I40">
        <f>AVERAGE('[5]Linked Data'!H38:H40)</f>
        <v>1531.3485023669634</v>
      </c>
      <c r="J40" t="e">
        <f>AVERAGE('[5]Linked Data'!I38:I40)</f>
        <v>#N/A</v>
      </c>
      <c r="K40" t="e">
        <f>AVERAGE('[5]Linked Data'!J38:J40)</f>
        <v>#N/A</v>
      </c>
      <c r="M40" s="9" t="str">
        <f>'[5]Linked Data'!B40</f>
        <v/>
      </c>
      <c r="N40" s="12">
        <f t="shared" si="4"/>
        <v>104.60890050762079</v>
      </c>
      <c r="O40" s="12">
        <f t="shared" si="4"/>
        <v>158.1430626960107</v>
      </c>
      <c r="P40" s="12">
        <f t="shared" si="4"/>
        <v>178.12845195262824</v>
      </c>
      <c r="Q40" s="12">
        <f t="shared" si="4"/>
        <v>183.10242431885206</v>
      </c>
      <c r="R40" s="12">
        <f t="shared" si="4"/>
        <v>213.84528080779668</v>
      </c>
      <c r="S40" s="12">
        <f t="shared" si="4"/>
        <v>181.42414505972013</v>
      </c>
      <c r="T40" s="12" t="e">
        <f t="shared" si="4"/>
        <v>#N/A</v>
      </c>
      <c r="U40" s="12" t="e">
        <f t="shared" si="4"/>
        <v>#N/A</v>
      </c>
      <c r="AK40" s="9" t="str">
        <f>'[5]Linked Data'!B40</f>
        <v/>
      </c>
      <c r="AL40" s="24">
        <f t="shared" si="1"/>
        <v>6</v>
      </c>
      <c r="AM40" s="25">
        <f>'[5]Linked Data'!O40</f>
        <v>3.6357532886494899</v>
      </c>
      <c r="AN40" s="25">
        <f>'[5]Linked Data'!P40</f>
        <v>3.1912924616287199</v>
      </c>
      <c r="AO40" s="25">
        <f>'[5]Linked Data'!Q40</f>
        <v>3.5307038283125101</v>
      </c>
      <c r="AP40" s="25">
        <f>'[5]Linked Data'!R40</f>
        <v>4.1578240493207304</v>
      </c>
      <c r="AQ40" s="25">
        <f>'[5]Linked Data'!S40</f>
        <v>4.97688016642463</v>
      </c>
      <c r="AR40" s="25">
        <f>'[5]Linked Data'!T40</f>
        <v>7.3178368351901097</v>
      </c>
      <c r="AS40" s="25" t="e">
        <f>'[5]Linked Data'!U40</f>
        <v>#N/A</v>
      </c>
      <c r="AT40" s="25" t="e">
        <f>'[5]Linked Data'!V40</f>
        <v>#N/A</v>
      </c>
    </row>
    <row r="41" spans="3:46" x14ac:dyDescent="0.25">
      <c r="C41" s="7">
        <f>'[5]Linked Data'!L41</f>
        <v>201403</v>
      </c>
      <c r="D41">
        <f>AVERAGE('[5]Linked Data'!C39:C41)</f>
        <v>9086.7262195166732</v>
      </c>
      <c r="E41">
        <f>AVERAGE('[5]Linked Data'!D39:D41)</f>
        <v>4791.9644199983768</v>
      </c>
      <c r="F41">
        <f>AVERAGE('[5]Linked Data'!E39:E41)</f>
        <v>5123.9510089551504</v>
      </c>
      <c r="G41">
        <f>AVERAGE('[5]Linked Data'!F39:F41)</f>
        <v>2404.9258903674731</v>
      </c>
      <c r="H41">
        <f>AVERAGE('[5]Linked Data'!G39:G41)</f>
        <v>1149.2221268115368</v>
      </c>
      <c r="I41">
        <f>AVERAGE('[5]Linked Data'!H39:H41)</f>
        <v>1570.6521403597633</v>
      </c>
      <c r="J41" t="e">
        <f>AVERAGE('[5]Linked Data'!I39:I41)</f>
        <v>#N/A</v>
      </c>
      <c r="K41" t="e">
        <f>AVERAGE('[5]Linked Data'!J39:J41)</f>
        <v>#N/A</v>
      </c>
      <c r="M41" s="9" t="str">
        <f>'[5]Linked Data'!B41</f>
        <v/>
      </c>
      <c r="N41" s="12">
        <f t="shared" si="4"/>
        <v>103.94718924981615</v>
      </c>
      <c r="O41" s="12">
        <f t="shared" si="4"/>
        <v>158.27912158502221</v>
      </c>
      <c r="P41" s="12">
        <f t="shared" si="4"/>
        <v>180.77047751227542</v>
      </c>
      <c r="Q41" s="12">
        <f t="shared" si="4"/>
        <v>186.74343640414577</v>
      </c>
      <c r="R41" s="12">
        <f t="shared" si="4"/>
        <v>216.55151068746537</v>
      </c>
      <c r="S41" s="12">
        <f t="shared" si="4"/>
        <v>186.08058277429578</v>
      </c>
      <c r="T41" s="12" t="e">
        <f t="shared" si="4"/>
        <v>#N/A</v>
      </c>
      <c r="U41" s="12" t="e">
        <f t="shared" si="4"/>
        <v>#N/A</v>
      </c>
      <c r="AK41" s="9" t="str">
        <f>'[5]Linked Data'!B41</f>
        <v/>
      </c>
      <c r="AL41" s="24">
        <f t="shared" si="1"/>
        <v>6</v>
      </c>
      <c r="AM41" s="25">
        <f>'[5]Linked Data'!O41</f>
        <v>3.59860014947499</v>
      </c>
      <c r="AN41" s="25">
        <f>'[5]Linked Data'!P41</f>
        <v>3.1488086483279298</v>
      </c>
      <c r="AO41" s="25">
        <f>'[5]Linked Data'!Q41</f>
        <v>3.4977521983239601</v>
      </c>
      <c r="AP41" s="25">
        <f>'[5]Linked Data'!R41</f>
        <v>4.13311725937315</v>
      </c>
      <c r="AQ41" s="25">
        <f>'[5]Linked Data'!S41</f>
        <v>4.9542294291034796</v>
      </c>
      <c r="AR41" s="25">
        <f>'[5]Linked Data'!T41</f>
        <v>7.1187623154713204</v>
      </c>
      <c r="AS41" s="25" t="e">
        <f>'[5]Linked Data'!U41</f>
        <v>#N/A</v>
      </c>
      <c r="AT41" s="25" t="e">
        <f>'[5]Linked Data'!V41</f>
        <v>#N/A</v>
      </c>
    </row>
    <row r="42" spans="3:46" x14ac:dyDescent="0.25">
      <c r="C42" s="7">
        <f>'[5]Linked Data'!L42</f>
        <v>201404</v>
      </c>
      <c r="D42">
        <f>AVERAGE('[5]Linked Data'!C40:C42)</f>
        <v>9084.804903245009</v>
      </c>
      <c r="E42">
        <f>AVERAGE('[5]Linked Data'!D40:D42)</f>
        <v>4889.6777377778335</v>
      </c>
      <c r="F42">
        <f>AVERAGE('[5]Linked Data'!E40:E42)</f>
        <v>5153.8689709431737</v>
      </c>
      <c r="G42">
        <f>AVERAGE('[5]Linked Data'!F40:F42)</f>
        <v>2436.2724107953668</v>
      </c>
      <c r="H42">
        <f>AVERAGE('[5]Linked Data'!G40:G42)</f>
        <v>1174.0086734887866</v>
      </c>
      <c r="I42">
        <f>AVERAGE('[5]Linked Data'!H40:H42)</f>
        <v>1595.6233397240201</v>
      </c>
      <c r="J42" t="e">
        <f>AVERAGE('[5]Linked Data'!I40:I42)</f>
        <v>#N/A</v>
      </c>
      <c r="K42" t="e">
        <f>AVERAGE('[5]Linked Data'!J40:J42)</f>
        <v>#N/A</v>
      </c>
      <c r="M42" s="9" t="str">
        <f>'[5]Linked Data'!B42</f>
        <v/>
      </c>
      <c r="N42" s="12">
        <f t="shared" si="4"/>
        <v>103.92521044014644</v>
      </c>
      <c r="O42" s="12">
        <f t="shared" si="4"/>
        <v>161.50660341705463</v>
      </c>
      <c r="P42" s="12">
        <f t="shared" si="4"/>
        <v>181.82596853186499</v>
      </c>
      <c r="Q42" s="12">
        <f t="shared" si="4"/>
        <v>189.17750598086906</v>
      </c>
      <c r="R42" s="12">
        <f t="shared" si="4"/>
        <v>221.22211700669442</v>
      </c>
      <c r="S42" s="12">
        <f t="shared" si="4"/>
        <v>189.03900699241046</v>
      </c>
      <c r="T42" s="12" t="e">
        <f t="shared" si="4"/>
        <v>#N/A</v>
      </c>
      <c r="U42" s="12" t="e">
        <f t="shared" si="4"/>
        <v>#N/A</v>
      </c>
      <c r="AK42" s="9" t="str">
        <f>'[5]Linked Data'!B42</f>
        <v/>
      </c>
      <c r="AL42" s="24">
        <f t="shared" si="1"/>
        <v>6</v>
      </c>
      <c r="AM42" s="25">
        <f>'[5]Linked Data'!O42</f>
        <v>3.59289485271779</v>
      </c>
      <c r="AN42" s="25">
        <f>'[5]Linked Data'!P42</f>
        <v>3.1034679520573998</v>
      </c>
      <c r="AO42" s="25">
        <f>'[5]Linked Data'!Q42</f>
        <v>3.4986962315598298</v>
      </c>
      <c r="AP42" s="25">
        <f>'[5]Linked Data'!R42</f>
        <v>4.1698699169498497</v>
      </c>
      <c r="AQ42" s="25">
        <f>'[5]Linked Data'!S42</f>
        <v>4.99361442028205</v>
      </c>
      <c r="AR42" s="25">
        <f>'[5]Linked Data'!T42</f>
        <v>7.3949351203196398</v>
      </c>
      <c r="AS42" s="25" t="e">
        <f>'[5]Linked Data'!U42</f>
        <v>#N/A</v>
      </c>
      <c r="AT42" s="25" t="e">
        <f>'[5]Linked Data'!V42</f>
        <v>#N/A</v>
      </c>
    </row>
    <row r="43" spans="3:46" x14ac:dyDescent="0.25">
      <c r="C43" s="7">
        <f>'[5]Linked Data'!L43</f>
        <v>201405</v>
      </c>
      <c r="D43">
        <f>AVERAGE('[5]Linked Data'!C41:C43)</f>
        <v>9067.3158395041228</v>
      </c>
      <c r="E43">
        <f>AVERAGE('[5]Linked Data'!D41:D43)</f>
        <v>4941.1410430541937</v>
      </c>
      <c r="F43">
        <f>AVERAGE('[5]Linked Data'!E41:E43)</f>
        <v>5137.6050497522401</v>
      </c>
      <c r="G43">
        <f>AVERAGE('[5]Linked Data'!F41:F43)</f>
        <v>2438.2294710306401</v>
      </c>
      <c r="H43">
        <f>AVERAGE('[5]Linked Data'!G41:G43)</f>
        <v>1171.7889664670099</v>
      </c>
      <c r="I43">
        <f>AVERAGE('[5]Linked Data'!H41:H43)</f>
        <v>1558.1296073593032</v>
      </c>
      <c r="J43" t="e">
        <f>AVERAGE('[5]Linked Data'!I41:I43)</f>
        <v>#N/A</v>
      </c>
      <c r="K43" t="e">
        <f>AVERAGE('[5]Linked Data'!J41:J43)</f>
        <v>#N/A</v>
      </c>
      <c r="M43" s="9" t="str">
        <f>'[5]Linked Data'!B43</f>
        <v/>
      </c>
      <c r="N43" s="12">
        <f t="shared" si="4"/>
        <v>103.72514509487705</v>
      </c>
      <c r="O43" s="12">
        <f t="shared" si="4"/>
        <v>163.20644215521597</v>
      </c>
      <c r="P43" s="12">
        <f t="shared" si="4"/>
        <v>181.25218537219604</v>
      </c>
      <c r="Q43" s="12">
        <f t="shared" si="4"/>
        <v>189.32947247391095</v>
      </c>
      <c r="R43" s="12">
        <f t="shared" si="4"/>
        <v>220.80385068755999</v>
      </c>
      <c r="S43" s="12">
        <f t="shared" si="4"/>
        <v>184.59699504747917</v>
      </c>
      <c r="T43" s="12" t="e">
        <f t="shared" si="4"/>
        <v>#N/A</v>
      </c>
      <c r="U43" s="12" t="e">
        <f t="shared" si="4"/>
        <v>#N/A</v>
      </c>
      <c r="AK43" s="9" t="str">
        <f>'[5]Linked Data'!B43</f>
        <v/>
      </c>
      <c r="AL43" s="24">
        <f t="shared" si="1"/>
        <v>6</v>
      </c>
      <c r="AM43" s="25">
        <f>'[5]Linked Data'!O43</f>
        <v>3.5182711397144102</v>
      </c>
      <c r="AN43" s="25">
        <f>'[5]Linked Data'!P43</f>
        <v>3.0684705249518198</v>
      </c>
      <c r="AO43" s="25">
        <f>'[5]Linked Data'!Q43</f>
        <v>3.5561116406928099</v>
      </c>
      <c r="AP43" s="25">
        <f>'[5]Linked Data'!R43</f>
        <v>4.2607162808531598</v>
      </c>
      <c r="AQ43" s="25">
        <f>'[5]Linked Data'!S43</f>
        <v>5.0553320948699296</v>
      </c>
      <c r="AR43" s="25">
        <f>'[5]Linked Data'!T43</f>
        <v>7.5958635176199403</v>
      </c>
      <c r="AS43" s="25" t="e">
        <f>'[5]Linked Data'!U43</f>
        <v>#N/A</v>
      </c>
      <c r="AT43" s="25" t="e">
        <f>'[5]Linked Data'!V43</f>
        <v>#N/A</v>
      </c>
    </row>
    <row r="44" spans="3:46" x14ac:dyDescent="0.25">
      <c r="C44" s="7">
        <f>'[5]Linked Data'!L44</f>
        <v>201406</v>
      </c>
      <c r="D44">
        <f>AVERAGE('[5]Linked Data'!C42:C44)</f>
        <v>9039.5813982202471</v>
      </c>
      <c r="E44">
        <f>AVERAGE('[5]Linked Data'!D42:D44)</f>
        <v>5024.1973713012339</v>
      </c>
      <c r="F44">
        <f>AVERAGE('[5]Linked Data'!E42:E44)</f>
        <v>5261.6947223726302</v>
      </c>
      <c r="G44">
        <f>AVERAGE('[5]Linked Data'!F42:F44)</f>
        <v>2540.2553397634101</v>
      </c>
      <c r="H44">
        <f>AVERAGE('[5]Linked Data'!G42:G44)</f>
        <v>1195.7707796633101</v>
      </c>
      <c r="I44">
        <f>AVERAGE('[5]Linked Data'!H42:H44)</f>
        <v>1555.5058699501199</v>
      </c>
      <c r="J44" t="e">
        <f>AVERAGE('[5]Linked Data'!I42:I44)</f>
        <v>#N/A</v>
      </c>
      <c r="K44" t="e">
        <f>AVERAGE('[5]Linked Data'!J42:J44)</f>
        <v>#N/A</v>
      </c>
      <c r="M44" s="9" t="str">
        <f>'[5]Linked Data'!B44</f>
        <v/>
      </c>
      <c r="N44" s="12">
        <f t="shared" si="4"/>
        <v>103.4078782215029</v>
      </c>
      <c r="O44" s="12">
        <f t="shared" si="4"/>
        <v>165.94980198112705</v>
      </c>
      <c r="P44" s="12">
        <f t="shared" si="4"/>
        <v>185.63000813723141</v>
      </c>
      <c r="Q44" s="12">
        <f t="shared" si="4"/>
        <v>197.25182110244376</v>
      </c>
      <c r="R44" s="12">
        <f t="shared" si="4"/>
        <v>225.32281856637377</v>
      </c>
      <c r="S44" s="12">
        <f t="shared" si="4"/>
        <v>184.28615181644031</v>
      </c>
      <c r="T44" s="12" t="e">
        <f t="shared" si="4"/>
        <v>#N/A</v>
      </c>
      <c r="U44" s="12" t="e">
        <f t="shared" si="4"/>
        <v>#N/A</v>
      </c>
      <c r="AK44" s="9" t="str">
        <f>'[5]Linked Data'!B44</f>
        <v/>
      </c>
      <c r="AL44" s="24">
        <f t="shared" si="1"/>
        <v>6</v>
      </c>
      <c r="AM44" s="25">
        <f>'[5]Linked Data'!O44</f>
        <v>3.4901984615119299</v>
      </c>
      <c r="AN44" s="25">
        <f>'[5]Linked Data'!P44</f>
        <v>3.0054447117707301</v>
      </c>
      <c r="AO44" s="25">
        <f>'[5]Linked Data'!Q44</f>
        <v>3.4673801957583201</v>
      </c>
      <c r="AP44" s="25">
        <f>'[5]Linked Data'!R44</f>
        <v>4.1376521677925702</v>
      </c>
      <c r="AQ44" s="25">
        <f>'[5]Linked Data'!S44</f>
        <v>5.0470216491875801</v>
      </c>
      <c r="AR44" s="25">
        <f>'[5]Linked Data'!T44</f>
        <v>7.6842957174483004</v>
      </c>
      <c r="AS44" s="25" t="e">
        <f>'[5]Linked Data'!U44</f>
        <v>#N/A</v>
      </c>
      <c r="AT44" s="25" t="e">
        <f>'[5]Linked Data'!V44</f>
        <v>#N/A</v>
      </c>
    </row>
    <row r="45" spans="3:46" x14ac:dyDescent="0.25">
      <c r="C45" s="7">
        <f>'[5]Linked Data'!L45</f>
        <v>201407</v>
      </c>
      <c r="D45">
        <f>AVERAGE('[5]Linked Data'!C43:C45)</f>
        <v>8976.693444118855</v>
      </c>
      <c r="E45">
        <f>AVERAGE('[5]Linked Data'!D43:D45)</f>
        <v>5064.3399901886032</v>
      </c>
      <c r="F45">
        <f>AVERAGE('[5]Linked Data'!E43:E45)</f>
        <v>5355.4115131721401</v>
      </c>
      <c r="G45">
        <f>AVERAGE('[5]Linked Data'!F43:F45)</f>
        <v>2633.5224188720663</v>
      </c>
      <c r="H45">
        <f>AVERAGE('[5]Linked Data'!G43:G45)</f>
        <v>1229.5751832439166</v>
      </c>
      <c r="I45">
        <f>AVERAGE('[5]Linked Data'!H43:H45)</f>
        <v>1591.7642963549499</v>
      </c>
      <c r="J45" t="e">
        <f>AVERAGE('[5]Linked Data'!I43:I45)</f>
        <v>#N/A</v>
      </c>
      <c r="K45" t="e">
        <f>AVERAGE('[5]Linked Data'!J43:J45)</f>
        <v>#N/A</v>
      </c>
      <c r="M45" s="9" t="str">
        <f>'[5]Linked Data'!B45</f>
        <v>2014</v>
      </c>
      <c r="N45" s="12">
        <f t="shared" si="4"/>
        <v>102.6884743450583</v>
      </c>
      <c r="O45" s="12">
        <f t="shared" si="4"/>
        <v>167.27571717972472</v>
      </c>
      <c r="P45" s="12">
        <f t="shared" si="4"/>
        <v>188.93629053418198</v>
      </c>
      <c r="Q45" s="12">
        <f t="shared" si="4"/>
        <v>204.49404628946039</v>
      </c>
      <c r="R45" s="12">
        <f t="shared" si="4"/>
        <v>231.69268779572735</v>
      </c>
      <c r="S45" s="12">
        <f t="shared" si="4"/>
        <v>188.5818127986004</v>
      </c>
      <c r="T45" s="12" t="e">
        <f t="shared" si="4"/>
        <v>#N/A</v>
      </c>
      <c r="U45" s="12" t="e">
        <f t="shared" si="4"/>
        <v>#N/A</v>
      </c>
      <c r="AK45" s="9" t="str">
        <f>'[5]Linked Data'!B45</f>
        <v>2014</v>
      </c>
      <c r="AL45" s="24">
        <f t="shared" si="1"/>
        <v>6</v>
      </c>
      <c r="AM45" s="25">
        <f>'[5]Linked Data'!O45</f>
        <v>3.45029424415885</v>
      </c>
      <c r="AN45" s="25">
        <f>'[5]Linked Data'!P45</f>
        <v>2.94940568439368</v>
      </c>
      <c r="AO45" s="25">
        <f>'[5]Linked Data'!Q45</f>
        <v>3.4523988763252502</v>
      </c>
      <c r="AP45" s="25">
        <f>'[5]Linked Data'!R45</f>
        <v>4.15777629868475</v>
      </c>
      <c r="AQ45" s="25">
        <f>'[5]Linked Data'!S45</f>
        <v>5.07638662002371</v>
      </c>
      <c r="AR45" s="25">
        <f>'[5]Linked Data'!T45</f>
        <v>7.7031029040750596</v>
      </c>
      <c r="AS45" s="25" t="e">
        <f>'[5]Linked Data'!U45</f>
        <v>#N/A</v>
      </c>
      <c r="AT45" s="25" t="e">
        <f>'[5]Linked Data'!V45</f>
        <v>#N/A</v>
      </c>
    </row>
    <row r="46" spans="3:46" x14ac:dyDescent="0.25">
      <c r="C46" s="7">
        <f>'[5]Linked Data'!L46</f>
        <v>201408</v>
      </c>
      <c r="D46">
        <f>AVERAGE('[5]Linked Data'!C44:C46)</f>
        <v>8839.5998972127691</v>
      </c>
      <c r="E46">
        <f>AVERAGE('[5]Linked Data'!D44:D46)</f>
        <v>5079.2095322077266</v>
      </c>
      <c r="F46">
        <f>AVERAGE('[5]Linked Data'!E44:E46)</f>
        <v>5448.9245329331861</v>
      </c>
      <c r="G46">
        <f>AVERAGE('[5]Linked Data'!F44:F46)</f>
        <v>2705.9210610103764</v>
      </c>
      <c r="H46">
        <f>AVERAGE('[5]Linked Data'!G44:G46)</f>
        <v>1262.65297042109</v>
      </c>
      <c r="I46">
        <f>AVERAGE('[5]Linked Data'!H44:H46)</f>
        <v>1655.7480559819398</v>
      </c>
      <c r="J46" t="e">
        <f>AVERAGE('[5]Linked Data'!I44:I46)</f>
        <v>#N/A</v>
      </c>
      <c r="K46" t="e">
        <f>AVERAGE('[5]Linked Data'!J44:J46)</f>
        <v>#N/A</v>
      </c>
      <c r="M46" s="9" t="str">
        <f>'[5]Linked Data'!B46</f>
        <v/>
      </c>
      <c r="N46" s="12">
        <f t="shared" si="4"/>
        <v>101.1201989815321</v>
      </c>
      <c r="O46" s="12">
        <f t="shared" si="4"/>
        <v>167.76685981829198</v>
      </c>
      <c r="P46" s="12">
        <f t="shared" si="4"/>
        <v>192.23538398887646</v>
      </c>
      <c r="Q46" s="12">
        <f t="shared" si="4"/>
        <v>210.11582918017399</v>
      </c>
      <c r="R46" s="12">
        <f t="shared" si="4"/>
        <v>237.92563842929107</v>
      </c>
      <c r="S46" s="12">
        <f t="shared" si="4"/>
        <v>196.16218974747312</v>
      </c>
      <c r="T46" s="12" t="e">
        <f t="shared" si="4"/>
        <v>#N/A</v>
      </c>
      <c r="U46" s="12" t="e">
        <f t="shared" si="4"/>
        <v>#N/A</v>
      </c>
      <c r="AK46" s="9" t="str">
        <f>'[5]Linked Data'!B46</f>
        <v/>
      </c>
      <c r="AL46" s="24">
        <f t="shared" si="1"/>
        <v>6</v>
      </c>
      <c r="AM46" s="25">
        <f>'[5]Linked Data'!O46</f>
        <v>3.4233440523498899</v>
      </c>
      <c r="AN46" s="25">
        <f>'[5]Linked Data'!P46</f>
        <v>2.901907109992</v>
      </c>
      <c r="AO46" s="25">
        <f>'[5]Linked Data'!Q46</f>
        <v>3.4640776886997999</v>
      </c>
      <c r="AP46" s="25">
        <f>'[5]Linked Data'!R46</f>
        <v>4.1700167006670297</v>
      </c>
      <c r="AQ46" s="25">
        <f>'[5]Linked Data'!S46</f>
        <v>5.1773002592966799</v>
      </c>
      <c r="AR46" s="25">
        <f>'[5]Linked Data'!T46</f>
        <v>7.61343939123776</v>
      </c>
      <c r="AS46" s="25" t="e">
        <f>'[5]Linked Data'!U46</f>
        <v>#N/A</v>
      </c>
      <c r="AT46" s="25" t="e">
        <f>'[5]Linked Data'!V46</f>
        <v>#N/A</v>
      </c>
    </row>
    <row r="47" spans="3:46" x14ac:dyDescent="0.25">
      <c r="C47" s="7">
        <f>'[5]Linked Data'!L47</f>
        <v>201409</v>
      </c>
      <c r="D47">
        <f>AVERAGE('[5]Linked Data'!C45:C47)</f>
        <v>8727.321430936312</v>
      </c>
      <c r="E47">
        <f>AVERAGE('[5]Linked Data'!D45:D47)</f>
        <v>5087.3526177031499</v>
      </c>
      <c r="F47">
        <f>AVERAGE('[5]Linked Data'!E45:E47)</f>
        <v>5485.5274202547962</v>
      </c>
      <c r="G47">
        <f>AVERAGE('[5]Linked Data'!F45:F47)</f>
        <v>2713.0581727921467</v>
      </c>
      <c r="H47">
        <f>AVERAGE('[5]Linked Data'!G45:G47)</f>
        <v>1272.8635851215834</v>
      </c>
      <c r="I47">
        <f>AVERAGE('[5]Linked Data'!H45:H47)</f>
        <v>1716.2755167965968</v>
      </c>
      <c r="J47" t="e">
        <f>AVERAGE('[5]Linked Data'!I45:I47)</f>
        <v>#N/A</v>
      </c>
      <c r="K47" t="e">
        <f>AVERAGE('[5]Linked Data'!J45:J47)</f>
        <v>#N/A</v>
      </c>
      <c r="M47" s="9" t="str">
        <f>'[5]Linked Data'!B47</f>
        <v/>
      </c>
      <c r="N47" s="12">
        <f t="shared" si="4"/>
        <v>99.835794598614683</v>
      </c>
      <c r="O47" s="12">
        <f t="shared" si="4"/>
        <v>168.03582684438851</v>
      </c>
      <c r="P47" s="12">
        <f t="shared" si="4"/>
        <v>193.52671589425404</v>
      </c>
      <c r="Q47" s="12">
        <f t="shared" si="4"/>
        <v>210.67002870269013</v>
      </c>
      <c r="R47" s="12">
        <f t="shared" si="4"/>
        <v>239.84965641228459</v>
      </c>
      <c r="S47" s="12">
        <f t="shared" si="4"/>
        <v>203.33308704091192</v>
      </c>
      <c r="T47" s="12" t="e">
        <f t="shared" si="4"/>
        <v>#N/A</v>
      </c>
      <c r="U47" s="12" t="e">
        <f t="shared" si="4"/>
        <v>#N/A</v>
      </c>
      <c r="AK47" s="9" t="str">
        <f>'[5]Linked Data'!B47</f>
        <v/>
      </c>
      <c r="AL47" s="24">
        <f t="shared" si="1"/>
        <v>6</v>
      </c>
      <c r="AM47" s="25">
        <f>'[5]Linked Data'!O47</f>
        <v>3.3511057505231001</v>
      </c>
      <c r="AN47" s="25">
        <f>'[5]Linked Data'!P47</f>
        <v>2.8150905448549701</v>
      </c>
      <c r="AO47" s="25">
        <f>'[5]Linked Data'!Q47</f>
        <v>3.3935824315598699</v>
      </c>
      <c r="AP47" s="25">
        <f>'[5]Linked Data'!R47</f>
        <v>4.16700956722587</v>
      </c>
      <c r="AQ47" s="25">
        <f>'[5]Linked Data'!S47</f>
        <v>5.1190028585832801</v>
      </c>
      <c r="AR47" s="25">
        <f>'[5]Linked Data'!T47</f>
        <v>7.6595869270214898</v>
      </c>
      <c r="AS47" s="25" t="e">
        <f>'[5]Linked Data'!U47</f>
        <v>#N/A</v>
      </c>
      <c r="AT47" s="25" t="e">
        <f>'[5]Linked Data'!V47</f>
        <v>#N/A</v>
      </c>
    </row>
    <row r="48" spans="3:46" x14ac:dyDescent="0.25">
      <c r="C48" s="7">
        <f>'[5]Linked Data'!L48</f>
        <v>201410</v>
      </c>
      <c r="D48">
        <f>AVERAGE('[5]Linked Data'!C46:C48)</f>
        <v>8723.8493016745433</v>
      </c>
      <c r="E48">
        <f>AVERAGE('[5]Linked Data'!D46:D48)</f>
        <v>5168.0861893822139</v>
      </c>
      <c r="F48">
        <f>AVERAGE('[5]Linked Data'!E46:E48)</f>
        <v>5642.0920841892266</v>
      </c>
      <c r="G48">
        <f>AVERAGE('[5]Linked Data'!F46:F48)</f>
        <v>2728.5845568313198</v>
      </c>
      <c r="H48">
        <f>AVERAGE('[5]Linked Data'!G46:G48)</f>
        <v>1341.6770886542099</v>
      </c>
      <c r="I48">
        <f>AVERAGE('[5]Linked Data'!H46:H48)</f>
        <v>1769.4313568270434</v>
      </c>
      <c r="J48" t="e">
        <f>AVERAGE('[5]Linked Data'!I46:I48)</f>
        <v>#N/A</v>
      </c>
      <c r="K48" t="e">
        <f>AVERAGE('[5]Linked Data'!J46:J48)</f>
        <v>#N/A</v>
      </c>
      <c r="M48" s="9" t="str">
        <f>'[5]Linked Data'!B48</f>
        <v/>
      </c>
      <c r="N48" s="12">
        <f t="shared" si="4"/>
        <v>99.79607533462962</v>
      </c>
      <c r="O48" s="12">
        <f t="shared" si="4"/>
        <v>170.70246576066577</v>
      </c>
      <c r="P48" s="12">
        <f t="shared" si="4"/>
        <v>199.05024041888589</v>
      </c>
      <c r="Q48" s="12">
        <f t="shared" si="4"/>
        <v>211.87565849860982</v>
      </c>
      <c r="R48" s="12">
        <f t="shared" si="4"/>
        <v>252.81639956665759</v>
      </c>
      <c r="S48" s="12">
        <f t="shared" si="4"/>
        <v>209.63064296469346</v>
      </c>
      <c r="T48" s="12" t="e">
        <f t="shared" si="4"/>
        <v>#N/A</v>
      </c>
      <c r="U48" s="12" t="e">
        <f t="shared" si="4"/>
        <v>#N/A</v>
      </c>
      <c r="AK48" s="9" t="str">
        <f>'[5]Linked Data'!B48</f>
        <v/>
      </c>
      <c r="AL48" s="24">
        <f t="shared" si="1"/>
        <v>6</v>
      </c>
      <c r="AM48" s="25">
        <f>'[5]Linked Data'!O48</f>
        <v>3.2982686393337</v>
      </c>
      <c r="AN48" s="25">
        <f>'[5]Linked Data'!P48</f>
        <v>2.75084067959479</v>
      </c>
      <c r="AO48" s="25">
        <f>'[5]Linked Data'!Q48</f>
        <v>3.3373973851600698</v>
      </c>
      <c r="AP48" s="25">
        <f>'[5]Linked Data'!R48</f>
        <v>4.1870599973075704</v>
      </c>
      <c r="AQ48" s="25">
        <f>'[5]Linked Data'!S48</f>
        <v>5.1223761096621097</v>
      </c>
      <c r="AR48" s="25">
        <f>'[5]Linked Data'!T48</f>
        <v>7.6336045688484901</v>
      </c>
      <c r="AS48" s="25" t="e">
        <f>'[5]Linked Data'!U48</f>
        <v>#N/A</v>
      </c>
      <c r="AT48" s="25" t="e">
        <f>'[5]Linked Data'!V48</f>
        <v>#N/A</v>
      </c>
    </row>
    <row r="49" spans="3:46" x14ac:dyDescent="0.25">
      <c r="C49" s="7">
        <f>'[5]Linked Data'!L49</f>
        <v>201411</v>
      </c>
      <c r="D49">
        <f>AVERAGE('[5]Linked Data'!C47:C49)</f>
        <v>8681.7253363858126</v>
      </c>
      <c r="E49">
        <f>AVERAGE('[5]Linked Data'!D47:D49)</f>
        <v>5204.4900532992069</v>
      </c>
      <c r="F49">
        <f>AVERAGE('[5]Linked Data'!E47:E49)</f>
        <v>5693.6073064959965</v>
      </c>
      <c r="G49">
        <f>AVERAGE('[5]Linked Data'!F47:F49)</f>
        <v>2752.4824050811271</v>
      </c>
      <c r="H49">
        <f>AVERAGE('[5]Linked Data'!G47:G49)</f>
        <v>1348.7030834787433</v>
      </c>
      <c r="I49">
        <f>AVERAGE('[5]Linked Data'!H47:H49)</f>
        <v>1777.0201859219433</v>
      </c>
      <c r="J49" t="e">
        <f>AVERAGE('[5]Linked Data'!I47:I49)</f>
        <v>#N/A</v>
      </c>
      <c r="K49" t="e">
        <f>AVERAGE('[5]Linked Data'!J47:J49)</f>
        <v>#N/A</v>
      </c>
      <c r="M49" s="9" t="str">
        <f>'[5]Linked Data'!B49</f>
        <v/>
      </c>
      <c r="N49" s="12">
        <f t="shared" si="4"/>
        <v>99.314200159121881</v>
      </c>
      <c r="O49" s="12">
        <f t="shared" si="4"/>
        <v>171.90488946377923</v>
      </c>
      <c r="P49" s="12">
        <f t="shared" si="4"/>
        <v>200.86767218575301</v>
      </c>
      <c r="Q49" s="12">
        <f t="shared" si="4"/>
        <v>213.73133576613336</v>
      </c>
      <c r="R49" s="12">
        <f t="shared" si="4"/>
        <v>254.14032969107691</v>
      </c>
      <c r="S49" s="12">
        <f t="shared" si="4"/>
        <v>210.52971775297218</v>
      </c>
      <c r="T49" s="12" t="e">
        <f t="shared" si="4"/>
        <v>#N/A</v>
      </c>
      <c r="U49" s="12" t="e">
        <f t="shared" si="4"/>
        <v>#N/A</v>
      </c>
      <c r="AK49" s="9" t="str">
        <f>'[5]Linked Data'!B49</f>
        <v/>
      </c>
      <c r="AL49" s="24">
        <f t="shared" si="1"/>
        <v>6</v>
      </c>
      <c r="AM49" s="25">
        <f>'[5]Linked Data'!O49</f>
        <v>3.23597532613244</v>
      </c>
      <c r="AN49" s="25">
        <f>'[5]Linked Data'!P49</f>
        <v>2.69272626388581</v>
      </c>
      <c r="AO49" s="25">
        <f>'[5]Linked Data'!Q49</f>
        <v>3.2817763276444798</v>
      </c>
      <c r="AP49" s="25">
        <f>'[5]Linked Data'!R49</f>
        <v>4.1507435573639002</v>
      </c>
      <c r="AQ49" s="25">
        <f>'[5]Linked Data'!S49</f>
        <v>5.12529785542075</v>
      </c>
      <c r="AR49" s="25">
        <f>'[5]Linked Data'!T49</f>
        <v>7.6404861867756599</v>
      </c>
      <c r="AS49" s="25" t="e">
        <f>'[5]Linked Data'!U49</f>
        <v>#N/A</v>
      </c>
      <c r="AT49" s="25" t="e">
        <f>'[5]Linked Data'!V49</f>
        <v>#N/A</v>
      </c>
    </row>
    <row r="50" spans="3:46" x14ac:dyDescent="0.25">
      <c r="C50" s="7">
        <f>'[5]Linked Data'!L50</f>
        <v>201412</v>
      </c>
      <c r="D50">
        <f>AVERAGE('[5]Linked Data'!C48:C50)</f>
        <v>8601.7493575495228</v>
      </c>
      <c r="E50">
        <f>AVERAGE('[5]Linked Data'!D48:D50)</f>
        <v>5255.505586125334</v>
      </c>
      <c r="F50">
        <f>AVERAGE('[5]Linked Data'!E48:E50)</f>
        <v>5811.2011801256931</v>
      </c>
      <c r="G50">
        <f>AVERAGE('[5]Linked Data'!F48:F50)</f>
        <v>2776.8538724400496</v>
      </c>
      <c r="H50">
        <f>AVERAGE('[5]Linked Data'!G48:G50)</f>
        <v>1403.96475156626</v>
      </c>
      <c r="I50">
        <f>AVERAGE('[5]Linked Data'!H48:H50)</f>
        <v>1775.92258993475</v>
      </c>
      <c r="J50" t="e">
        <f>AVERAGE('[5]Linked Data'!I48:I50)</f>
        <v>#N/A</v>
      </c>
      <c r="K50" t="e">
        <f>AVERAGE('[5]Linked Data'!J48:J50)</f>
        <v>#N/A</v>
      </c>
      <c r="M50" s="9" t="str">
        <f>'[5]Linked Data'!B50</f>
        <v/>
      </c>
      <c r="N50" s="12">
        <f t="shared" si="4"/>
        <v>98.399318604786103</v>
      </c>
      <c r="O50" s="12">
        <f t="shared" si="4"/>
        <v>173.58993822775022</v>
      </c>
      <c r="P50" s="12">
        <f t="shared" si="4"/>
        <v>205.01632634958216</v>
      </c>
      <c r="Q50" s="12">
        <f t="shared" si="4"/>
        <v>215.62378974280091</v>
      </c>
      <c r="R50" s="12">
        <f t="shared" si="4"/>
        <v>264.55345821363932</v>
      </c>
      <c r="S50" s="12">
        <f t="shared" si="4"/>
        <v>210.39968176619993</v>
      </c>
      <c r="T50" s="12" t="e">
        <f t="shared" si="4"/>
        <v>#N/A</v>
      </c>
      <c r="U50" s="12" t="e">
        <f t="shared" si="4"/>
        <v>#N/A</v>
      </c>
      <c r="AK50" s="9" t="str">
        <f>'[5]Linked Data'!B50</f>
        <v/>
      </c>
      <c r="AL50" s="24">
        <f t="shared" si="1"/>
        <v>6</v>
      </c>
      <c r="AM50" s="25">
        <f>'[5]Linked Data'!O50</f>
        <v>3.2079130833558098</v>
      </c>
      <c r="AN50" s="25">
        <f>'[5]Linked Data'!P50</f>
        <v>2.6348799017014102</v>
      </c>
      <c r="AO50" s="25">
        <f>'[5]Linked Data'!Q50</f>
        <v>3.2916338937970702</v>
      </c>
      <c r="AP50" s="25">
        <f>'[5]Linked Data'!R50</f>
        <v>4.1749691662497899</v>
      </c>
      <c r="AQ50" s="25">
        <f>'[5]Linked Data'!S50</f>
        <v>5.1858900651495796</v>
      </c>
      <c r="AR50" s="25">
        <f>'[5]Linked Data'!T50</f>
        <v>7.78799288171406</v>
      </c>
      <c r="AS50" s="25" t="e">
        <f>'[5]Linked Data'!U50</f>
        <v>#N/A</v>
      </c>
      <c r="AT50" s="25" t="e">
        <f>'[5]Linked Data'!V50</f>
        <v>#N/A</v>
      </c>
    </row>
    <row r="51" spans="3:46" x14ac:dyDescent="0.25">
      <c r="C51" s="7">
        <f>'[5]Linked Data'!L51</f>
        <v>201501</v>
      </c>
      <c r="D51">
        <f>AVERAGE('[5]Linked Data'!C49:C51)</f>
        <v>8459.9354961385252</v>
      </c>
      <c r="E51">
        <f>AVERAGE('[5]Linked Data'!D49:D51)</f>
        <v>5201.9506185538839</v>
      </c>
      <c r="F51">
        <f>AVERAGE('[5]Linked Data'!E49:E51)</f>
        <v>5803.824907332063</v>
      </c>
      <c r="G51">
        <f>AVERAGE('[5]Linked Data'!F49:F51)</f>
        <v>2827.0399238423233</v>
      </c>
      <c r="H51">
        <f>AVERAGE('[5]Linked Data'!G49:G51)</f>
        <v>1383.2902310345301</v>
      </c>
      <c r="I51">
        <f>AVERAGE('[5]Linked Data'!H49:H51)</f>
        <v>1763.1574349837636</v>
      </c>
      <c r="J51" t="e">
        <f>AVERAGE('[5]Linked Data'!I49:I51)</f>
        <v>#N/A</v>
      </c>
      <c r="K51" t="e">
        <f>AVERAGE('[5]Linked Data'!J49:J51)</f>
        <v>#N/A</v>
      </c>
      <c r="M51" s="9" t="str">
        <f>'[5]Linked Data'!B51</f>
        <v/>
      </c>
      <c r="N51" s="12">
        <f t="shared" si="4"/>
        <v>96.777045419238277</v>
      </c>
      <c r="O51" s="12">
        <f t="shared" ref="O51:U87" si="10">100*(E51/E$5)</f>
        <v>171.82101164967551</v>
      </c>
      <c r="P51" s="12">
        <f t="shared" si="10"/>
        <v>204.75609506461575</v>
      </c>
      <c r="Q51" s="12">
        <f t="shared" si="10"/>
        <v>219.5207562713552</v>
      </c>
      <c r="R51" s="12">
        <f t="shared" si="10"/>
        <v>260.657693809671</v>
      </c>
      <c r="S51" s="12">
        <f t="shared" si="10"/>
        <v>208.88734977909314</v>
      </c>
      <c r="T51" s="12" t="e">
        <f t="shared" si="10"/>
        <v>#N/A</v>
      </c>
      <c r="U51" s="12" t="e">
        <f t="shared" si="10"/>
        <v>#N/A</v>
      </c>
      <c r="AK51" s="9" t="str">
        <f>'[5]Linked Data'!B51</f>
        <v/>
      </c>
      <c r="AL51" s="24">
        <f t="shared" si="1"/>
        <v>6</v>
      </c>
      <c r="AM51" s="25">
        <f>'[5]Linked Data'!O51</f>
        <v>3.1653504902114999</v>
      </c>
      <c r="AN51" s="25">
        <f>'[5]Linked Data'!P51</f>
        <v>2.5980388145444402</v>
      </c>
      <c r="AO51" s="25">
        <f>'[5]Linked Data'!Q51</f>
        <v>3.26043026251484</v>
      </c>
      <c r="AP51" s="25">
        <f>'[5]Linked Data'!R51</f>
        <v>4.1938138479887703</v>
      </c>
      <c r="AQ51" s="25">
        <f>'[5]Linked Data'!S51</f>
        <v>5.2075735205224296</v>
      </c>
      <c r="AR51" s="25">
        <f>'[5]Linked Data'!T51</f>
        <v>7.9302752187546997</v>
      </c>
      <c r="AS51" s="25" t="e">
        <f>'[5]Linked Data'!U51</f>
        <v>#N/A</v>
      </c>
      <c r="AT51" s="25" t="e">
        <f>'[5]Linked Data'!V51</f>
        <v>#N/A</v>
      </c>
    </row>
    <row r="52" spans="3:46" x14ac:dyDescent="0.25">
      <c r="C52" s="7">
        <f>'[5]Linked Data'!L52</f>
        <v>201502</v>
      </c>
      <c r="D52">
        <f>AVERAGE('[5]Linked Data'!C50:C52)</f>
        <v>8300.1086992973051</v>
      </c>
      <c r="E52">
        <f>AVERAGE('[5]Linked Data'!D50:D52)</f>
        <v>5174.0702370369627</v>
      </c>
      <c r="F52">
        <f>AVERAGE('[5]Linked Data'!E50:E52)</f>
        <v>5886.4691662792729</v>
      </c>
      <c r="G52">
        <f>AVERAGE('[5]Linked Data'!F50:F52)</f>
        <v>2851.8168747270865</v>
      </c>
      <c r="H52">
        <f>AVERAGE('[5]Linked Data'!G50:G52)</f>
        <v>1379.0766851017233</v>
      </c>
      <c r="I52">
        <f>AVERAGE('[5]Linked Data'!H50:H52)</f>
        <v>1768.0546495674064</v>
      </c>
      <c r="J52" t="e">
        <f>AVERAGE('[5]Linked Data'!I50:I52)</f>
        <v>#N/A</v>
      </c>
      <c r="K52" t="e">
        <f>AVERAGE('[5]Linked Data'!J50:J52)</f>
        <v>#N/A</v>
      </c>
      <c r="M52" s="9" t="str">
        <f>'[5]Linked Data'!B52</f>
        <v/>
      </c>
      <c r="N52" s="12">
        <f t="shared" ref="N52:Q114" si="11">100*(D52/D$5)</f>
        <v>94.948714082176181</v>
      </c>
      <c r="O52" s="12">
        <f t="shared" si="10"/>
        <v>170.90011952503093</v>
      </c>
      <c r="P52" s="12">
        <f t="shared" si="10"/>
        <v>207.67174397059188</v>
      </c>
      <c r="Q52" s="12">
        <f t="shared" si="10"/>
        <v>221.44469620246485</v>
      </c>
      <c r="R52" s="12">
        <f t="shared" si="10"/>
        <v>259.86372220417132</v>
      </c>
      <c r="S52" s="12">
        <f t="shared" si="10"/>
        <v>209.4675397016602</v>
      </c>
      <c r="T52" s="12" t="e">
        <f t="shared" si="10"/>
        <v>#N/A</v>
      </c>
      <c r="U52" s="12" t="e">
        <f t="shared" si="10"/>
        <v>#N/A</v>
      </c>
      <c r="AK52" s="9" t="str">
        <f>'[5]Linked Data'!B52</f>
        <v/>
      </c>
      <c r="AL52" s="24">
        <f t="shared" si="1"/>
        <v>6</v>
      </c>
      <c r="AM52" s="25">
        <f>'[5]Linked Data'!O52</f>
        <v>3.1271170915743398</v>
      </c>
      <c r="AN52" s="25">
        <f>'[5]Linked Data'!P52</f>
        <v>2.5477073100019298</v>
      </c>
      <c r="AO52" s="25">
        <f>'[5]Linked Data'!Q52</f>
        <v>3.2343620558886599</v>
      </c>
      <c r="AP52" s="25">
        <f>'[5]Linked Data'!R52</f>
        <v>4.2026760824917897</v>
      </c>
      <c r="AQ52" s="25">
        <f>'[5]Linked Data'!S52</f>
        <v>5.1645086653290102</v>
      </c>
      <c r="AR52" s="25">
        <f>'[5]Linked Data'!T52</f>
        <v>7.8457160179283196</v>
      </c>
      <c r="AS52" s="25" t="e">
        <f>'[5]Linked Data'!U52</f>
        <v>#N/A</v>
      </c>
      <c r="AT52" s="25" t="e">
        <f>'[5]Linked Data'!V52</f>
        <v>#N/A</v>
      </c>
    </row>
    <row r="53" spans="3:46" x14ac:dyDescent="0.25">
      <c r="C53" s="7">
        <f>'[5]Linked Data'!L53</f>
        <v>201503</v>
      </c>
      <c r="D53">
        <f>AVERAGE('[5]Linked Data'!C51:C53)</f>
        <v>8248.9991927669325</v>
      </c>
      <c r="E53">
        <f>AVERAGE('[5]Linked Data'!D51:D53)</f>
        <v>5202.8674263992134</v>
      </c>
      <c r="F53">
        <f>AVERAGE('[5]Linked Data'!E51:E53)</f>
        <v>5906.1769981339758</v>
      </c>
      <c r="G53">
        <f>AVERAGE('[5]Linked Data'!F51:F53)</f>
        <v>2870.7934372375498</v>
      </c>
      <c r="H53">
        <f>AVERAGE('[5]Linked Data'!G51:G53)</f>
        <v>1380.5332913538266</v>
      </c>
      <c r="I53">
        <f>AVERAGE('[5]Linked Data'!H51:H53)</f>
        <v>1782.3184706542668</v>
      </c>
      <c r="J53" t="e">
        <f>AVERAGE('[5]Linked Data'!I51:I53)</f>
        <v>#N/A</v>
      </c>
      <c r="K53" t="e">
        <f>AVERAGE('[5]Linked Data'!J51:J53)</f>
        <v>#N/A</v>
      </c>
      <c r="M53" s="9" t="str">
        <f>'[5]Linked Data'!B53</f>
        <v/>
      </c>
      <c r="N53" s="12">
        <f t="shared" si="11"/>
        <v>94.364049218348029</v>
      </c>
      <c r="O53" s="12">
        <f t="shared" si="10"/>
        <v>171.85129391550691</v>
      </c>
      <c r="P53" s="12">
        <f t="shared" si="10"/>
        <v>208.36702660871231</v>
      </c>
      <c r="Q53" s="12">
        <f t="shared" si="10"/>
        <v>222.91823370669147</v>
      </c>
      <c r="R53" s="12">
        <f t="shared" si="10"/>
        <v>260.13819506456161</v>
      </c>
      <c r="S53" s="12">
        <f t="shared" si="10"/>
        <v>211.15742384101094</v>
      </c>
      <c r="T53" s="12" t="e">
        <f t="shared" si="10"/>
        <v>#N/A</v>
      </c>
      <c r="U53" s="12" t="e">
        <f t="shared" si="10"/>
        <v>#N/A</v>
      </c>
      <c r="AK53" s="9" t="str">
        <f>'[5]Linked Data'!B53</f>
        <v/>
      </c>
      <c r="AL53" s="24">
        <f t="shared" si="1"/>
        <v>6</v>
      </c>
      <c r="AM53" s="25">
        <f>'[5]Linked Data'!O53</f>
        <v>3.0933466106387901</v>
      </c>
      <c r="AN53" s="25">
        <f>'[5]Linked Data'!P53</f>
        <v>2.5091881532856299</v>
      </c>
      <c r="AO53" s="25">
        <f>'[5]Linked Data'!Q53</f>
        <v>3.13881790801786</v>
      </c>
      <c r="AP53" s="25">
        <f>'[5]Linked Data'!R53</f>
        <v>4.0659128246749798</v>
      </c>
      <c r="AQ53" s="25">
        <f>'[5]Linked Data'!S53</f>
        <v>5.1560908481782501</v>
      </c>
      <c r="AR53" s="25">
        <f>'[5]Linked Data'!T53</f>
        <v>7.8362451297457199</v>
      </c>
      <c r="AS53" s="25" t="e">
        <f>'[5]Linked Data'!U53</f>
        <v>#N/A</v>
      </c>
      <c r="AT53" s="25" t="e">
        <f>'[5]Linked Data'!V53</f>
        <v>#N/A</v>
      </c>
    </row>
    <row r="54" spans="3:46" x14ac:dyDescent="0.25">
      <c r="C54" s="7">
        <f>'[5]Linked Data'!L54</f>
        <v>201504</v>
      </c>
      <c r="D54">
        <f>AVERAGE('[5]Linked Data'!C52:C54)</f>
        <v>8171.1691744600103</v>
      </c>
      <c r="E54">
        <f>AVERAGE('[5]Linked Data'!D52:D54)</f>
        <v>5185.9771176182521</v>
      </c>
      <c r="F54">
        <f>AVERAGE('[5]Linked Data'!E52:E54)</f>
        <v>5979.946011778894</v>
      </c>
      <c r="G54">
        <f>AVERAGE('[5]Linked Data'!F52:F54)</f>
        <v>2874.90503225775</v>
      </c>
      <c r="H54">
        <f>AVERAGE('[5]Linked Data'!G52:G54)</f>
        <v>1372.6892896279599</v>
      </c>
      <c r="I54">
        <f>AVERAGE('[5]Linked Data'!H52:H54)</f>
        <v>1773.5398328818831</v>
      </c>
      <c r="J54" t="e">
        <f>AVERAGE('[5]Linked Data'!I52:I54)</f>
        <v>#N/A</v>
      </c>
      <c r="K54" t="e">
        <f>AVERAGE('[5]Linked Data'!J52:J54)</f>
        <v>#N/A</v>
      </c>
      <c r="M54" s="9" t="str">
        <f>'[5]Linked Data'!B54</f>
        <v/>
      </c>
      <c r="N54" s="12">
        <f t="shared" si="11"/>
        <v>93.473716281399859</v>
      </c>
      <c r="O54" s="12">
        <f t="shared" si="10"/>
        <v>171.29340512443127</v>
      </c>
      <c r="P54" s="12">
        <f t="shared" si="10"/>
        <v>210.96956121509231</v>
      </c>
      <c r="Q54" s="12">
        <f t="shared" si="10"/>
        <v>223.23750066882519</v>
      </c>
      <c r="R54" s="12">
        <f t="shared" si="10"/>
        <v>258.66012534771386</v>
      </c>
      <c r="S54" s="12">
        <f t="shared" si="10"/>
        <v>210.1173883101165</v>
      </c>
      <c r="T54" s="12" t="e">
        <f t="shared" si="10"/>
        <v>#N/A</v>
      </c>
      <c r="U54" s="12" t="e">
        <f t="shared" si="10"/>
        <v>#N/A</v>
      </c>
      <c r="AK54" s="9" t="str">
        <f>'[5]Linked Data'!B54</f>
        <v/>
      </c>
      <c r="AL54" s="24">
        <f t="shared" si="1"/>
        <v>6</v>
      </c>
      <c r="AM54" s="25">
        <f>'[5]Linked Data'!O54</f>
        <v>3.1173670750354301</v>
      </c>
      <c r="AN54" s="25">
        <f>'[5]Linked Data'!P54</f>
        <v>2.5224497142396398</v>
      </c>
      <c r="AO54" s="25">
        <f>'[5]Linked Data'!Q54</f>
        <v>3.1739205650431099</v>
      </c>
      <c r="AP54" s="25">
        <f>'[5]Linked Data'!R54</f>
        <v>4.1122081262344796</v>
      </c>
      <c r="AQ54" s="25">
        <f>'[5]Linked Data'!S54</f>
        <v>5.2004889231868701</v>
      </c>
      <c r="AR54" s="25">
        <f>'[5]Linked Data'!T54</f>
        <v>7.84716336499653</v>
      </c>
      <c r="AS54" s="25" t="e">
        <f>'[5]Linked Data'!U54</f>
        <v>#N/A</v>
      </c>
      <c r="AT54" s="25" t="e">
        <f>'[5]Linked Data'!V54</f>
        <v>#N/A</v>
      </c>
    </row>
    <row r="55" spans="3:46" x14ac:dyDescent="0.25">
      <c r="C55" s="7">
        <f>'[5]Linked Data'!L55</f>
        <v>201505</v>
      </c>
      <c r="D55">
        <f>AVERAGE('[5]Linked Data'!C53:C55)</f>
        <v>8113.9651099624325</v>
      </c>
      <c r="E55">
        <f>AVERAGE('[5]Linked Data'!D53:D55)</f>
        <v>5208.6479861719135</v>
      </c>
      <c r="F55">
        <f>AVERAGE('[5]Linked Data'!E53:E55)</f>
        <v>6040.8837765627804</v>
      </c>
      <c r="G55">
        <f>AVERAGE('[5]Linked Data'!F53:F55)</f>
        <v>2911.0585175771066</v>
      </c>
      <c r="H55">
        <f>AVERAGE('[5]Linked Data'!G53:G55)</f>
        <v>1405.3409127669031</v>
      </c>
      <c r="I55">
        <f>AVERAGE('[5]Linked Data'!H53:H55)</f>
        <v>1794.9440764653334</v>
      </c>
      <c r="J55" t="e">
        <f>AVERAGE('[5]Linked Data'!I53:I55)</f>
        <v>#N/A</v>
      </c>
      <c r="K55" t="e">
        <f>AVERAGE('[5]Linked Data'!J53:J55)</f>
        <v>#N/A</v>
      </c>
      <c r="M55" s="9" t="str">
        <f>'[5]Linked Data'!B55</f>
        <v/>
      </c>
      <c r="N55" s="12">
        <f t="shared" si="11"/>
        <v>92.819333000277439</v>
      </c>
      <c r="O55" s="12">
        <f t="shared" si="10"/>
        <v>172.04222645233344</v>
      </c>
      <c r="P55" s="12">
        <f t="shared" si="10"/>
        <v>213.11941565735015</v>
      </c>
      <c r="Q55" s="12">
        <f t="shared" si="10"/>
        <v>226.04483295027521</v>
      </c>
      <c r="R55" s="12">
        <f t="shared" si="10"/>
        <v>264.81277256201128</v>
      </c>
      <c r="S55" s="12">
        <f t="shared" si="10"/>
        <v>212.65322295962653</v>
      </c>
      <c r="T55" s="12" t="e">
        <f t="shared" si="10"/>
        <v>#N/A</v>
      </c>
      <c r="U55" s="12" t="e">
        <f t="shared" si="10"/>
        <v>#N/A</v>
      </c>
      <c r="AK55" s="9" t="str">
        <f>'[5]Linked Data'!B55</f>
        <v/>
      </c>
      <c r="AL55" s="24">
        <f t="shared" si="1"/>
        <v>6</v>
      </c>
      <c r="AM55" s="25">
        <f>'[5]Linked Data'!O55</f>
        <v>3.1298045707246001</v>
      </c>
      <c r="AN55" s="25">
        <f>'[5]Linked Data'!P55</f>
        <v>2.5158819598664399</v>
      </c>
      <c r="AO55" s="25">
        <f>'[5]Linked Data'!Q55</f>
        <v>3.18871928334088</v>
      </c>
      <c r="AP55" s="25">
        <f>'[5]Linked Data'!R55</f>
        <v>4.0956225925930196</v>
      </c>
      <c r="AQ55" s="25">
        <f>'[5]Linked Data'!S55</f>
        <v>5.2280574594121099</v>
      </c>
      <c r="AR55" s="25">
        <f>'[5]Linked Data'!T55</f>
        <v>7.7923669256686399</v>
      </c>
      <c r="AS55" s="25" t="e">
        <f>'[5]Linked Data'!U55</f>
        <v>#N/A</v>
      </c>
      <c r="AT55" s="25" t="e">
        <f>'[5]Linked Data'!V55</f>
        <v>#N/A</v>
      </c>
    </row>
    <row r="56" spans="3:46" x14ac:dyDescent="0.25">
      <c r="C56" s="7">
        <f>'[5]Linked Data'!L56</f>
        <v>201506</v>
      </c>
      <c r="D56">
        <f>AVERAGE('[5]Linked Data'!C54:C56)</f>
        <v>8025.5832022115746</v>
      </c>
      <c r="E56">
        <f>AVERAGE('[5]Linked Data'!D54:D56)</f>
        <v>5212.4413782935371</v>
      </c>
      <c r="F56">
        <f>AVERAGE('[5]Linked Data'!E54:E56)</f>
        <v>6124.0805954855432</v>
      </c>
      <c r="G56">
        <f>AVERAGE('[5]Linked Data'!F54:F56)</f>
        <v>2965.4525490392771</v>
      </c>
      <c r="H56">
        <f>AVERAGE('[5]Linked Data'!G54:G56)</f>
        <v>1405.3639535291568</v>
      </c>
      <c r="I56">
        <f>AVERAGE('[5]Linked Data'!H54:H56)</f>
        <v>1805.3183030164901</v>
      </c>
      <c r="J56" t="e">
        <f>AVERAGE('[5]Linked Data'!I54:I56)</f>
        <v>#N/A</v>
      </c>
      <c r="K56" t="e">
        <f>AVERAGE('[5]Linked Data'!J54:J56)</f>
        <v>#N/A</v>
      </c>
      <c r="M56" s="9" t="str">
        <f>'[5]Linked Data'!B56</f>
        <v/>
      </c>
      <c r="N56" s="12">
        <f t="shared" si="11"/>
        <v>91.808292206343751</v>
      </c>
      <c r="O56" s="12">
        <f t="shared" si="10"/>
        <v>172.16752261904375</v>
      </c>
      <c r="P56" s="12">
        <f t="shared" si="10"/>
        <v>216.05455860814837</v>
      </c>
      <c r="Q56" s="12">
        <f t="shared" si="10"/>
        <v>230.26855077700986</v>
      </c>
      <c r="R56" s="12">
        <f t="shared" si="10"/>
        <v>264.8171142047251</v>
      </c>
      <c r="S56" s="12">
        <f t="shared" si="10"/>
        <v>213.8822934029582</v>
      </c>
      <c r="T56" s="12" t="e">
        <f t="shared" si="10"/>
        <v>#N/A</v>
      </c>
      <c r="U56" s="12" t="e">
        <f t="shared" si="10"/>
        <v>#N/A</v>
      </c>
      <c r="AK56" s="9" t="str">
        <f>'[5]Linked Data'!B56</f>
        <v/>
      </c>
      <c r="AL56" s="24">
        <f t="shared" si="1"/>
        <v>6</v>
      </c>
      <c r="AM56" s="25">
        <f>'[5]Linked Data'!O56</f>
        <v>3.10787107931136</v>
      </c>
      <c r="AN56" s="25">
        <f>'[5]Linked Data'!P56</f>
        <v>2.5077371265453601</v>
      </c>
      <c r="AO56" s="25">
        <f>'[5]Linked Data'!Q56</f>
        <v>3.2040336341325202</v>
      </c>
      <c r="AP56" s="25">
        <f>'[5]Linked Data'!R56</f>
        <v>4.1335761970221103</v>
      </c>
      <c r="AQ56" s="25">
        <f>'[5]Linked Data'!S56</f>
        <v>5.2148026004446297</v>
      </c>
      <c r="AR56" s="25">
        <f>'[5]Linked Data'!T56</f>
        <v>7.6390460766529298</v>
      </c>
      <c r="AS56" s="25" t="e">
        <f>'[5]Linked Data'!U56</f>
        <v>#N/A</v>
      </c>
      <c r="AT56" s="25" t="e">
        <f>'[5]Linked Data'!V56</f>
        <v>#N/A</v>
      </c>
    </row>
    <row r="57" spans="3:46" x14ac:dyDescent="0.25">
      <c r="C57" s="7">
        <f>'[5]Linked Data'!L57</f>
        <v>201507</v>
      </c>
      <c r="D57">
        <f>AVERAGE('[5]Linked Data'!C55:C57)</f>
        <v>8048.9795954640067</v>
      </c>
      <c r="E57">
        <f>AVERAGE('[5]Linked Data'!D55:D57)</f>
        <v>5326.060160070906</v>
      </c>
      <c r="F57">
        <f>AVERAGE('[5]Linked Data'!E55:E57)</f>
        <v>6289.2371599977168</v>
      </c>
      <c r="G57">
        <f>AVERAGE('[5]Linked Data'!F55:F57)</f>
        <v>3041.1559951672666</v>
      </c>
      <c r="H57">
        <f>AVERAGE('[5]Linked Data'!G55:G57)</f>
        <v>1445.78889724027</v>
      </c>
      <c r="I57">
        <f>AVERAGE('[5]Linked Data'!H55:H57)</f>
        <v>1882.6730388746801</v>
      </c>
      <c r="J57" t="e">
        <f>AVERAGE('[5]Linked Data'!I55:I57)</f>
        <v>#N/A</v>
      </c>
      <c r="K57" t="e">
        <f>AVERAGE('[5]Linked Data'!J55:J57)</f>
        <v>#N/A</v>
      </c>
      <c r="M57" s="9" t="str">
        <f>'[5]Linked Data'!B57</f>
        <v>2015</v>
      </c>
      <c r="N57" s="12">
        <f t="shared" si="11"/>
        <v>92.075934177546785</v>
      </c>
      <c r="O57" s="12">
        <f t="shared" si="10"/>
        <v>175.92036370864611</v>
      </c>
      <c r="P57" s="12">
        <f t="shared" si="10"/>
        <v>221.88120116951833</v>
      </c>
      <c r="Q57" s="12">
        <f t="shared" si="10"/>
        <v>236.14695299065014</v>
      </c>
      <c r="R57" s="12">
        <f t="shared" si="10"/>
        <v>272.43451246556879</v>
      </c>
      <c r="S57" s="12">
        <f t="shared" si="10"/>
        <v>223.04677607799954</v>
      </c>
      <c r="T57" s="12" t="e">
        <f t="shared" si="10"/>
        <v>#N/A</v>
      </c>
      <c r="U57" s="12" t="e">
        <f t="shared" si="10"/>
        <v>#N/A</v>
      </c>
      <c r="AK57" s="9" t="str">
        <f>'[5]Linked Data'!B57</f>
        <v>2015</v>
      </c>
      <c r="AL57" s="24">
        <f t="shared" si="1"/>
        <v>6</v>
      </c>
      <c r="AM57" s="25">
        <f>'[5]Linked Data'!O57</f>
        <v>3.1260236493927902</v>
      </c>
      <c r="AN57" s="25">
        <f>'[5]Linked Data'!P57</f>
        <v>2.5853338690004799</v>
      </c>
      <c r="AO57" s="25">
        <f>'[5]Linked Data'!Q57</f>
        <v>3.2809156534042598</v>
      </c>
      <c r="AP57" s="25">
        <f>'[5]Linked Data'!R57</f>
        <v>4.1954274264392604</v>
      </c>
      <c r="AQ57" s="25">
        <f>'[5]Linked Data'!S57</f>
        <v>5.3034470625770096</v>
      </c>
      <c r="AR57" s="25">
        <f>'[5]Linked Data'!T57</f>
        <v>7.79027170044803</v>
      </c>
      <c r="AS57" s="25" t="e">
        <f>'[5]Linked Data'!U57</f>
        <v>#N/A</v>
      </c>
      <c r="AT57" s="25" t="e">
        <f>'[5]Linked Data'!V57</f>
        <v>#N/A</v>
      </c>
    </row>
    <row r="58" spans="3:46" x14ac:dyDescent="0.25">
      <c r="C58" s="7">
        <f>'[5]Linked Data'!L58</f>
        <v>201508</v>
      </c>
      <c r="D58">
        <f>AVERAGE('[5]Linked Data'!C56:C58)</f>
        <v>8043.7504495014537</v>
      </c>
      <c r="E58">
        <f>AVERAGE('[5]Linked Data'!D56:D58)</f>
        <v>5471.4219476831868</v>
      </c>
      <c r="F58">
        <f>AVERAGE('[5]Linked Data'!E56:E58)</f>
        <v>6456.5560924660431</v>
      </c>
      <c r="G58">
        <f>AVERAGE('[5]Linked Data'!F56:F58)</f>
        <v>3116.6365723861268</v>
      </c>
      <c r="H58">
        <f>AVERAGE('[5]Linked Data'!G56:G58)</f>
        <v>1465.1041309325767</v>
      </c>
      <c r="I58">
        <f>AVERAGE('[5]Linked Data'!H56:H58)</f>
        <v>1907.0822209321598</v>
      </c>
      <c r="J58" t="e">
        <f>AVERAGE('[5]Linked Data'!I56:I58)</f>
        <v>#N/A</v>
      </c>
      <c r="K58" t="e">
        <f>AVERAGE('[5]Linked Data'!J56:J58)</f>
        <v>#N/A</v>
      </c>
      <c r="M58" s="9" t="str">
        <f>'[5]Linked Data'!B58</f>
        <v/>
      </c>
      <c r="N58" s="12">
        <f t="shared" si="11"/>
        <v>92.01611560132325</v>
      </c>
      <c r="O58" s="12">
        <f t="shared" si="10"/>
        <v>180.7216798368047</v>
      </c>
      <c r="P58" s="12">
        <f t="shared" si="10"/>
        <v>227.78413101140828</v>
      </c>
      <c r="Q58" s="12">
        <f t="shared" si="10"/>
        <v>242.0080493462907</v>
      </c>
      <c r="R58" s="12">
        <f t="shared" si="10"/>
        <v>276.07414220969429</v>
      </c>
      <c r="S58" s="12">
        <f t="shared" si="10"/>
        <v>225.93861616504731</v>
      </c>
      <c r="T58" s="12" t="e">
        <f t="shared" si="10"/>
        <v>#N/A</v>
      </c>
      <c r="U58" s="12" t="e">
        <f t="shared" si="10"/>
        <v>#N/A</v>
      </c>
      <c r="AK58" s="9" t="str">
        <f>'[5]Linked Data'!B58</f>
        <v/>
      </c>
      <c r="AL58" s="24">
        <f t="shared" si="1"/>
        <v>6</v>
      </c>
      <c r="AM58" s="25">
        <f>'[5]Linked Data'!O58</f>
        <v>3.0846282150662399</v>
      </c>
      <c r="AN58" s="25">
        <f>'[5]Linked Data'!P58</f>
        <v>2.53329802566856</v>
      </c>
      <c r="AO58" s="25">
        <f>'[5]Linked Data'!Q58</f>
        <v>3.2223755009372299</v>
      </c>
      <c r="AP58" s="25">
        <f>'[5]Linked Data'!R58</f>
        <v>4.1946896185067697</v>
      </c>
      <c r="AQ58" s="25">
        <f>'[5]Linked Data'!S58</f>
        <v>5.2946342131908501</v>
      </c>
      <c r="AR58" s="25">
        <f>'[5]Linked Data'!T58</f>
        <v>7.8462010664653103</v>
      </c>
      <c r="AS58" s="25" t="e">
        <f>'[5]Linked Data'!U58</f>
        <v>#N/A</v>
      </c>
      <c r="AT58" s="25" t="e">
        <f>'[5]Linked Data'!V58</f>
        <v>#N/A</v>
      </c>
    </row>
    <row r="59" spans="3:46" x14ac:dyDescent="0.25">
      <c r="C59" s="7">
        <f>'[5]Linked Data'!L59</f>
        <v>201509</v>
      </c>
      <c r="D59">
        <f>AVERAGE('[5]Linked Data'!C57:C59)</f>
        <v>8027.3887730569304</v>
      </c>
      <c r="E59">
        <f>AVERAGE('[5]Linked Data'!D57:D59)</f>
        <v>5582.4648077001193</v>
      </c>
      <c r="F59">
        <f>AVERAGE('[5]Linked Data'!E57:E59)</f>
        <v>6578.5741224598669</v>
      </c>
      <c r="G59">
        <f>AVERAGE('[5]Linked Data'!F57:F59)</f>
        <v>3203.6779438513036</v>
      </c>
      <c r="H59">
        <f>AVERAGE('[5]Linked Data'!G57:G59)</f>
        <v>1486.1975493588368</v>
      </c>
      <c r="I59">
        <f>AVERAGE('[5]Linked Data'!H57:H59)</f>
        <v>1938.3750729017866</v>
      </c>
      <c r="J59" t="e">
        <f>AVERAGE('[5]Linked Data'!I57:I59)</f>
        <v>#N/A</v>
      </c>
      <c r="K59" t="e">
        <f>AVERAGE('[5]Linked Data'!J57:J59)</f>
        <v>#N/A</v>
      </c>
      <c r="M59" s="9" t="str">
        <f>'[5]Linked Data'!B59</f>
        <v/>
      </c>
      <c r="N59" s="12">
        <f t="shared" si="11"/>
        <v>91.828946951499717</v>
      </c>
      <c r="O59" s="12">
        <f t="shared" si="10"/>
        <v>184.38943794210684</v>
      </c>
      <c r="P59" s="12">
        <f t="shared" si="10"/>
        <v>232.08886724103678</v>
      </c>
      <c r="Q59" s="12">
        <f t="shared" si="10"/>
        <v>248.76684589875043</v>
      </c>
      <c r="R59" s="12">
        <f t="shared" si="10"/>
        <v>280.04884085080261</v>
      </c>
      <c r="S59" s="12">
        <f t="shared" si="10"/>
        <v>229.64598839696885</v>
      </c>
      <c r="T59" s="12" t="e">
        <f t="shared" si="10"/>
        <v>#N/A</v>
      </c>
      <c r="U59" s="12" t="e">
        <f t="shared" si="10"/>
        <v>#N/A</v>
      </c>
      <c r="AK59" s="9" t="str">
        <f>'[5]Linked Data'!B59</f>
        <v/>
      </c>
      <c r="AL59" s="24">
        <f t="shared" si="1"/>
        <v>6</v>
      </c>
      <c r="AM59" s="25">
        <f>'[5]Linked Data'!O59</f>
        <v>3.1084500105249502</v>
      </c>
      <c r="AN59" s="25">
        <f>'[5]Linked Data'!P59</f>
        <v>2.5638291761625802</v>
      </c>
      <c r="AO59" s="25">
        <f>'[5]Linked Data'!Q59</f>
        <v>3.2468837059685001</v>
      </c>
      <c r="AP59" s="25">
        <f>'[5]Linked Data'!R59</f>
        <v>4.2476517624920804</v>
      </c>
      <c r="AQ59" s="25">
        <f>'[5]Linked Data'!S59</f>
        <v>5.3851026750725</v>
      </c>
      <c r="AR59" s="25">
        <f>'[5]Linked Data'!T59</f>
        <v>7.93191329550445</v>
      </c>
      <c r="AS59" s="25" t="e">
        <f>'[5]Linked Data'!U59</f>
        <v>#N/A</v>
      </c>
      <c r="AT59" s="25" t="e">
        <f>'[5]Linked Data'!V59</f>
        <v>#N/A</v>
      </c>
    </row>
    <row r="60" spans="3:46" x14ac:dyDescent="0.25">
      <c r="C60" s="7">
        <f>'[5]Linked Data'!L60</f>
        <v>201510</v>
      </c>
      <c r="D60">
        <f>AVERAGE('[5]Linked Data'!C58:C60)</f>
        <v>7895.6060906463972</v>
      </c>
      <c r="E60">
        <f>AVERAGE('[5]Linked Data'!D58:D60)</f>
        <v>5542.5678639380703</v>
      </c>
      <c r="F60">
        <f>AVERAGE('[5]Linked Data'!E58:E60)</f>
        <v>6566.2708225621463</v>
      </c>
      <c r="G60">
        <f>AVERAGE('[5]Linked Data'!F58:F60)</f>
        <v>3233.2660813672596</v>
      </c>
      <c r="H60">
        <f>AVERAGE('[5]Linked Data'!G58:G60)</f>
        <v>1482.0953533063966</v>
      </c>
      <c r="I60">
        <f>AVERAGE('[5]Linked Data'!H58:H60)</f>
        <v>1901.2918466217134</v>
      </c>
      <c r="J60" t="e">
        <f>AVERAGE('[5]Linked Data'!I58:I60)</f>
        <v>#N/A</v>
      </c>
      <c r="K60" t="e">
        <f>AVERAGE('[5]Linked Data'!J58:J60)</f>
        <v>#N/A</v>
      </c>
      <c r="M60" s="9" t="str">
        <f>'[5]Linked Data'!B60</f>
        <v/>
      </c>
      <c r="N60" s="12">
        <f t="shared" si="11"/>
        <v>90.32142497962009</v>
      </c>
      <c r="O60" s="12">
        <f t="shared" si="10"/>
        <v>183.07163742041888</v>
      </c>
      <c r="P60" s="12">
        <f t="shared" si="10"/>
        <v>231.65481285730033</v>
      </c>
      <c r="Q60" s="12">
        <f t="shared" si="10"/>
        <v>251.06437635432877</v>
      </c>
      <c r="R60" s="12">
        <f t="shared" si="10"/>
        <v>279.27585125064871</v>
      </c>
      <c r="S60" s="12">
        <f t="shared" si="10"/>
        <v>225.25261052542658</v>
      </c>
      <c r="T60" s="12" t="e">
        <f t="shared" si="10"/>
        <v>#N/A</v>
      </c>
      <c r="U60" s="12" t="e">
        <f t="shared" si="10"/>
        <v>#N/A</v>
      </c>
      <c r="AK60" s="9" t="str">
        <f>'[5]Linked Data'!B60</f>
        <v/>
      </c>
      <c r="AL60" s="24">
        <f t="shared" si="1"/>
        <v>6</v>
      </c>
      <c r="AM60" s="25">
        <f>'[5]Linked Data'!O60</f>
        <v>3.1025905115549102</v>
      </c>
      <c r="AN60" s="25">
        <f>'[5]Linked Data'!P60</f>
        <v>2.54671220031054</v>
      </c>
      <c r="AO60" s="25">
        <f>'[5]Linked Data'!Q60</f>
        <v>3.2756422480218799</v>
      </c>
      <c r="AP60" s="25">
        <f>'[5]Linked Data'!R60</f>
        <v>4.2769076938498696</v>
      </c>
      <c r="AQ60" s="25">
        <f>'[5]Linked Data'!S60</f>
        <v>5.4427389437997196</v>
      </c>
      <c r="AR60" s="25">
        <f>'[5]Linked Data'!T60</f>
        <v>8.1429340585697094</v>
      </c>
      <c r="AS60" s="25" t="e">
        <f>'[5]Linked Data'!U60</f>
        <v>#N/A</v>
      </c>
      <c r="AT60" s="25" t="e">
        <f>'[5]Linked Data'!V60</f>
        <v>#N/A</v>
      </c>
    </row>
    <row r="61" spans="3:46" x14ac:dyDescent="0.25">
      <c r="C61" s="7">
        <f>'[5]Linked Data'!L61</f>
        <v>201511</v>
      </c>
      <c r="D61">
        <f>AVERAGE('[5]Linked Data'!C59:C61)</f>
        <v>7583.8167926668657</v>
      </c>
      <c r="E61">
        <f>AVERAGE('[5]Linked Data'!D59:D61)</f>
        <v>5369.9553281629496</v>
      </c>
      <c r="F61">
        <f>AVERAGE('[5]Linked Data'!E59:E61)</f>
        <v>6292.7678273787669</v>
      </c>
      <c r="G61">
        <f>AVERAGE('[5]Linked Data'!F59:F61)</f>
        <v>3095.7422528753336</v>
      </c>
      <c r="H61">
        <f>AVERAGE('[5]Linked Data'!G59:G61)</f>
        <v>1438.1440406428235</v>
      </c>
      <c r="I61">
        <f>AVERAGE('[5]Linked Data'!H59:H61)</f>
        <v>1844.6002959007699</v>
      </c>
      <c r="J61" t="e">
        <f>AVERAGE('[5]Linked Data'!I59:I61)</f>
        <v>#N/A</v>
      </c>
      <c r="K61" t="e">
        <f>AVERAGE('[5]Linked Data'!J59:J61)</f>
        <v>#N/A</v>
      </c>
      <c r="M61" s="9" t="str">
        <f>'[5]Linked Data'!B61</f>
        <v/>
      </c>
      <c r="N61" s="12">
        <f t="shared" si="11"/>
        <v>86.754725556726115</v>
      </c>
      <c r="O61" s="12">
        <f t="shared" si="10"/>
        <v>177.37022602783208</v>
      </c>
      <c r="P61" s="12">
        <f t="shared" si="10"/>
        <v>222.00576138238804</v>
      </c>
      <c r="Q61" s="12">
        <f t="shared" si="10"/>
        <v>240.38559726059444</v>
      </c>
      <c r="R61" s="12">
        <f t="shared" si="10"/>
        <v>270.99396828656035</v>
      </c>
      <c r="S61" s="12">
        <f t="shared" si="10"/>
        <v>218.53616674678352</v>
      </c>
      <c r="T61" s="12" t="e">
        <f t="shared" si="10"/>
        <v>#N/A</v>
      </c>
      <c r="U61" s="12" t="e">
        <f t="shared" si="10"/>
        <v>#N/A</v>
      </c>
      <c r="AK61" s="9" t="str">
        <f>'[5]Linked Data'!B61</f>
        <v/>
      </c>
      <c r="AL61" s="24">
        <f t="shared" si="1"/>
        <v>6</v>
      </c>
      <c r="AM61" s="25">
        <f>'[5]Linked Data'!O61</f>
        <v>3.1350130894941102</v>
      </c>
      <c r="AN61" s="25">
        <f>'[5]Linked Data'!P61</f>
        <v>2.5238697482658301</v>
      </c>
      <c r="AO61" s="25">
        <f>'[5]Linked Data'!Q61</f>
        <v>3.2878285384342201</v>
      </c>
      <c r="AP61" s="25">
        <f>'[5]Linked Data'!R61</f>
        <v>4.30764496371952</v>
      </c>
      <c r="AQ61" s="25">
        <f>'[5]Linked Data'!S61</f>
        <v>5.5201144867588399</v>
      </c>
      <c r="AR61" s="25">
        <f>'[5]Linked Data'!T61</f>
        <v>8.1654724152616591</v>
      </c>
      <c r="AS61" s="25" t="e">
        <f>'[5]Linked Data'!U61</f>
        <v>#N/A</v>
      </c>
      <c r="AT61" s="25" t="e">
        <f>'[5]Linked Data'!V61</f>
        <v>#N/A</v>
      </c>
    </row>
    <row r="62" spans="3:46" x14ac:dyDescent="0.25">
      <c r="C62" s="7">
        <f>'[5]Linked Data'!L62</f>
        <v>201512</v>
      </c>
      <c r="D62">
        <f>AVERAGE('[5]Linked Data'!C60:C62)</f>
        <v>7539.76922848307</v>
      </c>
      <c r="E62">
        <f>AVERAGE('[5]Linked Data'!D60:D62)</f>
        <v>5328.9886291033836</v>
      </c>
      <c r="F62">
        <f>AVERAGE('[5]Linked Data'!E60:E62)</f>
        <v>6320.6068198890762</v>
      </c>
      <c r="G62">
        <f>AVERAGE('[5]Linked Data'!F60:F62)</f>
        <v>3111.2827328241201</v>
      </c>
      <c r="H62">
        <f>AVERAGE('[5]Linked Data'!G60:G62)</f>
        <v>1454.3984940517432</v>
      </c>
      <c r="I62">
        <f>AVERAGE('[5]Linked Data'!H60:H62)</f>
        <v>1858.8899618875</v>
      </c>
      <c r="J62" t="e">
        <f>AVERAGE('[5]Linked Data'!I60:I62)</f>
        <v>#N/A</v>
      </c>
      <c r="K62" t="e">
        <f>AVERAGE('[5]Linked Data'!J60:J62)</f>
        <v>#N/A</v>
      </c>
      <c r="M62" s="9" t="str">
        <f>'[5]Linked Data'!B62</f>
        <v/>
      </c>
      <c r="N62" s="12">
        <f t="shared" si="11"/>
        <v>86.250845459582621</v>
      </c>
      <c r="O62" s="12">
        <f t="shared" si="10"/>
        <v>176.01709136883386</v>
      </c>
      <c r="P62" s="12">
        <f t="shared" si="10"/>
        <v>222.98790737885716</v>
      </c>
      <c r="Q62" s="12">
        <f t="shared" si="10"/>
        <v>241.59232160941113</v>
      </c>
      <c r="R62" s="12">
        <f t="shared" si="10"/>
        <v>274.05684565289374</v>
      </c>
      <c r="S62" s="12">
        <f t="shared" si="10"/>
        <v>220.22911282066829</v>
      </c>
      <c r="T62" s="12" t="e">
        <f t="shared" si="10"/>
        <v>#N/A</v>
      </c>
      <c r="U62" s="12" t="e">
        <f t="shared" si="10"/>
        <v>#N/A</v>
      </c>
      <c r="AK62" s="9" t="str">
        <f>'[5]Linked Data'!B62</f>
        <v/>
      </c>
      <c r="AL62" s="24">
        <f t="shared" si="1"/>
        <v>6</v>
      </c>
      <c r="AM62" s="25">
        <f>'[5]Linked Data'!O62</f>
        <v>3.0624740880648802</v>
      </c>
      <c r="AN62" s="25">
        <f>'[5]Linked Data'!P62</f>
        <v>2.5059030084172198</v>
      </c>
      <c r="AO62" s="25">
        <f>'[5]Linked Data'!Q62</f>
        <v>3.2695167420940301</v>
      </c>
      <c r="AP62" s="25">
        <f>'[5]Linked Data'!R62</f>
        <v>4.2731387373679199</v>
      </c>
      <c r="AQ62" s="25">
        <f>'[5]Linked Data'!S62</f>
        <v>5.5141606208937297</v>
      </c>
      <c r="AR62" s="25">
        <f>'[5]Linked Data'!T62</f>
        <v>8.0733545528295494</v>
      </c>
      <c r="AS62" s="25" t="e">
        <f>'[5]Linked Data'!U62</f>
        <v>#N/A</v>
      </c>
      <c r="AT62" s="25" t="e">
        <f>'[5]Linked Data'!V62</f>
        <v>#N/A</v>
      </c>
    </row>
    <row r="63" spans="3:46" x14ac:dyDescent="0.25">
      <c r="C63" s="7">
        <f>'[5]Linked Data'!L63</f>
        <v>201601</v>
      </c>
      <c r="D63">
        <f>AVERAGE('[5]Linked Data'!C61:C63)</f>
        <v>7479.6328506372729</v>
      </c>
      <c r="E63">
        <f>AVERAGE('[5]Linked Data'!D61:D63)</f>
        <v>5437.6402101212034</v>
      </c>
      <c r="F63">
        <f>AVERAGE('[5]Linked Data'!E61:E63)</f>
        <v>6505.8927068569674</v>
      </c>
      <c r="G63">
        <f>AVERAGE('[5]Linked Data'!F61:F63)</f>
        <v>3190.8935784660439</v>
      </c>
      <c r="H63">
        <f>AVERAGE('[5]Linked Data'!G61:G63)</f>
        <v>1515.22895546577</v>
      </c>
      <c r="I63">
        <f>AVERAGE('[5]Linked Data'!H61:H63)</f>
        <v>1899.4299656743599</v>
      </c>
      <c r="J63" t="e">
        <f>AVERAGE('[5]Linked Data'!I61:I63)</f>
        <v>#N/A</v>
      </c>
      <c r="K63" t="e">
        <f>AVERAGE('[5]Linked Data'!J61:J63)</f>
        <v>#N/A</v>
      </c>
      <c r="M63" s="9" t="str">
        <f>'[5]Linked Data'!B63</f>
        <v/>
      </c>
      <c r="N63" s="12">
        <f t="shared" si="11"/>
        <v>85.56291811394415</v>
      </c>
      <c r="O63" s="12">
        <f t="shared" si="10"/>
        <v>179.60586526092595</v>
      </c>
      <c r="P63" s="12">
        <f t="shared" si="10"/>
        <v>229.52470255994561</v>
      </c>
      <c r="Q63" s="12">
        <f t="shared" si="10"/>
        <v>247.7741349242244</v>
      </c>
      <c r="R63" s="12">
        <f t="shared" si="10"/>
        <v>285.51931927543939</v>
      </c>
      <c r="S63" s="12">
        <f t="shared" si="10"/>
        <v>225.03202706022941</v>
      </c>
      <c r="T63" s="12" t="e">
        <f t="shared" si="10"/>
        <v>#N/A</v>
      </c>
      <c r="U63" s="12" t="e">
        <f t="shared" si="10"/>
        <v>#N/A</v>
      </c>
      <c r="AK63" s="9" t="str">
        <f>'[5]Linked Data'!B63</f>
        <v/>
      </c>
      <c r="AL63" s="24">
        <f t="shared" si="1"/>
        <v>6</v>
      </c>
      <c r="AM63" s="25">
        <f>'[5]Linked Data'!O63</f>
        <v>3.0332180324841702</v>
      </c>
      <c r="AN63" s="25">
        <f>'[5]Linked Data'!P63</f>
        <v>2.4893457395632899</v>
      </c>
      <c r="AO63" s="25">
        <f>'[5]Linked Data'!Q63</f>
        <v>3.2746254083349302</v>
      </c>
      <c r="AP63" s="25">
        <f>'[5]Linked Data'!R63</f>
        <v>4.3420601825296901</v>
      </c>
      <c r="AQ63" s="25">
        <f>'[5]Linked Data'!S63</f>
        <v>5.5530744844359097</v>
      </c>
      <c r="AR63" s="25">
        <f>'[5]Linked Data'!T63</f>
        <v>8.2131202504124694</v>
      </c>
      <c r="AS63" s="25" t="e">
        <f>'[5]Linked Data'!U63</f>
        <v>#N/A</v>
      </c>
      <c r="AT63" s="25" t="e">
        <f>'[5]Linked Data'!V63</f>
        <v>#N/A</v>
      </c>
    </row>
    <row r="64" spans="3:46" x14ac:dyDescent="0.25">
      <c r="C64" s="7">
        <f>'[5]Linked Data'!L64</f>
        <v>201602</v>
      </c>
      <c r="D64">
        <f>AVERAGE('[5]Linked Data'!C62:C64)</f>
        <v>7657.5464875566868</v>
      </c>
      <c r="E64">
        <f>AVERAGE('[5]Linked Data'!D62:D64)</f>
        <v>5552.7155203958728</v>
      </c>
      <c r="F64">
        <f>AVERAGE('[5]Linked Data'!E62:E64)</f>
        <v>6813.7759978520107</v>
      </c>
      <c r="G64">
        <f>AVERAGE('[5]Linked Data'!F62:F64)</f>
        <v>3311.285546735633</v>
      </c>
      <c r="H64">
        <f>AVERAGE('[5]Linked Data'!G62:G64)</f>
        <v>1589.3425979949068</v>
      </c>
      <c r="I64">
        <f>AVERAGE('[5]Linked Data'!H62:H64)</f>
        <v>1919.2117536740634</v>
      </c>
      <c r="J64" t="e">
        <f>AVERAGE('[5]Linked Data'!I62:I64)</f>
        <v>#N/A</v>
      </c>
      <c r="K64" t="e">
        <f>AVERAGE('[5]Linked Data'!J62:J64)</f>
        <v>#N/A</v>
      </c>
      <c r="M64" s="9" t="str">
        <f>'[5]Linked Data'!B64</f>
        <v/>
      </c>
      <c r="N64" s="12">
        <f t="shared" si="11"/>
        <v>87.598153031362969</v>
      </c>
      <c r="O64" s="12">
        <f t="shared" si="10"/>
        <v>183.40681564995342</v>
      </c>
      <c r="P64" s="12">
        <f t="shared" si="10"/>
        <v>240.3866740022865</v>
      </c>
      <c r="Q64" s="12">
        <f t="shared" si="10"/>
        <v>257.12261836821386</v>
      </c>
      <c r="R64" s="12">
        <f t="shared" si="10"/>
        <v>299.48478415624862</v>
      </c>
      <c r="S64" s="12">
        <f t="shared" si="10"/>
        <v>227.37564379414178</v>
      </c>
      <c r="T64" s="12" t="e">
        <f t="shared" si="10"/>
        <v>#N/A</v>
      </c>
      <c r="U64" s="12" t="e">
        <f t="shared" si="10"/>
        <v>#N/A</v>
      </c>
      <c r="AK64" s="9" t="str">
        <f>'[5]Linked Data'!B64</f>
        <v/>
      </c>
      <c r="AL64" s="24">
        <f t="shared" si="1"/>
        <v>6</v>
      </c>
      <c r="AM64" s="25">
        <f>'[5]Linked Data'!O64</f>
        <v>2.9912510783225001</v>
      </c>
      <c r="AN64" s="25">
        <f>'[5]Linked Data'!P64</f>
        <v>2.4730905803790999</v>
      </c>
      <c r="AO64" s="25">
        <f>'[5]Linked Data'!Q64</f>
        <v>3.2684634845232199</v>
      </c>
      <c r="AP64" s="25">
        <f>'[5]Linked Data'!R64</f>
        <v>4.4035273425551802</v>
      </c>
      <c r="AQ64" s="25">
        <f>'[5]Linked Data'!S64</f>
        <v>5.6183803299616999</v>
      </c>
      <c r="AR64" s="25">
        <f>'[5]Linked Data'!T64</f>
        <v>8.3119919795975594</v>
      </c>
      <c r="AS64" s="25" t="e">
        <f>'[5]Linked Data'!U64</f>
        <v>#N/A</v>
      </c>
      <c r="AT64" s="25" t="e">
        <f>'[5]Linked Data'!V64</f>
        <v>#N/A</v>
      </c>
    </row>
    <row r="65" spans="3:46" x14ac:dyDescent="0.25">
      <c r="C65" s="7">
        <f>'[5]Linked Data'!L65</f>
        <v>201603</v>
      </c>
      <c r="D65">
        <f>AVERAGE('[5]Linked Data'!C63:C65)</f>
        <v>7502.8273858953535</v>
      </c>
      <c r="E65">
        <f>AVERAGE('[5]Linked Data'!D63:D65)</f>
        <v>5575.3392860931899</v>
      </c>
      <c r="F65">
        <f>AVERAGE('[5]Linked Data'!E63:E65)</f>
        <v>6909.5744475857764</v>
      </c>
      <c r="G65">
        <f>AVERAGE('[5]Linked Data'!F63:F65)</f>
        <v>3322.3086315903661</v>
      </c>
      <c r="H65">
        <f>AVERAGE('[5]Linked Data'!G63:G65)</f>
        <v>1581.1696795482867</v>
      </c>
      <c r="I65">
        <f>AVERAGE('[5]Linked Data'!H63:H65)</f>
        <v>1895.6445040262533</v>
      </c>
      <c r="J65" t="e">
        <f>AVERAGE('[5]Linked Data'!I63:I65)</f>
        <v>#N/A</v>
      </c>
      <c r="K65" t="e">
        <f>AVERAGE('[5]Linked Data'!J63:J65)</f>
        <v>#N/A</v>
      </c>
      <c r="M65" s="9" t="str">
        <f>'[5]Linked Data'!B65</f>
        <v/>
      </c>
      <c r="N65" s="12">
        <f t="shared" si="11"/>
        <v>85.828250939847379</v>
      </c>
      <c r="O65" s="12">
        <f t="shared" si="10"/>
        <v>184.15408116523406</v>
      </c>
      <c r="P65" s="12">
        <f t="shared" si="10"/>
        <v>243.76639630506469</v>
      </c>
      <c r="Q65" s="12">
        <f t="shared" si="10"/>
        <v>257.97856522037767</v>
      </c>
      <c r="R65" s="12">
        <f t="shared" si="10"/>
        <v>297.94473563555795</v>
      </c>
      <c r="S65" s="12">
        <f t="shared" si="10"/>
        <v>224.58355034699102</v>
      </c>
      <c r="T65" s="12" t="e">
        <f t="shared" si="10"/>
        <v>#N/A</v>
      </c>
      <c r="U65" s="12" t="e">
        <f t="shared" si="10"/>
        <v>#N/A</v>
      </c>
      <c r="AK65" s="9" t="str">
        <f>'[5]Linked Data'!B65</f>
        <v/>
      </c>
      <c r="AL65" s="24">
        <f t="shared" si="1"/>
        <v>6</v>
      </c>
      <c r="AM65" s="25">
        <f>'[5]Linked Data'!O65</f>
        <v>2.9530814105791698</v>
      </c>
      <c r="AN65" s="25">
        <f>'[5]Linked Data'!P65</f>
        <v>2.4412097833136599</v>
      </c>
      <c r="AO65" s="25">
        <f>'[5]Linked Data'!Q65</f>
        <v>3.2528652339864701</v>
      </c>
      <c r="AP65" s="25">
        <f>'[5]Linked Data'!R65</f>
        <v>4.4193798347580699</v>
      </c>
      <c r="AQ65" s="25">
        <f>'[5]Linked Data'!S65</f>
        <v>5.6557124964797501</v>
      </c>
      <c r="AR65" s="25">
        <f>'[5]Linked Data'!T65</f>
        <v>8.4270858375434496</v>
      </c>
      <c r="AS65" s="25" t="e">
        <f>'[5]Linked Data'!U65</f>
        <v>#N/A</v>
      </c>
      <c r="AT65" s="25" t="e">
        <f>'[5]Linked Data'!V65</f>
        <v>#N/A</v>
      </c>
    </row>
    <row r="66" spans="3:46" x14ac:dyDescent="0.25">
      <c r="C66" s="7">
        <f>'[5]Linked Data'!L66</f>
        <v>201604</v>
      </c>
      <c r="D66">
        <f>AVERAGE('[5]Linked Data'!C64:C66)</f>
        <v>7412.3342804886443</v>
      </c>
      <c r="E66">
        <f>AVERAGE('[5]Linked Data'!D64:D66)</f>
        <v>5528.7915794131231</v>
      </c>
      <c r="F66">
        <f>AVERAGE('[5]Linked Data'!E64:E66)</f>
        <v>6913.6540928598806</v>
      </c>
      <c r="G66">
        <f>AVERAGE('[5]Linked Data'!F64:F66)</f>
        <v>3296.4555698611402</v>
      </c>
      <c r="H66">
        <f>AVERAGE('[5]Linked Data'!G64:G66)</f>
        <v>1576.1632769264968</v>
      </c>
      <c r="I66">
        <f>AVERAGE('[5]Linked Data'!H64:H66)</f>
        <v>1846.4959049110566</v>
      </c>
      <c r="J66" t="e">
        <f>AVERAGE('[5]Linked Data'!I64:I66)</f>
        <v>#N/A</v>
      </c>
      <c r="K66" t="e">
        <f>AVERAGE('[5]Linked Data'!J64:J66)</f>
        <v>#N/A</v>
      </c>
      <c r="M66" s="9" t="str">
        <f>'[5]Linked Data'!B66</f>
        <v/>
      </c>
      <c r="N66" s="12">
        <f t="shared" si="11"/>
        <v>84.793059196828708</v>
      </c>
      <c r="O66" s="12">
        <f t="shared" si="10"/>
        <v>182.6166051993502</v>
      </c>
      <c r="P66" s="12">
        <f t="shared" si="10"/>
        <v>243.91032418864356</v>
      </c>
      <c r="Q66" s="12">
        <f t="shared" si="10"/>
        <v>255.97106486112696</v>
      </c>
      <c r="R66" s="12">
        <f t="shared" si="10"/>
        <v>297.00136357060637</v>
      </c>
      <c r="S66" s="12">
        <f t="shared" si="10"/>
        <v>218.76074609206464</v>
      </c>
      <c r="T66" s="12" t="e">
        <f t="shared" si="10"/>
        <v>#N/A</v>
      </c>
      <c r="U66" s="12" t="e">
        <f t="shared" si="10"/>
        <v>#N/A</v>
      </c>
      <c r="AK66" s="9" t="str">
        <f>'[5]Linked Data'!B66</f>
        <v/>
      </c>
      <c r="AL66" s="24">
        <f t="shared" si="1"/>
        <v>6</v>
      </c>
      <c r="AM66" s="25">
        <f>'[5]Linked Data'!O66</f>
        <v>2.8949875874129498</v>
      </c>
      <c r="AN66" s="25">
        <f>'[5]Linked Data'!P66</f>
        <v>2.3895539049508399</v>
      </c>
      <c r="AO66" s="25">
        <f>'[5]Linked Data'!Q66</f>
        <v>3.2227600645241399</v>
      </c>
      <c r="AP66" s="25">
        <f>'[5]Linked Data'!R66</f>
        <v>4.3629230641538399</v>
      </c>
      <c r="AQ66" s="25">
        <f>'[5]Linked Data'!S66</f>
        <v>5.5879873507425</v>
      </c>
      <c r="AR66" s="25">
        <f>'[5]Linked Data'!T66</f>
        <v>8.3880436361877706</v>
      </c>
      <c r="AS66" s="25" t="e">
        <f>'[5]Linked Data'!U66</f>
        <v>#N/A</v>
      </c>
      <c r="AT66" s="25" t="e">
        <f>'[5]Linked Data'!V66</f>
        <v>#N/A</v>
      </c>
    </row>
    <row r="67" spans="3:46" x14ac:dyDescent="0.25">
      <c r="C67" s="7">
        <f>'[5]Linked Data'!L67</f>
        <v>201605</v>
      </c>
      <c r="D67">
        <f>AVERAGE('[5]Linked Data'!C65:C67)</f>
        <v>7282.8470803897226</v>
      </c>
      <c r="E67">
        <f>AVERAGE('[5]Linked Data'!D65:D67)</f>
        <v>5563.4604416030534</v>
      </c>
      <c r="F67">
        <f>AVERAGE('[5]Linked Data'!E65:E67)</f>
        <v>7065.7048713090371</v>
      </c>
      <c r="G67">
        <f>AVERAGE('[5]Linked Data'!F65:F67)</f>
        <v>3369.9158720133469</v>
      </c>
      <c r="H67">
        <f>AVERAGE('[5]Linked Data'!G65:G67)</f>
        <v>1582.0722626797567</v>
      </c>
      <c r="I67">
        <f>AVERAGE('[5]Linked Data'!H65:H67)</f>
        <v>1865.0593670706533</v>
      </c>
      <c r="J67" t="e">
        <f>AVERAGE('[5]Linked Data'!I65:I67)</f>
        <v>#N/A</v>
      </c>
      <c r="K67" t="e">
        <f>AVERAGE('[5]Linked Data'!J65:J67)</f>
        <v>#N/A</v>
      </c>
      <c r="M67" s="9" t="str">
        <f>'[5]Linked Data'!B67</f>
        <v/>
      </c>
      <c r="N67" s="12">
        <f t="shared" si="11"/>
        <v>83.311796289930285</v>
      </c>
      <c r="O67" s="12">
        <f t="shared" si="10"/>
        <v>183.76172160106506</v>
      </c>
      <c r="P67" s="12">
        <f t="shared" si="10"/>
        <v>249.27460104810791</v>
      </c>
      <c r="Q67" s="12">
        <f t="shared" si="10"/>
        <v>261.67528606733373</v>
      </c>
      <c r="R67" s="12">
        <f t="shared" si="10"/>
        <v>298.1148121908912</v>
      </c>
      <c r="S67" s="12">
        <f t="shared" si="10"/>
        <v>220.96002355663109</v>
      </c>
      <c r="T67" s="12" t="e">
        <f t="shared" si="10"/>
        <v>#N/A</v>
      </c>
      <c r="U67" s="12" t="e">
        <f t="shared" si="10"/>
        <v>#N/A</v>
      </c>
      <c r="AK67" s="9" t="str">
        <f>'[5]Linked Data'!B67</f>
        <v/>
      </c>
      <c r="AL67" s="24">
        <f t="shared" si="1"/>
        <v>6</v>
      </c>
      <c r="AM67" s="25">
        <f>'[5]Linked Data'!O67</f>
        <v>2.8519505718714302</v>
      </c>
      <c r="AN67" s="25">
        <f>'[5]Linked Data'!P67</f>
        <v>2.3468824260478001</v>
      </c>
      <c r="AO67" s="25">
        <f>'[5]Linked Data'!Q67</f>
        <v>3.1200237392997701</v>
      </c>
      <c r="AP67" s="25">
        <f>'[5]Linked Data'!R67</f>
        <v>4.2713782183162401</v>
      </c>
      <c r="AQ67" s="25">
        <f>'[5]Linked Data'!S67</f>
        <v>5.5207615679780799</v>
      </c>
      <c r="AR67" s="25">
        <f>'[5]Linked Data'!T67</f>
        <v>8.38761462732114</v>
      </c>
      <c r="AS67" s="25" t="e">
        <f>'[5]Linked Data'!U67</f>
        <v>#N/A</v>
      </c>
      <c r="AT67" s="25" t="e">
        <f>'[5]Linked Data'!V67</f>
        <v>#N/A</v>
      </c>
    </row>
    <row r="68" spans="3:46" x14ac:dyDescent="0.25">
      <c r="C68" s="7">
        <f>'[5]Linked Data'!L68</f>
        <v>201606</v>
      </c>
      <c r="D68">
        <f>AVERAGE('[5]Linked Data'!C66:C68)</f>
        <v>7204.3799296664938</v>
      </c>
      <c r="E68">
        <f>AVERAGE('[5]Linked Data'!D66:D68)</f>
        <v>5527.978622863654</v>
      </c>
      <c r="F68">
        <f>AVERAGE('[5]Linked Data'!E66:E68)</f>
        <v>7128.9349625316199</v>
      </c>
      <c r="G68">
        <f>AVERAGE('[5]Linked Data'!F66:F68)</f>
        <v>3395.0904029923499</v>
      </c>
      <c r="H68">
        <f>AVERAGE('[5]Linked Data'!G66:G68)</f>
        <v>1615.4247673583268</v>
      </c>
      <c r="I68">
        <f>AVERAGE('[5]Linked Data'!H66:H68)</f>
        <v>1892.5201710777001</v>
      </c>
      <c r="J68" t="e">
        <f>AVERAGE('[5]Linked Data'!I66:I68)</f>
        <v>#N/A</v>
      </c>
      <c r="K68" t="e">
        <f>AVERAGE('[5]Linked Data'!J66:J68)</f>
        <v>#N/A</v>
      </c>
      <c r="M68" s="9" t="str">
        <f>'[5]Linked Data'!B68</f>
        <v/>
      </c>
      <c r="N68" s="12">
        <f t="shared" si="11"/>
        <v>82.414174905827977</v>
      </c>
      <c r="O68" s="12">
        <f t="shared" si="10"/>
        <v>182.58975315345441</v>
      </c>
      <c r="P68" s="12">
        <f t="shared" si="10"/>
        <v>251.50532764238537</v>
      </c>
      <c r="Q68" s="12">
        <f t="shared" si="10"/>
        <v>263.6300982483292</v>
      </c>
      <c r="R68" s="12">
        <f t="shared" si="10"/>
        <v>304.39952870030413</v>
      </c>
      <c r="S68" s="12">
        <f t="shared" si="10"/>
        <v>224.21339983376879</v>
      </c>
      <c r="T68" s="12" t="e">
        <f t="shared" si="10"/>
        <v>#N/A</v>
      </c>
      <c r="U68" s="12" t="e">
        <f t="shared" si="10"/>
        <v>#N/A</v>
      </c>
      <c r="AK68" s="9" t="str">
        <f>'[5]Linked Data'!B68</f>
        <v/>
      </c>
      <c r="AL68" s="24">
        <f t="shared" ref="AL68:AL131" si="12">IF(ISERROR(AM68),#N/A,6)</f>
        <v>6</v>
      </c>
      <c r="AM68" s="25">
        <f>'[5]Linked Data'!O68</f>
        <v>2.8591785553791502</v>
      </c>
      <c r="AN68" s="25">
        <f>'[5]Linked Data'!P68</f>
        <v>2.34469415168327</v>
      </c>
      <c r="AO68" s="25">
        <f>'[5]Linked Data'!Q68</f>
        <v>3.1285332317918</v>
      </c>
      <c r="AP68" s="25">
        <f>'[5]Linked Data'!R68</f>
        <v>4.2726437540331403</v>
      </c>
      <c r="AQ68" s="25">
        <f>'[5]Linked Data'!S68</f>
        <v>5.5709594826319897</v>
      </c>
      <c r="AR68" s="25">
        <f>'[5]Linked Data'!T68</f>
        <v>8.5068240417389394</v>
      </c>
      <c r="AS68" s="25" t="e">
        <f>'[5]Linked Data'!U68</f>
        <v>#N/A</v>
      </c>
      <c r="AT68" s="25" t="e">
        <f>'[5]Linked Data'!V68</f>
        <v>#N/A</v>
      </c>
    </row>
    <row r="69" spans="3:46" x14ac:dyDescent="0.25">
      <c r="C69" s="7">
        <f>'[5]Linked Data'!L69</f>
        <v>201607</v>
      </c>
      <c r="D69">
        <f>AVERAGE('[5]Linked Data'!C67:C69)</f>
        <v>7040.1876806163664</v>
      </c>
      <c r="E69">
        <f>AVERAGE('[5]Linked Data'!D67:D69)</f>
        <v>5483.6405840244233</v>
      </c>
      <c r="F69">
        <f>AVERAGE('[5]Linked Data'!E67:E69)</f>
        <v>7187.7531710860931</v>
      </c>
      <c r="G69">
        <f>AVERAGE('[5]Linked Data'!F67:F69)</f>
        <v>3409.5938762507162</v>
      </c>
      <c r="H69">
        <f>AVERAGE('[5]Linked Data'!G67:G69)</f>
        <v>1616.8351370391301</v>
      </c>
      <c r="I69">
        <f>AVERAGE('[5]Linked Data'!H67:H69)</f>
        <v>1896.1269140022698</v>
      </c>
      <c r="J69" t="e">
        <f>AVERAGE('[5]Linked Data'!I67:I69)</f>
        <v>#N/A</v>
      </c>
      <c r="K69" t="e">
        <f>AVERAGE('[5]Linked Data'!J67:J69)</f>
        <v>#N/A</v>
      </c>
      <c r="M69" s="9" t="str">
        <f>'[5]Linked Data'!B69</f>
        <v>2016</v>
      </c>
      <c r="N69" s="12">
        <f t="shared" si="11"/>
        <v>80.535905177759247</v>
      </c>
      <c r="O69" s="12">
        <f t="shared" si="10"/>
        <v>181.12526276387877</v>
      </c>
      <c r="P69" s="12">
        <f t="shared" si="10"/>
        <v>253.58040518083683</v>
      </c>
      <c r="Q69" s="12">
        <f t="shared" si="10"/>
        <v>264.75629862186719</v>
      </c>
      <c r="R69" s="12">
        <f t="shared" si="10"/>
        <v>304.66528905931597</v>
      </c>
      <c r="S69" s="12">
        <f t="shared" si="10"/>
        <v>224.64070312268629</v>
      </c>
      <c r="T69" s="12" t="e">
        <f t="shared" si="10"/>
        <v>#N/A</v>
      </c>
      <c r="U69" s="12" t="e">
        <f t="shared" si="10"/>
        <v>#N/A</v>
      </c>
      <c r="AK69" s="9" t="str">
        <f>'[5]Linked Data'!B69</f>
        <v>2016</v>
      </c>
      <c r="AL69" s="24">
        <f t="shared" si="12"/>
        <v>6</v>
      </c>
      <c r="AM69" s="25">
        <f>'[5]Linked Data'!O69</f>
        <v>2.8883874047979901</v>
      </c>
      <c r="AN69" s="25">
        <f>'[5]Linked Data'!P69</f>
        <v>2.3518779367702698</v>
      </c>
      <c r="AO69" s="25">
        <f>'[5]Linked Data'!Q69</f>
        <v>3.1574471822661199</v>
      </c>
      <c r="AP69" s="25">
        <f>'[5]Linked Data'!R69</f>
        <v>4.3454302576496202</v>
      </c>
      <c r="AQ69" s="25">
        <f>'[5]Linked Data'!S69</f>
        <v>5.5521942094882402</v>
      </c>
      <c r="AR69" s="25">
        <f>'[5]Linked Data'!T69</f>
        <v>8.6397858258208196</v>
      </c>
      <c r="AS69" s="25" t="e">
        <f>'[5]Linked Data'!U69</f>
        <v>#N/A</v>
      </c>
      <c r="AT69" s="25" t="e">
        <f>'[5]Linked Data'!V69</f>
        <v>#N/A</v>
      </c>
    </row>
    <row r="70" spans="3:46" x14ac:dyDescent="0.25">
      <c r="C70" s="7">
        <f>'[5]Linked Data'!L70</f>
        <v>201608</v>
      </c>
      <c r="D70">
        <f>AVERAGE('[5]Linked Data'!C68:C70)</f>
        <v>6981.3943863585164</v>
      </c>
      <c r="E70">
        <f>AVERAGE('[5]Linked Data'!D68:D70)</f>
        <v>5499.6381957481599</v>
      </c>
      <c r="F70">
        <f>AVERAGE('[5]Linked Data'!E68:E70)</f>
        <v>7264.5297573661765</v>
      </c>
      <c r="G70">
        <f>AVERAGE('[5]Linked Data'!F68:F70)</f>
        <v>3469.2826497096103</v>
      </c>
      <c r="H70">
        <f>AVERAGE('[5]Linked Data'!G68:G70)</f>
        <v>1654.6111610179169</v>
      </c>
      <c r="I70">
        <f>AVERAGE('[5]Linked Data'!H68:H70)</f>
        <v>1963.1447595888137</v>
      </c>
      <c r="J70" t="e">
        <f>AVERAGE('[5]Linked Data'!I68:I70)</f>
        <v>#N/A</v>
      </c>
      <c r="K70" t="e">
        <f>AVERAGE('[5]Linked Data'!J68:J70)</f>
        <v>#N/A</v>
      </c>
      <c r="M70" s="9" t="str">
        <f>'[5]Linked Data'!B70</f>
        <v/>
      </c>
      <c r="N70" s="12">
        <f t="shared" si="11"/>
        <v>79.863341975435105</v>
      </c>
      <c r="O70" s="12">
        <f t="shared" si="10"/>
        <v>181.65366567115498</v>
      </c>
      <c r="P70" s="12">
        <f t="shared" si="10"/>
        <v>256.28904547410991</v>
      </c>
      <c r="Q70" s="12">
        <f t="shared" si="10"/>
        <v>269.39115523641306</v>
      </c>
      <c r="R70" s="12">
        <f t="shared" si="10"/>
        <v>311.78354311092255</v>
      </c>
      <c r="S70" s="12">
        <f t="shared" si="10"/>
        <v>232.58053871235757</v>
      </c>
      <c r="T70" s="12" t="e">
        <f t="shared" si="10"/>
        <v>#N/A</v>
      </c>
      <c r="U70" s="12" t="e">
        <f t="shared" si="10"/>
        <v>#N/A</v>
      </c>
      <c r="AK70" s="9" t="str">
        <f>'[5]Linked Data'!B70</f>
        <v/>
      </c>
      <c r="AL70" s="24">
        <f t="shared" si="12"/>
        <v>6</v>
      </c>
      <c r="AM70" s="25">
        <f>'[5]Linked Data'!O70</f>
        <v>2.85956038270864</v>
      </c>
      <c r="AN70" s="25">
        <f>'[5]Linked Data'!P70</f>
        <v>2.3380564900859002</v>
      </c>
      <c r="AO70" s="25">
        <f>'[5]Linked Data'!Q70</f>
        <v>3.14559190691915</v>
      </c>
      <c r="AP70" s="25">
        <f>'[5]Linked Data'!R70</f>
        <v>4.3643598079611996</v>
      </c>
      <c r="AQ70" s="25">
        <f>'[5]Linked Data'!S70</f>
        <v>5.5145581074635501</v>
      </c>
      <c r="AR70" s="25">
        <f>'[5]Linked Data'!T70</f>
        <v>8.5607123467883195</v>
      </c>
      <c r="AS70" s="25" t="e">
        <f>'[5]Linked Data'!U70</f>
        <v>#N/A</v>
      </c>
      <c r="AT70" s="25" t="e">
        <f>'[5]Linked Data'!V70</f>
        <v>#N/A</v>
      </c>
    </row>
    <row r="71" spans="3:46" x14ac:dyDescent="0.25">
      <c r="C71" s="7">
        <f>'[5]Linked Data'!L71</f>
        <v>201609</v>
      </c>
      <c r="D71">
        <f>AVERAGE('[5]Linked Data'!C69:C71)</f>
        <v>6906.1226170081327</v>
      </c>
      <c r="E71">
        <f>AVERAGE('[5]Linked Data'!D69:D71)</f>
        <v>5530.817018627371</v>
      </c>
      <c r="F71">
        <f>AVERAGE('[5]Linked Data'!E69:E71)</f>
        <v>7393.3166165808607</v>
      </c>
      <c r="G71">
        <f>AVERAGE('[5]Linked Data'!F69:F71)</f>
        <v>3508.5137008091028</v>
      </c>
      <c r="H71">
        <f>AVERAGE('[5]Linked Data'!G69:G71)</f>
        <v>1699.2272150604701</v>
      </c>
      <c r="I71">
        <f>AVERAGE('[5]Linked Data'!H69:H71)</f>
        <v>2039.4908653958767</v>
      </c>
      <c r="J71" t="e">
        <f>AVERAGE('[5]Linked Data'!I69:I71)</f>
        <v>#N/A</v>
      </c>
      <c r="K71" t="e">
        <f>AVERAGE('[5]Linked Data'!J69:J71)</f>
        <v>#N/A</v>
      </c>
      <c r="M71" s="9" t="str">
        <f>'[5]Linked Data'!B71</f>
        <v/>
      </c>
      <c r="N71" s="12">
        <f t="shared" si="11"/>
        <v>79.002274010492187</v>
      </c>
      <c r="O71" s="12">
        <f t="shared" si="10"/>
        <v>182.68350568348507</v>
      </c>
      <c r="P71" s="12">
        <f t="shared" si="10"/>
        <v>260.8325826775017</v>
      </c>
      <c r="Q71" s="12">
        <f t="shared" si="10"/>
        <v>272.43746170490323</v>
      </c>
      <c r="R71" s="12">
        <f t="shared" si="10"/>
        <v>320.19068536690611</v>
      </c>
      <c r="S71" s="12">
        <f t="shared" si="10"/>
        <v>241.62552550228565</v>
      </c>
      <c r="T71" s="12" t="e">
        <f t="shared" si="10"/>
        <v>#N/A</v>
      </c>
      <c r="U71" s="12" t="e">
        <f t="shared" si="10"/>
        <v>#N/A</v>
      </c>
      <c r="AK71" s="9" t="str">
        <f>'[5]Linked Data'!B71</f>
        <v/>
      </c>
      <c r="AL71" s="24">
        <f t="shared" si="12"/>
        <v>6</v>
      </c>
      <c r="AM71" s="25">
        <f>'[5]Linked Data'!O71</f>
        <v>2.8766030498566102</v>
      </c>
      <c r="AN71" s="25">
        <f>'[5]Linked Data'!P71</f>
        <v>2.33529519589954</v>
      </c>
      <c r="AO71" s="25">
        <f>'[5]Linked Data'!Q71</f>
        <v>3.1590945360940199</v>
      </c>
      <c r="AP71" s="25">
        <f>'[5]Linked Data'!R71</f>
        <v>4.4249809858711302</v>
      </c>
      <c r="AQ71" s="25">
        <f>'[5]Linked Data'!S71</f>
        <v>5.5025099984504804</v>
      </c>
      <c r="AR71" s="25">
        <f>'[5]Linked Data'!T71</f>
        <v>8.5357573949664491</v>
      </c>
      <c r="AS71" s="25" t="e">
        <f>'[5]Linked Data'!U71</f>
        <v>#N/A</v>
      </c>
      <c r="AT71" s="25" t="e">
        <f>'[5]Linked Data'!V71</f>
        <v>#N/A</v>
      </c>
    </row>
    <row r="72" spans="3:46" x14ac:dyDescent="0.25">
      <c r="C72" s="7">
        <f>'[5]Linked Data'!L72</f>
        <v>201610</v>
      </c>
      <c r="D72">
        <f>AVERAGE('[5]Linked Data'!C70:C72)</f>
        <v>6874.2537659699165</v>
      </c>
      <c r="E72">
        <f>AVERAGE('[5]Linked Data'!D70:D72)</f>
        <v>5654.2020648995667</v>
      </c>
      <c r="F72">
        <f>AVERAGE('[5]Linked Data'!E70:E72)</f>
        <v>7531.8680313489758</v>
      </c>
      <c r="G72">
        <f>AVERAGE('[5]Linked Data'!F70:F72)</f>
        <v>3636.8861352644103</v>
      </c>
      <c r="H72">
        <f>AVERAGE('[5]Linked Data'!G70:G72)</f>
        <v>1736.4707184698766</v>
      </c>
      <c r="I72">
        <f>AVERAGE('[5]Linked Data'!H70:H72)</f>
        <v>2171.9494593320369</v>
      </c>
      <c r="J72" t="e">
        <f>AVERAGE('[5]Linked Data'!I70:I72)</f>
        <v>#N/A</v>
      </c>
      <c r="K72" t="e">
        <f>AVERAGE('[5]Linked Data'!J70:J72)</f>
        <v>#N/A</v>
      </c>
      <c r="M72" s="9" t="str">
        <f>'[5]Linked Data'!B72</f>
        <v/>
      </c>
      <c r="N72" s="12">
        <f t="shared" si="11"/>
        <v>78.637711745709879</v>
      </c>
      <c r="O72" s="12">
        <f t="shared" si="10"/>
        <v>186.75892758336158</v>
      </c>
      <c r="P72" s="12">
        <f t="shared" si="10"/>
        <v>265.72060860980679</v>
      </c>
      <c r="Q72" s="12">
        <f t="shared" si="10"/>
        <v>282.40563147086937</v>
      </c>
      <c r="R72" s="12">
        <f t="shared" si="10"/>
        <v>327.20859490627168</v>
      </c>
      <c r="S72" s="12">
        <f t="shared" si="10"/>
        <v>257.31835252600763</v>
      </c>
      <c r="T72" s="12" t="e">
        <f t="shared" si="10"/>
        <v>#N/A</v>
      </c>
      <c r="U72" s="12" t="e">
        <f t="shared" si="10"/>
        <v>#N/A</v>
      </c>
      <c r="AK72" s="9" t="str">
        <f>'[5]Linked Data'!B72</f>
        <v/>
      </c>
      <c r="AL72" s="24">
        <f t="shared" si="12"/>
        <v>6</v>
      </c>
      <c r="AM72" s="25">
        <f>'[5]Linked Data'!O72</f>
        <v>2.93914325721361</v>
      </c>
      <c r="AN72" s="25">
        <f>'[5]Linked Data'!P72</f>
        <v>2.3458749996161901</v>
      </c>
      <c r="AO72" s="25">
        <f>'[5]Linked Data'!Q72</f>
        <v>3.1550576451323198</v>
      </c>
      <c r="AP72" s="25">
        <f>'[5]Linked Data'!R72</f>
        <v>4.4011696399021902</v>
      </c>
      <c r="AQ72" s="25">
        <f>'[5]Linked Data'!S72</f>
        <v>5.4659966764406001</v>
      </c>
      <c r="AR72" s="25">
        <f>'[5]Linked Data'!T72</f>
        <v>8.3806255350111805</v>
      </c>
      <c r="AS72" s="25" t="e">
        <f>'[5]Linked Data'!U72</f>
        <v>#N/A</v>
      </c>
      <c r="AT72" s="25" t="e">
        <f>'[5]Linked Data'!V72</f>
        <v>#N/A</v>
      </c>
    </row>
    <row r="73" spans="3:46" x14ac:dyDescent="0.25">
      <c r="C73" s="7">
        <f>'[5]Linked Data'!L73</f>
        <v>201611</v>
      </c>
      <c r="D73">
        <f>AVERAGE('[5]Linked Data'!C71:C73)</f>
        <v>6753.2041298356962</v>
      </c>
      <c r="E73">
        <f>AVERAGE('[5]Linked Data'!D71:D73)</f>
        <v>5661.032780573717</v>
      </c>
      <c r="F73">
        <f>AVERAGE('[5]Linked Data'!E71:E73)</f>
        <v>7580.4282196884496</v>
      </c>
      <c r="G73">
        <f>AVERAGE('[5]Linked Data'!F71:F73)</f>
        <v>3728.8600728119031</v>
      </c>
      <c r="H73">
        <f>AVERAGE('[5]Linked Data'!G71:G73)</f>
        <v>1788.12720664226</v>
      </c>
      <c r="I73">
        <f>AVERAGE('[5]Linked Data'!H71:H73)</f>
        <v>2266.6594758977603</v>
      </c>
      <c r="J73" t="e">
        <f>AVERAGE('[5]Linked Data'!I71:I73)</f>
        <v>#N/A</v>
      </c>
      <c r="K73" t="e">
        <f>AVERAGE('[5]Linked Data'!J71:J73)</f>
        <v>#N/A</v>
      </c>
      <c r="M73" s="9" t="str">
        <f>'[5]Linked Data'!B73</f>
        <v/>
      </c>
      <c r="N73" s="12">
        <f t="shared" si="11"/>
        <v>77.25296996611938</v>
      </c>
      <c r="O73" s="12">
        <f t="shared" si="10"/>
        <v>186.98454688725073</v>
      </c>
      <c r="P73" s="12">
        <f t="shared" si="10"/>
        <v>267.43378822820495</v>
      </c>
      <c r="Q73" s="12">
        <f t="shared" si="10"/>
        <v>289.54744370967171</v>
      </c>
      <c r="R73" s="12">
        <f t="shared" si="10"/>
        <v>336.9423881300192</v>
      </c>
      <c r="S73" s="12">
        <f t="shared" si="10"/>
        <v>268.53897523695133</v>
      </c>
      <c r="T73" s="12" t="e">
        <f t="shared" si="10"/>
        <v>#N/A</v>
      </c>
      <c r="U73" s="12" t="e">
        <f t="shared" si="10"/>
        <v>#N/A</v>
      </c>
      <c r="AK73" s="9" t="str">
        <f>'[5]Linked Data'!B73</f>
        <v/>
      </c>
      <c r="AL73" s="24">
        <f t="shared" si="12"/>
        <v>6</v>
      </c>
      <c r="AM73" s="25">
        <f>'[5]Linked Data'!O73</f>
        <v>2.89069294282154</v>
      </c>
      <c r="AN73" s="25">
        <f>'[5]Linked Data'!P73</f>
        <v>2.35337630866126</v>
      </c>
      <c r="AO73" s="25">
        <f>'[5]Linked Data'!Q73</f>
        <v>3.10975442731936</v>
      </c>
      <c r="AP73" s="25">
        <f>'[5]Linked Data'!R73</f>
        <v>4.3261475557237201</v>
      </c>
      <c r="AQ73" s="25">
        <f>'[5]Linked Data'!S73</f>
        <v>5.37384685479869</v>
      </c>
      <c r="AR73" s="25">
        <f>'[5]Linked Data'!T73</f>
        <v>8.2400612886686293</v>
      </c>
      <c r="AS73" s="25" t="e">
        <f>'[5]Linked Data'!U73</f>
        <v>#N/A</v>
      </c>
      <c r="AT73" s="25" t="e">
        <f>'[5]Linked Data'!V73</f>
        <v>#N/A</v>
      </c>
    </row>
    <row r="74" spans="3:46" x14ac:dyDescent="0.25">
      <c r="C74" s="7">
        <f>'[5]Linked Data'!L74</f>
        <v>201612</v>
      </c>
      <c r="D74">
        <f>AVERAGE('[5]Linked Data'!C72:C74)</f>
        <v>6636.444069819303</v>
      </c>
      <c r="E74">
        <f>AVERAGE('[5]Linked Data'!D72:D74)</f>
        <v>5659.6394034181403</v>
      </c>
      <c r="F74">
        <f>AVERAGE('[5]Linked Data'!E72:E74)</f>
        <v>7647.9820001989538</v>
      </c>
      <c r="G74">
        <f>AVERAGE('[5]Linked Data'!F72:F74)</f>
        <v>3783.0546723893635</v>
      </c>
      <c r="H74">
        <f>AVERAGE('[5]Linked Data'!G72:G74)</f>
        <v>1804.7571409039035</v>
      </c>
      <c r="I74">
        <f>AVERAGE('[5]Linked Data'!H72:H74)</f>
        <v>2256.8153525314697</v>
      </c>
      <c r="J74" t="e">
        <f>AVERAGE('[5]Linked Data'!I72:I74)</f>
        <v>#N/A</v>
      </c>
      <c r="K74" t="e">
        <f>AVERAGE('[5]Linked Data'!J72:J74)</f>
        <v>#N/A</v>
      </c>
      <c r="M74" s="9" t="str">
        <f>'[5]Linked Data'!B74</f>
        <v/>
      </c>
      <c r="N74" s="12">
        <f t="shared" si="11"/>
        <v>75.917298596459744</v>
      </c>
      <c r="O74" s="12">
        <f t="shared" si="10"/>
        <v>186.93852348371689</v>
      </c>
      <c r="P74" s="12">
        <f t="shared" si="10"/>
        <v>269.81705245912769</v>
      </c>
      <c r="Q74" s="12">
        <f t="shared" si="10"/>
        <v>293.75567557252344</v>
      </c>
      <c r="R74" s="12">
        <f t="shared" si="10"/>
        <v>340.07601852485294</v>
      </c>
      <c r="S74" s="12">
        <f t="shared" si="10"/>
        <v>267.37270794845938</v>
      </c>
      <c r="T74" s="12" t="e">
        <f t="shared" si="10"/>
        <v>#N/A</v>
      </c>
      <c r="U74" s="12" t="e">
        <f t="shared" si="10"/>
        <v>#N/A</v>
      </c>
      <c r="AK74" s="9" t="str">
        <f>'[5]Linked Data'!B74</f>
        <v/>
      </c>
      <c r="AL74" s="24">
        <f t="shared" si="12"/>
        <v>6</v>
      </c>
      <c r="AM74" s="25">
        <f>'[5]Linked Data'!O74</f>
        <v>2.94976199220618</v>
      </c>
      <c r="AN74" s="25">
        <f>'[5]Linked Data'!P74</f>
        <v>2.36596515355162</v>
      </c>
      <c r="AO74" s="25">
        <f>'[5]Linked Data'!Q74</f>
        <v>3.1198458221422798</v>
      </c>
      <c r="AP74" s="25">
        <f>'[5]Linked Data'!R74</f>
        <v>4.3423772811652697</v>
      </c>
      <c r="AQ74" s="25">
        <f>'[5]Linked Data'!S74</f>
        <v>5.3638673964219699</v>
      </c>
      <c r="AR74" s="25">
        <f>'[5]Linked Data'!T74</f>
        <v>8.2290371571824998</v>
      </c>
      <c r="AS74" s="25" t="e">
        <f>'[5]Linked Data'!U74</f>
        <v>#N/A</v>
      </c>
      <c r="AT74" s="25" t="e">
        <f>'[5]Linked Data'!V74</f>
        <v>#N/A</v>
      </c>
    </row>
    <row r="75" spans="3:46" x14ac:dyDescent="0.25">
      <c r="C75" s="7">
        <f>'[5]Linked Data'!L75</f>
        <v>201701</v>
      </c>
      <c r="D75">
        <f>AVERAGE('[5]Linked Data'!C73:C75)</f>
        <v>6630.075856109007</v>
      </c>
      <c r="E75">
        <f>AVERAGE('[5]Linked Data'!D73:D75)</f>
        <v>5629.5041165526736</v>
      </c>
      <c r="F75">
        <f>AVERAGE('[5]Linked Data'!E73:E75)</f>
        <v>7699.4052862340695</v>
      </c>
      <c r="G75">
        <f>AVERAGE('[5]Linked Data'!F73:F75)</f>
        <v>3852.5716565021298</v>
      </c>
      <c r="H75">
        <f>AVERAGE('[5]Linked Data'!G73:G75)</f>
        <v>1807.8226046092034</v>
      </c>
      <c r="I75">
        <f>AVERAGE('[5]Linked Data'!H73:H75)</f>
        <v>2310.0459553240566</v>
      </c>
      <c r="J75" t="e">
        <f>AVERAGE('[5]Linked Data'!I73:I75)</f>
        <v>#N/A</v>
      </c>
      <c r="K75" t="e">
        <f>AVERAGE('[5]Linked Data'!J73:J75)</f>
        <v>#N/A</v>
      </c>
      <c r="M75" s="9" t="str">
        <f>'[5]Linked Data'!B75</f>
        <v/>
      </c>
      <c r="N75" s="12">
        <f t="shared" si="11"/>
        <v>75.844449706800717</v>
      </c>
      <c r="O75" s="12">
        <f t="shared" si="10"/>
        <v>185.94315158281694</v>
      </c>
      <c r="P75" s="12">
        <f t="shared" si="10"/>
        <v>271.63124075943966</v>
      </c>
      <c r="Q75" s="12">
        <f t="shared" si="10"/>
        <v>299.15369658999725</v>
      </c>
      <c r="R75" s="12">
        <f t="shared" si="10"/>
        <v>340.65365341444738</v>
      </c>
      <c r="S75" s="12">
        <f t="shared" si="10"/>
        <v>273.67912127483913</v>
      </c>
      <c r="T75" s="12" t="e">
        <f t="shared" si="10"/>
        <v>#N/A</v>
      </c>
      <c r="U75" s="12" t="e">
        <f t="shared" si="10"/>
        <v>#N/A</v>
      </c>
      <c r="AK75" s="9" t="str">
        <f>'[5]Linked Data'!B75</f>
        <v/>
      </c>
      <c r="AL75" s="24">
        <f t="shared" si="12"/>
        <v>6</v>
      </c>
      <c r="AM75" s="25">
        <f>'[5]Linked Data'!O75</f>
        <v>2.9603917573884</v>
      </c>
      <c r="AN75" s="25">
        <f>'[5]Linked Data'!P75</f>
        <v>2.3769710383162299</v>
      </c>
      <c r="AO75" s="25">
        <f>'[5]Linked Data'!Q75</f>
        <v>3.1139349573101001</v>
      </c>
      <c r="AP75" s="25">
        <f>'[5]Linked Data'!R75</f>
        <v>4.3214534001716496</v>
      </c>
      <c r="AQ75" s="25">
        <f>'[5]Linked Data'!S75</f>
        <v>5.3178288699098601</v>
      </c>
      <c r="AR75" s="25">
        <f>'[5]Linked Data'!T75</f>
        <v>8.1009011354952492</v>
      </c>
      <c r="AS75" s="25" t="e">
        <f>'[5]Linked Data'!U75</f>
        <v>#N/A</v>
      </c>
      <c r="AT75" s="25" t="e">
        <f>'[5]Linked Data'!V75</f>
        <v>#N/A</v>
      </c>
    </row>
    <row r="76" spans="3:46" x14ac:dyDescent="0.25">
      <c r="C76" s="7">
        <f>'[5]Linked Data'!L76</f>
        <v>201702</v>
      </c>
      <c r="D76">
        <f>AVERAGE('[5]Linked Data'!C74:C76)</f>
        <v>6603.8602800450799</v>
      </c>
      <c r="E76">
        <f>AVERAGE('[5]Linked Data'!D74:D76)</f>
        <v>5611.3615342370804</v>
      </c>
      <c r="F76">
        <f>AVERAGE('[5]Linked Data'!E74:E76)</f>
        <v>7768.239420457513</v>
      </c>
      <c r="G76">
        <f>AVERAGE('[5]Linked Data'!F74:F76)</f>
        <v>3909.3976722971602</v>
      </c>
      <c r="H76">
        <f>AVERAGE('[5]Linked Data'!G74:G76)</f>
        <v>1827.0318996985168</v>
      </c>
      <c r="I76">
        <f>AVERAGE('[5]Linked Data'!H74:H76)</f>
        <v>2294.9736201236733</v>
      </c>
      <c r="J76" t="e">
        <f>AVERAGE('[5]Linked Data'!I74:I76)</f>
        <v>#N/A</v>
      </c>
      <c r="K76" t="e">
        <f>AVERAGE('[5]Linked Data'!J74:J76)</f>
        <v>#N/A</v>
      </c>
      <c r="M76" s="9" t="str">
        <f>'[5]Linked Data'!B76</f>
        <v/>
      </c>
      <c r="N76" s="12">
        <f t="shared" si="11"/>
        <v>75.544557822685505</v>
      </c>
      <c r="O76" s="12">
        <f t="shared" si="10"/>
        <v>185.34390005661362</v>
      </c>
      <c r="P76" s="12">
        <f t="shared" si="10"/>
        <v>274.0596752411451</v>
      </c>
      <c r="Q76" s="12">
        <f t="shared" si="10"/>
        <v>303.56625895178325</v>
      </c>
      <c r="R76" s="12">
        <f t="shared" si="10"/>
        <v>344.2733208171046</v>
      </c>
      <c r="S76" s="12">
        <f t="shared" si="10"/>
        <v>271.89344967653443</v>
      </c>
      <c r="T76" s="12" t="e">
        <f t="shared" si="10"/>
        <v>#N/A</v>
      </c>
      <c r="U76" s="12" t="e">
        <f t="shared" si="10"/>
        <v>#N/A</v>
      </c>
      <c r="AK76" s="9" t="str">
        <f>'[5]Linked Data'!B76</f>
        <v/>
      </c>
      <c r="AL76" s="24">
        <f t="shared" si="12"/>
        <v>6</v>
      </c>
      <c r="AM76" s="25">
        <f>'[5]Linked Data'!O76</f>
        <v>2.9878033438553402</v>
      </c>
      <c r="AN76" s="25">
        <f>'[5]Linked Data'!P76</f>
        <v>2.3911946333437402</v>
      </c>
      <c r="AO76" s="25">
        <f>'[5]Linked Data'!Q76</f>
        <v>3.1076829958508898</v>
      </c>
      <c r="AP76" s="25">
        <f>'[5]Linked Data'!R76</f>
        <v>4.2954899017021404</v>
      </c>
      <c r="AQ76" s="25">
        <f>'[5]Linked Data'!S76</f>
        <v>5.3259907846879697</v>
      </c>
      <c r="AR76" s="25">
        <f>'[5]Linked Data'!T76</f>
        <v>8.0976579885371507</v>
      </c>
      <c r="AS76" s="25" t="e">
        <f>'[5]Linked Data'!U76</f>
        <v>#N/A</v>
      </c>
      <c r="AT76" s="25" t="e">
        <f>'[5]Linked Data'!V76</f>
        <v>#N/A</v>
      </c>
    </row>
    <row r="77" spans="3:46" x14ac:dyDescent="0.25">
      <c r="C77" s="7">
        <f>'[5]Linked Data'!L77</f>
        <v>201703</v>
      </c>
      <c r="D77">
        <f>AVERAGE('[5]Linked Data'!C75:C77)</f>
        <v>6593.4128909966203</v>
      </c>
      <c r="E77">
        <f>AVERAGE('[5]Linked Data'!D75:D77)</f>
        <v>5569.993784279327</v>
      </c>
      <c r="F77">
        <f>AVERAGE('[5]Linked Data'!E75:E77)</f>
        <v>7801.4868351277501</v>
      </c>
      <c r="G77">
        <f>AVERAGE('[5]Linked Data'!F75:F77)</f>
        <v>4000.5109105698634</v>
      </c>
      <c r="H77">
        <f>AVERAGE('[5]Linked Data'!G75:G77)</f>
        <v>1842.8585773469333</v>
      </c>
      <c r="I77">
        <f>AVERAGE('[5]Linked Data'!H75:H77)</f>
        <v>2334.9172379312099</v>
      </c>
      <c r="J77" t="e">
        <f>AVERAGE('[5]Linked Data'!I75:I77)</f>
        <v>#N/A</v>
      </c>
      <c r="K77" t="e">
        <f>AVERAGE('[5]Linked Data'!J75:J77)</f>
        <v>#N/A</v>
      </c>
      <c r="M77" s="9" t="str">
        <f>'[5]Linked Data'!B77</f>
        <v/>
      </c>
      <c r="N77" s="12">
        <f t="shared" si="11"/>
        <v>75.425045393197507</v>
      </c>
      <c r="O77" s="12">
        <f t="shared" si="10"/>
        <v>183.97751864152283</v>
      </c>
      <c r="P77" s="12">
        <f t="shared" si="10"/>
        <v>275.23262771775609</v>
      </c>
      <c r="Q77" s="12">
        <f t="shared" si="10"/>
        <v>310.64123755511747</v>
      </c>
      <c r="R77" s="12">
        <f t="shared" si="10"/>
        <v>347.2555910623156</v>
      </c>
      <c r="S77" s="12">
        <f t="shared" si="10"/>
        <v>276.62570800971167</v>
      </c>
      <c r="T77" s="12" t="e">
        <f t="shared" si="10"/>
        <v>#N/A</v>
      </c>
      <c r="U77" s="12" t="e">
        <f t="shared" si="10"/>
        <v>#N/A</v>
      </c>
      <c r="AK77" s="9" t="str">
        <f>'[5]Linked Data'!B77</f>
        <v/>
      </c>
      <c r="AL77" s="24">
        <f t="shared" si="12"/>
        <v>6</v>
      </c>
      <c r="AM77" s="25">
        <f>'[5]Linked Data'!O77</f>
        <v>2.9949069690480599</v>
      </c>
      <c r="AN77" s="25">
        <f>'[5]Linked Data'!P77</f>
        <v>2.4341173099944902</v>
      </c>
      <c r="AO77" s="25">
        <f>'[5]Linked Data'!Q77</f>
        <v>3.1866068290776002</v>
      </c>
      <c r="AP77" s="25">
        <f>'[5]Linked Data'!R77</f>
        <v>4.3489234498836904</v>
      </c>
      <c r="AQ77" s="25">
        <f>'[5]Linked Data'!S77</f>
        <v>5.27904549156362</v>
      </c>
      <c r="AR77" s="25">
        <f>'[5]Linked Data'!T77</f>
        <v>8.11204254404484</v>
      </c>
      <c r="AS77" s="25" t="e">
        <f>'[5]Linked Data'!U77</f>
        <v>#N/A</v>
      </c>
      <c r="AT77" s="25" t="e">
        <f>'[5]Linked Data'!V77</f>
        <v>#N/A</v>
      </c>
    </row>
    <row r="78" spans="3:46" x14ac:dyDescent="0.25">
      <c r="C78" s="7">
        <f>'[5]Linked Data'!L78</f>
        <v>201704</v>
      </c>
      <c r="D78">
        <f>AVERAGE('[5]Linked Data'!C76:C78)</f>
        <v>6494.354721178307</v>
      </c>
      <c r="E78">
        <f>AVERAGE('[5]Linked Data'!D76:D78)</f>
        <v>5508.3811206069004</v>
      </c>
      <c r="F78">
        <f>AVERAGE('[5]Linked Data'!E76:E78)</f>
        <v>7826.280700393494</v>
      </c>
      <c r="G78">
        <f>AVERAGE('[5]Linked Data'!F76:F78)</f>
        <v>4023.5250908497433</v>
      </c>
      <c r="H78">
        <f>AVERAGE('[5]Linked Data'!G76:G78)</f>
        <v>1876.4648382190669</v>
      </c>
      <c r="I78">
        <f>AVERAGE('[5]Linked Data'!H76:H78)</f>
        <v>2286.4318391484935</v>
      </c>
      <c r="J78" t="e">
        <f>AVERAGE('[5]Linked Data'!I76:I78)</f>
        <v>#N/A</v>
      </c>
      <c r="K78" t="e">
        <f>AVERAGE('[5]Linked Data'!J76:J78)</f>
        <v>#N/A</v>
      </c>
      <c r="M78" s="9" t="str">
        <f>'[5]Linked Data'!B78</f>
        <v/>
      </c>
      <c r="N78" s="12">
        <f t="shared" si="11"/>
        <v>74.291873987336416</v>
      </c>
      <c r="O78" s="12">
        <f t="shared" si="10"/>
        <v>181.94244545861545</v>
      </c>
      <c r="P78" s="12">
        <f t="shared" si="10"/>
        <v>276.10734311913882</v>
      </c>
      <c r="Q78" s="12">
        <f t="shared" si="10"/>
        <v>312.42829765900802</v>
      </c>
      <c r="R78" s="12">
        <f t="shared" si="10"/>
        <v>353.58812364294795</v>
      </c>
      <c r="S78" s="12">
        <f t="shared" si="10"/>
        <v>270.88147538830805</v>
      </c>
      <c r="T78" s="12" t="e">
        <f t="shared" si="10"/>
        <v>#N/A</v>
      </c>
      <c r="U78" s="12" t="e">
        <f t="shared" si="10"/>
        <v>#N/A</v>
      </c>
      <c r="AK78" s="9" t="str">
        <f>'[5]Linked Data'!B78</f>
        <v/>
      </c>
      <c r="AL78" s="24">
        <f t="shared" si="12"/>
        <v>6</v>
      </c>
      <c r="AM78" s="25">
        <f>'[5]Linked Data'!O78</f>
        <v>2.9934813652680399</v>
      </c>
      <c r="AN78" s="25">
        <f>'[5]Linked Data'!P78</f>
        <v>2.4723765467136301</v>
      </c>
      <c r="AO78" s="25">
        <f>'[5]Linked Data'!Q78</f>
        <v>3.1847134843322702</v>
      </c>
      <c r="AP78" s="25">
        <f>'[5]Linked Data'!R78</f>
        <v>4.3466899598875601</v>
      </c>
      <c r="AQ78" s="25">
        <f>'[5]Linked Data'!S78</f>
        <v>5.2902397683090099</v>
      </c>
      <c r="AR78" s="25">
        <f>'[5]Linked Data'!T78</f>
        <v>7.9956604209837998</v>
      </c>
      <c r="AS78" s="25" t="e">
        <f>'[5]Linked Data'!U78</f>
        <v>#N/A</v>
      </c>
      <c r="AT78" s="25" t="e">
        <f>'[5]Linked Data'!V78</f>
        <v>#N/A</v>
      </c>
    </row>
    <row r="79" spans="3:46" x14ac:dyDescent="0.25">
      <c r="C79" s="7">
        <f>'[5]Linked Data'!L79</f>
        <v>201705</v>
      </c>
      <c r="D79">
        <f>AVERAGE('[5]Linked Data'!C77:C79)</f>
        <v>6449.0467958091731</v>
      </c>
      <c r="E79">
        <f>AVERAGE('[5]Linked Data'!D77:D79)</f>
        <v>5504.28599872001</v>
      </c>
      <c r="F79">
        <f>AVERAGE('[5]Linked Data'!E77:E79)</f>
        <v>7900.7886839081366</v>
      </c>
      <c r="G79">
        <f>AVERAGE('[5]Linked Data'!F77:F79)</f>
        <v>4035.5317651883065</v>
      </c>
      <c r="H79">
        <f>AVERAGE('[5]Linked Data'!G77:G79)</f>
        <v>1854.7661389291568</v>
      </c>
      <c r="I79">
        <f>AVERAGE('[5]Linked Data'!H77:H79)</f>
        <v>2277.5131299874001</v>
      </c>
      <c r="J79" t="e">
        <f>AVERAGE('[5]Linked Data'!I77:I79)</f>
        <v>#N/A</v>
      </c>
      <c r="K79" t="e">
        <f>AVERAGE('[5]Linked Data'!J77:J79)</f>
        <v>#N/A</v>
      </c>
      <c r="M79" s="9" t="str">
        <f>'[5]Linked Data'!B79</f>
        <v/>
      </c>
      <c r="N79" s="12">
        <f t="shared" si="11"/>
        <v>73.773576046022143</v>
      </c>
      <c r="O79" s="12">
        <f t="shared" si="10"/>
        <v>181.80718312395879</v>
      </c>
      <c r="P79" s="12">
        <f t="shared" si="10"/>
        <v>278.73594821994465</v>
      </c>
      <c r="Q79" s="12">
        <f t="shared" si="10"/>
        <v>313.36062061945739</v>
      </c>
      <c r="R79" s="12">
        <f t="shared" si="10"/>
        <v>349.49937004035252</v>
      </c>
      <c r="S79" s="12">
        <f t="shared" si="10"/>
        <v>269.82484511630486</v>
      </c>
      <c r="T79" s="12" t="e">
        <f t="shared" si="10"/>
        <v>#N/A</v>
      </c>
      <c r="U79" s="12" t="e">
        <f t="shared" si="10"/>
        <v>#N/A</v>
      </c>
      <c r="AK79" s="9" t="str">
        <f>'[5]Linked Data'!B79</f>
        <v/>
      </c>
      <c r="AL79" s="24">
        <f t="shared" si="12"/>
        <v>6</v>
      </c>
      <c r="AM79" s="25">
        <f>'[5]Linked Data'!O79</f>
        <v>3.0061724092874602</v>
      </c>
      <c r="AN79" s="25">
        <f>'[5]Linked Data'!P79</f>
        <v>2.4676484801660599</v>
      </c>
      <c r="AO79" s="25">
        <f>'[5]Linked Data'!Q79</f>
        <v>3.17729843686875</v>
      </c>
      <c r="AP79" s="25">
        <f>'[5]Linked Data'!R79</f>
        <v>4.3263893965223303</v>
      </c>
      <c r="AQ79" s="25">
        <f>'[5]Linked Data'!S79</f>
        <v>5.2616272859790802</v>
      </c>
      <c r="AR79" s="25">
        <f>'[5]Linked Data'!T79</f>
        <v>7.8451961257149696</v>
      </c>
      <c r="AS79" s="25" t="e">
        <f>'[5]Linked Data'!U79</f>
        <v>#N/A</v>
      </c>
      <c r="AT79" s="25" t="e">
        <f>'[5]Linked Data'!V79</f>
        <v>#N/A</v>
      </c>
    </row>
    <row r="80" spans="3:46" x14ac:dyDescent="0.25">
      <c r="C80" s="7">
        <f>'[5]Linked Data'!L80</f>
        <v>201706</v>
      </c>
      <c r="D80">
        <f>AVERAGE('[5]Linked Data'!C78:C80)</f>
        <v>6357.5411269966071</v>
      </c>
      <c r="E80">
        <f>AVERAGE('[5]Linked Data'!D78:D80)</f>
        <v>5569.119014142484</v>
      </c>
      <c r="F80">
        <f>AVERAGE('[5]Linked Data'!E78:E80)</f>
        <v>8010.8186315676767</v>
      </c>
      <c r="G80">
        <f>AVERAGE('[5]Linked Data'!F78:F80)</f>
        <v>4013.4345128867767</v>
      </c>
      <c r="H80">
        <f>AVERAGE('[5]Linked Data'!G78:G80)</f>
        <v>1864.5753793578967</v>
      </c>
      <c r="I80">
        <f>AVERAGE('[5]Linked Data'!H78:H80)</f>
        <v>2276.2401043895866</v>
      </c>
      <c r="J80" t="e">
        <f>AVERAGE('[5]Linked Data'!I78:I80)</f>
        <v>#N/A</v>
      </c>
      <c r="K80" t="e">
        <f>AVERAGE('[5]Linked Data'!J78:J80)</f>
        <v>#N/A</v>
      </c>
      <c r="M80" s="9" t="str">
        <f>'[5]Linked Data'!B80</f>
        <v/>
      </c>
      <c r="N80" s="12">
        <f t="shared" si="11"/>
        <v>72.726801130204692</v>
      </c>
      <c r="O80" s="12">
        <f t="shared" si="10"/>
        <v>183.94862488591178</v>
      </c>
      <c r="P80" s="12">
        <f t="shared" si="10"/>
        <v>282.61775078681217</v>
      </c>
      <c r="Q80" s="12">
        <f t="shared" si="10"/>
        <v>311.64476033186804</v>
      </c>
      <c r="R80" s="12">
        <f t="shared" si="10"/>
        <v>351.34775581711585</v>
      </c>
      <c r="S80" s="12">
        <f t="shared" si="10"/>
        <v>269.67402537777667</v>
      </c>
      <c r="T80" s="12" t="e">
        <f t="shared" si="10"/>
        <v>#N/A</v>
      </c>
      <c r="U80" s="12" t="e">
        <f t="shared" si="10"/>
        <v>#N/A</v>
      </c>
      <c r="AK80" s="9" t="str">
        <f>'[5]Linked Data'!B80</f>
        <v/>
      </c>
      <c r="AL80" s="24">
        <f t="shared" si="12"/>
        <v>6</v>
      </c>
      <c r="AM80" s="25">
        <f>'[5]Linked Data'!O80</f>
        <v>3.0098512232445298</v>
      </c>
      <c r="AN80" s="25">
        <f>'[5]Linked Data'!P80</f>
        <v>2.4508777888057498</v>
      </c>
      <c r="AO80" s="25">
        <f>'[5]Linked Data'!Q80</f>
        <v>3.2456473019922099</v>
      </c>
      <c r="AP80" s="25">
        <f>'[5]Linked Data'!R80</f>
        <v>4.4186803372608496</v>
      </c>
      <c r="AQ80" s="25">
        <f>'[5]Linked Data'!S80</f>
        <v>5.1959554652302398</v>
      </c>
      <c r="AR80" s="25">
        <f>'[5]Linked Data'!T80</f>
        <v>7.7841156923468597</v>
      </c>
      <c r="AS80" s="25" t="e">
        <f>'[5]Linked Data'!U80</f>
        <v>#N/A</v>
      </c>
      <c r="AT80" s="25" t="e">
        <f>'[5]Linked Data'!V80</f>
        <v>#N/A</v>
      </c>
    </row>
    <row r="81" spans="3:46" x14ac:dyDescent="0.25">
      <c r="C81" s="7">
        <f>'[5]Linked Data'!L81</f>
        <v>201707</v>
      </c>
      <c r="D81">
        <f>AVERAGE('[5]Linked Data'!C79:C81)</f>
        <v>6302.6984108590104</v>
      </c>
      <c r="E81">
        <f>AVERAGE('[5]Linked Data'!D79:D81)</f>
        <v>5620.0201267615839</v>
      </c>
      <c r="F81">
        <f>AVERAGE('[5]Linked Data'!E79:E81)</f>
        <v>8073.4627856039124</v>
      </c>
      <c r="G81">
        <f>AVERAGE('[5]Linked Data'!F79:F81)</f>
        <v>3967.6348437205365</v>
      </c>
      <c r="H81">
        <f>AVERAGE('[5]Linked Data'!G79:G81)</f>
        <v>1855.5417014088034</v>
      </c>
      <c r="I81">
        <f>AVERAGE('[5]Linked Data'!H79:H81)</f>
        <v>2282.9774886940631</v>
      </c>
      <c r="J81" t="e">
        <f>AVERAGE('[5]Linked Data'!I79:I81)</f>
        <v>#N/A</v>
      </c>
      <c r="K81" t="e">
        <f>AVERAGE('[5]Linked Data'!J79:J81)</f>
        <v>#N/A</v>
      </c>
      <c r="M81" s="9" t="str">
        <f>'[5]Linked Data'!B81</f>
        <v>2017</v>
      </c>
      <c r="N81" s="12">
        <f t="shared" si="11"/>
        <v>72.099430385713177</v>
      </c>
      <c r="O81" s="12">
        <f t="shared" si="10"/>
        <v>185.62989433762741</v>
      </c>
      <c r="P81" s="12">
        <f t="shared" si="10"/>
        <v>284.82780580464737</v>
      </c>
      <c r="Q81" s="12">
        <f t="shared" si="10"/>
        <v>308.08839810027769</v>
      </c>
      <c r="R81" s="12">
        <f t="shared" si="10"/>
        <v>349.64551169798483</v>
      </c>
      <c r="S81" s="12">
        <f t="shared" si="10"/>
        <v>270.47222656156282</v>
      </c>
      <c r="T81" s="12" t="e">
        <f t="shared" si="10"/>
        <v>#N/A</v>
      </c>
      <c r="U81" s="12" t="e">
        <f t="shared" si="10"/>
        <v>#N/A</v>
      </c>
      <c r="AK81" s="9" t="str">
        <f>'[5]Linked Data'!B81</f>
        <v>2017</v>
      </c>
      <c r="AL81" s="24">
        <f t="shared" si="12"/>
        <v>6</v>
      </c>
      <c r="AM81" s="25">
        <f>'[5]Linked Data'!O81</f>
        <v>2.9819722463559302</v>
      </c>
      <c r="AN81" s="25">
        <f>'[5]Linked Data'!P81</f>
        <v>2.4405778640352298</v>
      </c>
      <c r="AO81" s="25">
        <f>'[5]Linked Data'!Q81</f>
        <v>3.2164259092057899</v>
      </c>
      <c r="AP81" s="25">
        <f>'[5]Linked Data'!R81</f>
        <v>4.4110130432950401</v>
      </c>
      <c r="AQ81" s="25">
        <f>'[5]Linked Data'!S81</f>
        <v>5.1880151007006896</v>
      </c>
      <c r="AR81" s="25">
        <f>'[5]Linked Data'!T81</f>
        <v>7.7134504476219101</v>
      </c>
      <c r="AS81" s="25" t="e">
        <f>'[5]Linked Data'!U81</f>
        <v>#N/A</v>
      </c>
      <c r="AT81" s="25" t="e">
        <f>'[5]Linked Data'!V81</f>
        <v>#N/A</v>
      </c>
    </row>
    <row r="82" spans="3:46" x14ac:dyDescent="0.25">
      <c r="C82" s="7">
        <f>'[5]Linked Data'!L82</f>
        <v>201708</v>
      </c>
      <c r="D82">
        <f>AVERAGE('[5]Linked Data'!C80:C82)</f>
        <v>6053.0237269896361</v>
      </c>
      <c r="E82">
        <f>AVERAGE('[5]Linked Data'!D80:D82)</f>
        <v>5522.2888862025575</v>
      </c>
      <c r="F82">
        <f>AVERAGE('[5]Linked Data'!E80:E82)</f>
        <v>8030.7330965294286</v>
      </c>
      <c r="G82">
        <f>AVERAGE('[5]Linked Data'!F80:F82)</f>
        <v>3906.8513210560336</v>
      </c>
      <c r="H82">
        <f>AVERAGE('[5]Linked Data'!G80:G82)</f>
        <v>1828.2027158917269</v>
      </c>
      <c r="I82">
        <f>AVERAGE('[5]Linked Data'!H80:H82)</f>
        <v>2220.9373363671202</v>
      </c>
      <c r="J82" t="e">
        <f>AVERAGE('[5]Linked Data'!I80:I82)</f>
        <v>#N/A</v>
      </c>
      <c r="K82" t="e">
        <f>AVERAGE('[5]Linked Data'!J80:J82)</f>
        <v>#N/A</v>
      </c>
      <c r="M82" s="9" t="str">
        <f>'[5]Linked Data'!B82</f>
        <v/>
      </c>
      <c r="N82" s="12">
        <f t="shared" si="11"/>
        <v>69.24328825178209</v>
      </c>
      <c r="O82" s="12">
        <f t="shared" si="10"/>
        <v>182.40182051417807</v>
      </c>
      <c r="P82" s="12">
        <f t="shared" si="10"/>
        <v>283.32032333956414</v>
      </c>
      <c r="Q82" s="12">
        <f t="shared" si="10"/>
        <v>303.36853378155473</v>
      </c>
      <c r="R82" s="12">
        <f t="shared" si="10"/>
        <v>344.49394136509255</v>
      </c>
      <c r="S82" s="12">
        <f t="shared" si="10"/>
        <v>263.12211548110469</v>
      </c>
      <c r="T82" s="12" t="e">
        <f t="shared" si="10"/>
        <v>#N/A</v>
      </c>
      <c r="U82" s="12" t="e">
        <f t="shared" si="10"/>
        <v>#N/A</v>
      </c>
      <c r="AK82" s="9" t="str">
        <f>'[5]Linked Data'!B82</f>
        <v/>
      </c>
      <c r="AL82" s="24">
        <f t="shared" si="12"/>
        <v>6</v>
      </c>
      <c r="AM82" s="25">
        <f>'[5]Linked Data'!O82</f>
        <v>3.0486885635189198</v>
      </c>
      <c r="AN82" s="25">
        <f>'[5]Linked Data'!P82</f>
        <v>2.42087116657002</v>
      </c>
      <c r="AO82" s="25">
        <f>'[5]Linked Data'!Q82</f>
        <v>3.23460382499493</v>
      </c>
      <c r="AP82" s="25">
        <f>'[5]Linked Data'!R82</f>
        <v>4.3962426843698097</v>
      </c>
      <c r="AQ82" s="25">
        <f>'[5]Linked Data'!S82</f>
        <v>5.1371743964687502</v>
      </c>
      <c r="AR82" s="25">
        <f>'[5]Linked Data'!T82</f>
        <v>7.6863745890034201</v>
      </c>
      <c r="AS82" s="25" t="e">
        <f>'[5]Linked Data'!U82</f>
        <v>#N/A</v>
      </c>
      <c r="AT82" s="25" t="e">
        <f>'[5]Linked Data'!V82</f>
        <v>#N/A</v>
      </c>
    </row>
    <row r="83" spans="3:46" x14ac:dyDescent="0.25">
      <c r="C83" s="7">
        <f>'[5]Linked Data'!L83</f>
        <v>201709</v>
      </c>
      <c r="D83">
        <f>AVERAGE('[5]Linked Data'!C81:C83)</f>
        <v>6008.3397872675268</v>
      </c>
      <c r="E83">
        <f>AVERAGE('[5]Linked Data'!D81:D83)</f>
        <v>5481.8547883429792</v>
      </c>
      <c r="F83">
        <f>AVERAGE('[5]Linked Data'!E81:E83)</f>
        <v>8125.9486193948833</v>
      </c>
      <c r="G83">
        <f>AVERAGE('[5]Linked Data'!F81:F83)</f>
        <v>4005.0845419034763</v>
      </c>
      <c r="H83">
        <f>AVERAGE('[5]Linked Data'!G81:G83)</f>
        <v>1869.0808112157065</v>
      </c>
      <c r="I83">
        <f>AVERAGE('[5]Linked Data'!H81:H83)</f>
        <v>2222.4063680077402</v>
      </c>
      <c r="J83" t="e">
        <f>AVERAGE('[5]Linked Data'!I81:I83)</f>
        <v>#N/A</v>
      </c>
      <c r="K83" t="e">
        <f>AVERAGE('[5]Linked Data'!J81:J83)</f>
        <v>#N/A</v>
      </c>
      <c r="M83" s="9" t="str">
        <f>'[5]Linked Data'!B83</f>
        <v/>
      </c>
      <c r="N83" s="12">
        <f t="shared" si="11"/>
        <v>68.732128365755656</v>
      </c>
      <c r="O83" s="12">
        <f t="shared" si="10"/>
        <v>181.06627773247709</v>
      </c>
      <c r="P83" s="12">
        <f t="shared" si="10"/>
        <v>286.67948026844334</v>
      </c>
      <c r="Q83" s="12">
        <f t="shared" si="10"/>
        <v>310.99638181777664</v>
      </c>
      <c r="R83" s="12">
        <f t="shared" si="10"/>
        <v>352.1967283980868</v>
      </c>
      <c r="S83" s="12">
        <f t="shared" si="10"/>
        <v>263.29615673236344</v>
      </c>
      <c r="T83" s="12" t="e">
        <f t="shared" si="10"/>
        <v>#N/A</v>
      </c>
      <c r="U83" s="12" t="e">
        <f t="shared" si="10"/>
        <v>#N/A</v>
      </c>
      <c r="AK83" s="9" t="str">
        <f>'[5]Linked Data'!B83</f>
        <v/>
      </c>
      <c r="AL83" s="24">
        <f t="shared" si="12"/>
        <v>6</v>
      </c>
      <c r="AM83" s="25">
        <f>'[5]Linked Data'!O83</f>
        <v>2.9927002840974399</v>
      </c>
      <c r="AN83" s="25">
        <f>'[5]Linked Data'!P83</f>
        <v>2.38457711222178</v>
      </c>
      <c r="AO83" s="25">
        <f>'[5]Linked Data'!Q83</f>
        <v>3.1653591186924999</v>
      </c>
      <c r="AP83" s="25">
        <f>'[5]Linked Data'!R83</f>
        <v>4.2911568482491198</v>
      </c>
      <c r="AQ83" s="25">
        <f>'[5]Linked Data'!S83</f>
        <v>5.0528396904127799</v>
      </c>
      <c r="AR83" s="25">
        <f>'[5]Linked Data'!T83</f>
        <v>7.55423380088983</v>
      </c>
      <c r="AS83" s="25" t="e">
        <f>'[5]Linked Data'!U83</f>
        <v>#N/A</v>
      </c>
      <c r="AT83" s="25" t="e">
        <f>'[5]Linked Data'!V83</f>
        <v>#N/A</v>
      </c>
    </row>
    <row r="84" spans="3:46" x14ac:dyDescent="0.25">
      <c r="C84" s="7">
        <f>'[5]Linked Data'!L84</f>
        <v>201710</v>
      </c>
      <c r="D84">
        <f>AVERAGE('[5]Linked Data'!C82:C84)</f>
        <v>5966.4072694406668</v>
      </c>
      <c r="E84">
        <f>AVERAGE('[5]Linked Data'!D82:D84)</f>
        <v>5485.9499443676395</v>
      </c>
      <c r="F84">
        <f>AVERAGE('[5]Linked Data'!E82:E84)</f>
        <v>8284.8611983905521</v>
      </c>
      <c r="G84">
        <f>AVERAGE('[5]Linked Data'!F82:F84)</f>
        <v>4113.9280271828902</v>
      </c>
      <c r="H84">
        <f>AVERAGE('[5]Linked Data'!G82:G84)</f>
        <v>1908.8879930046967</v>
      </c>
      <c r="I84">
        <f>AVERAGE('[5]Linked Data'!H82:H84)</f>
        <v>2258.2526191680031</v>
      </c>
      <c r="J84" t="e">
        <f>AVERAGE('[5]Linked Data'!I82:I84)</f>
        <v>#N/A</v>
      </c>
      <c r="K84" t="e">
        <f>AVERAGE('[5]Linked Data'!J82:J84)</f>
        <v>#N/A</v>
      </c>
      <c r="M84" s="9" t="str">
        <f>'[5]Linked Data'!B84</f>
        <v/>
      </c>
      <c r="N84" s="12">
        <f t="shared" si="11"/>
        <v>68.252443244737265</v>
      </c>
      <c r="O84" s="12">
        <f t="shared" si="10"/>
        <v>181.20154119470811</v>
      </c>
      <c r="P84" s="12">
        <f t="shared" si="10"/>
        <v>292.28583808442329</v>
      </c>
      <c r="Q84" s="12">
        <f t="shared" si="10"/>
        <v>319.44812103880355</v>
      </c>
      <c r="R84" s="12">
        <f t="shared" si="10"/>
        <v>359.69771985265709</v>
      </c>
      <c r="S84" s="12">
        <f t="shared" si="10"/>
        <v>267.5429858899945</v>
      </c>
      <c r="T84" s="12" t="e">
        <f t="shared" si="10"/>
        <v>#N/A</v>
      </c>
      <c r="U84" s="12" t="e">
        <f t="shared" si="10"/>
        <v>#N/A</v>
      </c>
      <c r="AK84" s="9" t="str">
        <f>'[5]Linked Data'!B84</f>
        <v/>
      </c>
      <c r="AL84" s="24">
        <f t="shared" si="12"/>
        <v>6</v>
      </c>
      <c r="AM84" s="25">
        <f>'[5]Linked Data'!O84</f>
        <v>2.9320255422126298</v>
      </c>
      <c r="AN84" s="25">
        <f>'[5]Linked Data'!P84</f>
        <v>2.3464244345295202</v>
      </c>
      <c r="AO84" s="25">
        <f>'[5]Linked Data'!Q84</f>
        <v>3.1113807137304801</v>
      </c>
      <c r="AP84" s="25">
        <f>'[5]Linked Data'!R84</f>
        <v>4.2613576132177098</v>
      </c>
      <c r="AQ84" s="25">
        <f>'[5]Linked Data'!S84</f>
        <v>5.0036360429688296</v>
      </c>
      <c r="AR84" s="25">
        <f>'[5]Linked Data'!T84</f>
        <v>7.5926321159647401</v>
      </c>
      <c r="AS84" s="25" t="e">
        <f>'[5]Linked Data'!U84</f>
        <v>#N/A</v>
      </c>
      <c r="AT84" s="25" t="e">
        <f>'[5]Linked Data'!V84</f>
        <v>#N/A</v>
      </c>
    </row>
    <row r="85" spans="3:46" x14ac:dyDescent="0.25">
      <c r="C85" s="7">
        <f>'[5]Linked Data'!L85</f>
        <v>201711</v>
      </c>
      <c r="D85">
        <f>AVERAGE('[5]Linked Data'!C83:C85)</f>
        <v>6129.8458817521532</v>
      </c>
      <c r="E85">
        <f>AVERAGE('[5]Linked Data'!D83:D85)</f>
        <v>5713.1898679497235</v>
      </c>
      <c r="F85">
        <f>AVERAGE('[5]Linked Data'!E83:E85)</f>
        <v>8581.2710471822593</v>
      </c>
      <c r="G85">
        <f>AVERAGE('[5]Linked Data'!F83:F85)</f>
        <v>4302.6011421932826</v>
      </c>
      <c r="H85">
        <f>AVERAGE('[5]Linked Data'!G83:G85)</f>
        <v>2027.3312219615166</v>
      </c>
      <c r="I85">
        <f>AVERAGE('[5]Linked Data'!H83:H85)</f>
        <v>2405.2184823476032</v>
      </c>
      <c r="J85" t="e">
        <f>AVERAGE('[5]Linked Data'!I83:I85)</f>
        <v>#N/A</v>
      </c>
      <c r="K85" t="e">
        <f>AVERAGE('[5]Linked Data'!J83:J85)</f>
        <v>#N/A</v>
      </c>
      <c r="M85" s="9" t="str">
        <f>'[5]Linked Data'!B85</f>
        <v/>
      </c>
      <c r="N85" s="12">
        <f t="shared" si="11"/>
        <v>70.122091779781726</v>
      </c>
      <c r="O85" s="12">
        <f t="shared" si="10"/>
        <v>188.70730132588037</v>
      </c>
      <c r="P85" s="12">
        <f t="shared" si="10"/>
        <v>302.74303211531321</v>
      </c>
      <c r="Q85" s="12">
        <f t="shared" si="10"/>
        <v>334.09866224476627</v>
      </c>
      <c r="R85" s="12">
        <f t="shared" si="10"/>
        <v>382.01634700306084</v>
      </c>
      <c r="S85" s="12">
        <f t="shared" si="10"/>
        <v>284.95453919684155</v>
      </c>
      <c r="T85" s="12" t="e">
        <f t="shared" si="10"/>
        <v>#N/A</v>
      </c>
      <c r="U85" s="12" t="e">
        <f t="shared" si="10"/>
        <v>#N/A</v>
      </c>
      <c r="AK85" s="9" t="str">
        <f>'[5]Linked Data'!B85</f>
        <v/>
      </c>
      <c r="AL85" s="24">
        <f t="shared" si="12"/>
        <v>6</v>
      </c>
      <c r="AM85" s="25">
        <f>'[5]Linked Data'!O85</f>
        <v>2.8924365733843098</v>
      </c>
      <c r="AN85" s="25">
        <f>'[5]Linked Data'!P85</f>
        <v>2.31787160134256</v>
      </c>
      <c r="AO85" s="25">
        <f>'[5]Linked Data'!Q85</f>
        <v>3.0698345103875599</v>
      </c>
      <c r="AP85" s="25">
        <f>'[5]Linked Data'!R85</f>
        <v>4.2259941022134697</v>
      </c>
      <c r="AQ85" s="25">
        <f>'[5]Linked Data'!S85</f>
        <v>4.96701815688946</v>
      </c>
      <c r="AR85" s="25">
        <f>'[5]Linked Data'!T85</f>
        <v>7.4492813691021702</v>
      </c>
      <c r="AS85" s="25" t="e">
        <f>'[5]Linked Data'!U85</f>
        <v>#N/A</v>
      </c>
      <c r="AT85" s="25" t="e">
        <f>'[5]Linked Data'!V85</f>
        <v>#N/A</v>
      </c>
    </row>
    <row r="86" spans="3:46" x14ac:dyDescent="0.25">
      <c r="C86" s="7">
        <f>'[5]Linked Data'!L86</f>
        <v>201712</v>
      </c>
      <c r="D86">
        <f>AVERAGE('[5]Linked Data'!C84:C86)</f>
        <v>6132.8944334515936</v>
      </c>
      <c r="E86">
        <f>AVERAGE('[5]Linked Data'!D84:D86)</f>
        <v>5783.1464934125324</v>
      </c>
      <c r="F86">
        <f>AVERAGE('[5]Linked Data'!E84:E86)</f>
        <v>8758.2100949067262</v>
      </c>
      <c r="G86">
        <f>AVERAGE('[5]Linked Data'!F84:F86)</f>
        <v>4403.3334681887291</v>
      </c>
      <c r="H86">
        <f>AVERAGE('[5]Linked Data'!G84:G86)</f>
        <v>2049.1533059977796</v>
      </c>
      <c r="I86">
        <f>AVERAGE('[5]Linked Data'!H84:H86)</f>
        <v>2494.8769291944932</v>
      </c>
      <c r="J86" t="e">
        <f>AVERAGE('[5]Linked Data'!I84:I86)</f>
        <v>#N/A</v>
      </c>
      <c r="K86" t="e">
        <f>AVERAGE('[5]Linked Data'!J84:J86)</f>
        <v>#N/A</v>
      </c>
      <c r="M86" s="9" t="str">
        <f>'[5]Linked Data'!B86</f>
        <v/>
      </c>
      <c r="N86" s="12">
        <f t="shared" si="11"/>
        <v>70.156965547603505</v>
      </c>
      <c r="O86" s="12">
        <f t="shared" si="10"/>
        <v>191.01797650140881</v>
      </c>
      <c r="P86" s="12">
        <f t="shared" si="10"/>
        <v>308.98535490329817</v>
      </c>
      <c r="Q86" s="12">
        <f t="shared" si="10"/>
        <v>341.92056677359898</v>
      </c>
      <c r="R86" s="12">
        <f t="shared" si="10"/>
        <v>386.12835037834611</v>
      </c>
      <c r="S86" s="12">
        <f t="shared" si="10"/>
        <v>295.57668499933988</v>
      </c>
      <c r="T86" s="12" t="e">
        <f t="shared" si="10"/>
        <v>#N/A</v>
      </c>
      <c r="U86" s="12" t="e">
        <f t="shared" si="10"/>
        <v>#N/A</v>
      </c>
      <c r="AK86" s="9" t="str">
        <f>'[5]Linked Data'!B86</f>
        <v/>
      </c>
      <c r="AL86" s="24">
        <f t="shared" si="12"/>
        <v>6</v>
      </c>
      <c r="AM86" s="25">
        <f>'[5]Linked Data'!O86</f>
        <v>2.8391675525592901</v>
      </c>
      <c r="AN86" s="25">
        <f>'[5]Linked Data'!P86</f>
        <v>2.2866398331536399</v>
      </c>
      <c r="AO86" s="25">
        <f>'[5]Linked Data'!Q86</f>
        <v>2.9702827520588402</v>
      </c>
      <c r="AP86" s="25">
        <f>'[5]Linked Data'!R86</f>
        <v>4.1262123147720802</v>
      </c>
      <c r="AQ86" s="25">
        <f>'[5]Linked Data'!S86</f>
        <v>4.8768876876206804</v>
      </c>
      <c r="AR86" s="25">
        <f>'[5]Linked Data'!T86</f>
        <v>7.3021794308373602</v>
      </c>
      <c r="AS86" s="25" t="e">
        <f>'[5]Linked Data'!U86</f>
        <v>#N/A</v>
      </c>
      <c r="AT86" s="25" t="e">
        <f>'[5]Linked Data'!V86</f>
        <v>#N/A</v>
      </c>
    </row>
    <row r="87" spans="3:46" x14ac:dyDescent="0.25">
      <c r="C87" s="7">
        <f>'[5]Linked Data'!L87</f>
        <v>201801</v>
      </c>
      <c r="D87">
        <f>AVERAGE('[5]Linked Data'!C85:C87)</f>
        <v>5999.2164145710667</v>
      </c>
      <c r="E87">
        <f>AVERAGE('[5]Linked Data'!D85:D87)</f>
        <v>5771.7067112612604</v>
      </c>
      <c r="F87">
        <f>AVERAGE('[5]Linked Data'!E85:E87)</f>
        <v>8878.1202401439441</v>
      </c>
      <c r="G87">
        <f>AVERAGE('[5]Linked Data'!F85:F87)</f>
        <v>4416.7437082350962</v>
      </c>
      <c r="H87">
        <f>AVERAGE('[5]Linked Data'!G85:G87)</f>
        <v>2075.6219428325035</v>
      </c>
      <c r="I87">
        <f>AVERAGE('[5]Linked Data'!H85:H87)</f>
        <v>2519.93631138825</v>
      </c>
      <c r="J87" t="e">
        <f>AVERAGE('[5]Linked Data'!I85:I87)</f>
        <v>#N/A</v>
      </c>
      <c r="K87" t="e">
        <f>AVERAGE('[5]Linked Data'!J85:J87)</f>
        <v>#N/A</v>
      </c>
      <c r="M87" s="9" t="str">
        <f>'[5]Linked Data'!B87</f>
        <v/>
      </c>
      <c r="N87" s="12">
        <f t="shared" si="11"/>
        <v>68.627761960807902</v>
      </c>
      <c r="O87" s="12">
        <f t="shared" si="10"/>
        <v>190.64011921547598</v>
      </c>
      <c r="P87" s="12">
        <f t="shared" si="10"/>
        <v>313.21572599295428</v>
      </c>
      <c r="Q87" s="12">
        <f t="shared" si="10"/>
        <v>342.96187716045688</v>
      </c>
      <c r="R87" s="12">
        <f t="shared" ref="R87:U150" si="13">100*(H87/H$5)</f>
        <v>391.11591819371705</v>
      </c>
      <c r="S87" s="12">
        <f t="shared" si="13"/>
        <v>298.54555654177449</v>
      </c>
      <c r="T87" s="12" t="e">
        <f t="shared" si="13"/>
        <v>#N/A</v>
      </c>
      <c r="U87" s="12" t="e">
        <f t="shared" si="13"/>
        <v>#N/A</v>
      </c>
      <c r="AK87" s="9" t="str">
        <f>'[5]Linked Data'!B87</f>
        <v/>
      </c>
      <c r="AL87" s="24">
        <f t="shared" si="12"/>
        <v>6</v>
      </c>
      <c r="AM87" s="25">
        <f>'[5]Linked Data'!O87</f>
        <v>2.8158411471178799</v>
      </c>
      <c r="AN87" s="25">
        <f>'[5]Linked Data'!P87</f>
        <v>2.2498426662558701</v>
      </c>
      <c r="AO87" s="25">
        <f>'[5]Linked Data'!Q87</f>
        <v>2.9091781682682201</v>
      </c>
      <c r="AP87" s="25">
        <f>'[5]Linked Data'!R87</f>
        <v>4.0503642453115303</v>
      </c>
      <c r="AQ87" s="25">
        <f>'[5]Linked Data'!S87</f>
        <v>4.8471986994577199</v>
      </c>
      <c r="AR87" s="25">
        <f>'[5]Linked Data'!T87</f>
        <v>7.1228209666657998</v>
      </c>
      <c r="AS87" s="25" t="e">
        <f>'[5]Linked Data'!U87</f>
        <v>#N/A</v>
      </c>
      <c r="AT87" s="25" t="e">
        <f>'[5]Linked Data'!V87</f>
        <v>#N/A</v>
      </c>
    </row>
    <row r="88" spans="3:46" x14ac:dyDescent="0.25">
      <c r="C88" s="7">
        <f>'[5]Linked Data'!L88</f>
        <v>201802</v>
      </c>
      <c r="D88">
        <f>AVERAGE('[5]Linked Data'!C86:C88)</f>
        <v>5850.4532618486437</v>
      </c>
      <c r="E88">
        <f>AVERAGE('[5]Linked Data'!D86:D88)</f>
        <v>5647.2650305575808</v>
      </c>
      <c r="F88">
        <f>AVERAGE('[5]Linked Data'!E86:E88)</f>
        <v>8881.094827005245</v>
      </c>
      <c r="G88">
        <f>AVERAGE('[5]Linked Data'!F86:F88)</f>
        <v>4454.53610460865</v>
      </c>
      <c r="H88">
        <f>AVERAGE('[5]Linked Data'!G86:G88)</f>
        <v>2078.0629804256564</v>
      </c>
      <c r="I88">
        <f>AVERAGE('[5]Linked Data'!H86:H88)</f>
        <v>2497.5833939277732</v>
      </c>
      <c r="J88" t="e">
        <f>AVERAGE('[5]Linked Data'!I86:I88)</f>
        <v>#N/A</v>
      </c>
      <c r="K88" t="e">
        <f>AVERAGE('[5]Linked Data'!J86:J88)</f>
        <v>#N/A</v>
      </c>
      <c r="M88" s="9" t="str">
        <f>'[5]Linked Data'!B88</f>
        <v/>
      </c>
      <c r="N88" s="12">
        <f t="shared" si="11"/>
        <v>66.925992674942975</v>
      </c>
      <c r="O88" s="12">
        <f t="shared" si="11"/>
        <v>186.52979656196408</v>
      </c>
      <c r="P88" s="12">
        <f t="shared" si="11"/>
        <v>313.32066795792997</v>
      </c>
      <c r="Q88" s="12">
        <f t="shared" si="11"/>
        <v>345.89647152655044</v>
      </c>
      <c r="R88" s="12">
        <f t="shared" si="13"/>
        <v>391.57589052292093</v>
      </c>
      <c r="S88" s="12">
        <f t="shared" si="13"/>
        <v>295.89732922213477</v>
      </c>
      <c r="T88" s="12" t="e">
        <f t="shared" si="13"/>
        <v>#N/A</v>
      </c>
      <c r="U88" s="12" t="e">
        <f t="shared" si="13"/>
        <v>#N/A</v>
      </c>
      <c r="AK88" s="9" t="str">
        <f>'[5]Linked Data'!B88</f>
        <v/>
      </c>
      <c r="AL88" s="24">
        <f t="shared" si="12"/>
        <v>6</v>
      </c>
      <c r="AM88" s="25">
        <f>'[5]Linked Data'!O88</f>
        <v>2.7981196087844702</v>
      </c>
      <c r="AN88" s="25">
        <f>'[5]Linked Data'!P88</f>
        <v>2.23569031111355</v>
      </c>
      <c r="AO88" s="25">
        <f>'[5]Linked Data'!Q88</f>
        <v>2.8787503767456499</v>
      </c>
      <c r="AP88" s="25">
        <f>'[5]Linked Data'!R88</f>
        <v>3.9960947900076502</v>
      </c>
      <c r="AQ88" s="25">
        <f>'[5]Linked Data'!S88</f>
        <v>4.7323571182467798</v>
      </c>
      <c r="AR88" s="25">
        <f>'[5]Linked Data'!T88</f>
        <v>7.14713211648687</v>
      </c>
      <c r="AS88" s="25" t="e">
        <f>'[5]Linked Data'!U88</f>
        <v>#N/A</v>
      </c>
      <c r="AT88" s="25" t="e">
        <f>'[5]Linked Data'!V88</f>
        <v>#N/A</v>
      </c>
    </row>
    <row r="89" spans="3:46" x14ac:dyDescent="0.25">
      <c r="C89" s="7">
        <f>'[5]Linked Data'!L89</f>
        <v>201803</v>
      </c>
      <c r="D89">
        <f>AVERAGE('[5]Linked Data'!C87:C89)</f>
        <v>5713.5023180050566</v>
      </c>
      <c r="E89">
        <f>AVERAGE('[5]Linked Data'!D87:D89)</f>
        <v>5528.2134614075067</v>
      </c>
      <c r="F89">
        <f>AVERAGE('[5]Linked Data'!E87:E89)</f>
        <v>8775.5630303517519</v>
      </c>
      <c r="G89">
        <f>AVERAGE('[5]Linked Data'!F87:F89)</f>
        <v>4398.2768271429131</v>
      </c>
      <c r="H89">
        <f>AVERAGE('[5]Linked Data'!G87:G89)</f>
        <v>2071.0133265837799</v>
      </c>
      <c r="I89">
        <f>AVERAGE('[5]Linked Data'!H87:H89)</f>
        <v>2469.0958495418531</v>
      </c>
      <c r="J89" t="e">
        <f>AVERAGE('[5]Linked Data'!I87:I89)</f>
        <v>#N/A</v>
      </c>
      <c r="K89" t="e">
        <f>AVERAGE('[5]Linked Data'!J87:J89)</f>
        <v>#N/A</v>
      </c>
      <c r="M89" s="9" t="str">
        <f>'[5]Linked Data'!B89</f>
        <v/>
      </c>
      <c r="N89" s="12">
        <f t="shared" si="11"/>
        <v>65.359348612632104</v>
      </c>
      <c r="O89" s="12">
        <f t="shared" si="11"/>
        <v>182.5975098968643</v>
      </c>
      <c r="P89" s="12">
        <f t="shared" si="11"/>
        <v>309.59755795152296</v>
      </c>
      <c r="Q89" s="12">
        <f t="shared" si="11"/>
        <v>341.52791661779162</v>
      </c>
      <c r="R89" s="12">
        <f t="shared" si="13"/>
        <v>390.24750225605243</v>
      </c>
      <c r="S89" s="12">
        <f t="shared" si="13"/>
        <v>292.52231146681794</v>
      </c>
      <c r="T89" s="12" t="e">
        <f t="shared" si="13"/>
        <v>#N/A</v>
      </c>
      <c r="U89" s="12" t="e">
        <f t="shared" si="13"/>
        <v>#N/A</v>
      </c>
      <c r="AK89" s="9" t="str">
        <f>'[5]Linked Data'!B89</f>
        <v/>
      </c>
      <c r="AL89" s="24">
        <f t="shared" si="12"/>
        <v>6</v>
      </c>
      <c r="AM89" s="25">
        <f>'[5]Linked Data'!O89</f>
        <v>2.7918037699409401</v>
      </c>
      <c r="AN89" s="25">
        <f>'[5]Linked Data'!P89</f>
        <v>2.2304576836286198</v>
      </c>
      <c r="AO89" s="25">
        <f>'[5]Linked Data'!Q89</f>
        <v>2.9380906512539799</v>
      </c>
      <c r="AP89" s="25">
        <f>'[5]Linked Data'!R89</f>
        <v>4.0726887494452804</v>
      </c>
      <c r="AQ89" s="25">
        <f>'[5]Linked Data'!S89</f>
        <v>4.7529568289087996</v>
      </c>
      <c r="AR89" s="25">
        <f>'[5]Linked Data'!T89</f>
        <v>7.1570126945764896</v>
      </c>
      <c r="AS89" s="25" t="e">
        <f>'[5]Linked Data'!U89</f>
        <v>#N/A</v>
      </c>
      <c r="AT89" s="25" t="e">
        <f>'[5]Linked Data'!V89</f>
        <v>#N/A</v>
      </c>
    </row>
    <row r="90" spans="3:46" x14ac:dyDescent="0.25">
      <c r="C90" s="7">
        <f>'[5]Linked Data'!L90</f>
        <v>201804</v>
      </c>
      <c r="D90">
        <f>AVERAGE('[5]Linked Data'!C88:C90)</f>
        <v>5676.9870285128964</v>
      </c>
      <c r="E90">
        <f>AVERAGE('[5]Linked Data'!D88:D90)</f>
        <v>5504.189235634236</v>
      </c>
      <c r="F90">
        <f>AVERAGE('[5]Linked Data'!E88:E90)</f>
        <v>8739.2772642735035</v>
      </c>
      <c r="G90">
        <f>AVERAGE('[5]Linked Data'!F88:F90)</f>
        <v>4438.1236654902832</v>
      </c>
      <c r="H90">
        <f>AVERAGE('[5]Linked Data'!G88:G90)</f>
        <v>2077.6045891510871</v>
      </c>
      <c r="I90">
        <f>AVERAGE('[5]Linked Data'!H88:H90)</f>
        <v>2481.2974245917599</v>
      </c>
      <c r="J90" t="e">
        <f>AVERAGE('[5]Linked Data'!I88:I90)</f>
        <v>#N/A</v>
      </c>
      <c r="K90" t="e">
        <f>AVERAGE('[5]Linked Data'!J88:J90)</f>
        <v>#N/A</v>
      </c>
      <c r="M90" s="9" t="str">
        <f>'[5]Linked Data'!B90</f>
        <v/>
      </c>
      <c r="N90" s="12">
        <f t="shared" si="11"/>
        <v>64.941633627536476</v>
      </c>
      <c r="O90" s="12">
        <f t="shared" si="11"/>
        <v>181.80398702839634</v>
      </c>
      <c r="P90" s="12">
        <f t="shared" si="11"/>
        <v>308.31741392801462</v>
      </c>
      <c r="Q90" s="12">
        <f t="shared" si="11"/>
        <v>344.62203920702927</v>
      </c>
      <c r="R90" s="12">
        <f t="shared" si="13"/>
        <v>391.48951442496906</v>
      </c>
      <c r="S90" s="12">
        <f t="shared" si="13"/>
        <v>293.96787419691481</v>
      </c>
      <c r="T90" s="12" t="e">
        <f t="shared" si="13"/>
        <v>#N/A</v>
      </c>
      <c r="U90" s="12" t="e">
        <f t="shared" si="13"/>
        <v>#N/A</v>
      </c>
      <c r="AK90" s="9" t="str">
        <f>'[5]Linked Data'!B90</f>
        <v/>
      </c>
      <c r="AL90" s="24">
        <f t="shared" si="12"/>
        <v>6</v>
      </c>
      <c r="AM90" s="25">
        <f>'[5]Linked Data'!O90</f>
        <v>2.7956325020630399</v>
      </c>
      <c r="AN90" s="25">
        <f>'[5]Linked Data'!P90</f>
        <v>2.2202311805649502</v>
      </c>
      <c r="AO90" s="25">
        <f>'[5]Linked Data'!Q90</f>
        <v>2.9892810041791802</v>
      </c>
      <c r="AP90" s="25">
        <f>'[5]Linked Data'!R90</f>
        <v>4.1066275382911899</v>
      </c>
      <c r="AQ90" s="25">
        <f>'[5]Linked Data'!S90</f>
        <v>4.7618558406850697</v>
      </c>
      <c r="AR90" s="25">
        <f>'[5]Linked Data'!T90</f>
        <v>7.2632989292781902</v>
      </c>
      <c r="AS90" s="25" t="e">
        <f>'[5]Linked Data'!U90</f>
        <v>#N/A</v>
      </c>
      <c r="AT90" s="25" t="e">
        <f>'[5]Linked Data'!V90</f>
        <v>#N/A</v>
      </c>
    </row>
    <row r="91" spans="3:46" x14ac:dyDescent="0.25">
      <c r="C91" s="7">
        <f>'[5]Linked Data'!L91</f>
        <v>201805</v>
      </c>
      <c r="D91">
        <f>AVERAGE('[5]Linked Data'!C89:C91)</f>
        <v>5646.6709863666902</v>
      </c>
      <c r="E91">
        <f>AVERAGE('[5]Linked Data'!D89:D91)</f>
        <v>5474.1566190271869</v>
      </c>
      <c r="F91">
        <f>AVERAGE('[5]Linked Data'!E89:E91)</f>
        <v>8742.7452923584769</v>
      </c>
      <c r="G91">
        <f>AVERAGE('[5]Linked Data'!F89:F91)</f>
        <v>4447.0121310240675</v>
      </c>
      <c r="H91">
        <f>AVERAGE('[5]Linked Data'!G89:G91)</f>
        <v>2053.3795488335168</v>
      </c>
      <c r="I91">
        <f>AVERAGE('[5]Linked Data'!H89:H91)</f>
        <v>2490.1461607148467</v>
      </c>
      <c r="J91" t="e">
        <f>AVERAGE('[5]Linked Data'!I89:I91)</f>
        <v>#N/A</v>
      </c>
      <c r="K91" t="e">
        <f>AVERAGE('[5]Linked Data'!J89:J91)</f>
        <v>#N/A</v>
      </c>
      <c r="M91" s="9" t="str">
        <f>'[5]Linked Data'!B91</f>
        <v/>
      </c>
      <c r="N91" s="12">
        <f t="shared" si="11"/>
        <v>64.594834649098161</v>
      </c>
      <c r="O91" s="12">
        <f t="shared" si="11"/>
        <v>180.81200633763297</v>
      </c>
      <c r="P91" s="12">
        <f t="shared" si="11"/>
        <v>308.43976425725288</v>
      </c>
      <c r="Q91" s="12">
        <f t="shared" si="11"/>
        <v>345.31223203367188</v>
      </c>
      <c r="R91" s="12">
        <f t="shared" si="13"/>
        <v>386.92471450087663</v>
      </c>
      <c r="S91" s="12">
        <f t="shared" si="13"/>
        <v>295.01621452147759</v>
      </c>
      <c r="T91" s="12" t="e">
        <f t="shared" si="13"/>
        <v>#N/A</v>
      </c>
      <c r="U91" s="12" t="e">
        <f t="shared" si="13"/>
        <v>#N/A</v>
      </c>
      <c r="AK91" s="9" t="str">
        <f>'[5]Linked Data'!B91</f>
        <v/>
      </c>
      <c r="AL91" s="24">
        <f t="shared" si="12"/>
        <v>6</v>
      </c>
      <c r="AM91" s="25">
        <f>'[5]Linked Data'!O91</f>
        <v>2.8288085552659399</v>
      </c>
      <c r="AN91" s="25">
        <f>'[5]Linked Data'!P91</f>
        <v>2.2468401499390902</v>
      </c>
      <c r="AO91" s="25">
        <f>'[5]Linked Data'!Q91</f>
        <v>3.0806096349380399</v>
      </c>
      <c r="AP91" s="25">
        <f>'[5]Linked Data'!R91</f>
        <v>4.1820641123573896</v>
      </c>
      <c r="AQ91" s="25">
        <f>'[5]Linked Data'!S91</f>
        <v>4.7881288021306201</v>
      </c>
      <c r="AR91" s="25">
        <f>'[5]Linked Data'!T91</f>
        <v>7.3604259640684804</v>
      </c>
      <c r="AS91" s="25" t="e">
        <f>'[5]Linked Data'!U91</f>
        <v>#N/A</v>
      </c>
      <c r="AT91" s="25" t="e">
        <f>'[5]Linked Data'!V91</f>
        <v>#N/A</v>
      </c>
    </row>
    <row r="92" spans="3:46" x14ac:dyDescent="0.25">
      <c r="C92" s="7">
        <f>'[5]Linked Data'!L92</f>
        <v>201806</v>
      </c>
      <c r="D92">
        <f>AVERAGE('[5]Linked Data'!C90:C92)</f>
        <v>5635.733334145466</v>
      </c>
      <c r="E92">
        <f>AVERAGE('[5]Linked Data'!D90:D92)</f>
        <v>5478.6969445693067</v>
      </c>
      <c r="F92">
        <f>AVERAGE('[5]Linked Data'!E90:E92)</f>
        <v>8821.3099890830108</v>
      </c>
      <c r="G92">
        <f>AVERAGE('[5]Linked Data'!F90:F92)</f>
        <v>4450.5252930017641</v>
      </c>
      <c r="H92">
        <f>AVERAGE('[5]Linked Data'!G90:G92)</f>
        <v>2070.4513832606035</v>
      </c>
      <c r="I92">
        <f>AVERAGE('[5]Linked Data'!H90:H92)</f>
        <v>2499.1791880714131</v>
      </c>
      <c r="J92" t="e">
        <f>AVERAGE('[5]Linked Data'!I90:I92)</f>
        <v>#N/A</v>
      </c>
      <c r="K92" t="e">
        <f>AVERAGE('[5]Linked Data'!J90:J92)</f>
        <v>#N/A</v>
      </c>
      <c r="M92" s="9" t="str">
        <f>'[5]Linked Data'!B92</f>
        <v/>
      </c>
      <c r="N92" s="12">
        <f t="shared" si="11"/>
        <v>64.469713876454392</v>
      </c>
      <c r="O92" s="12">
        <f t="shared" si="11"/>
        <v>180.96197379889324</v>
      </c>
      <c r="P92" s="12">
        <f t="shared" si="11"/>
        <v>311.21148820966386</v>
      </c>
      <c r="Q92" s="12">
        <f t="shared" si="11"/>
        <v>345.58503043589587</v>
      </c>
      <c r="R92" s="12">
        <f t="shared" si="13"/>
        <v>390.14161352252086</v>
      </c>
      <c r="S92" s="12">
        <f t="shared" si="13"/>
        <v>296.08638846485695</v>
      </c>
      <c r="T92" s="12" t="e">
        <f t="shared" si="13"/>
        <v>#N/A</v>
      </c>
      <c r="U92" s="12" t="e">
        <f t="shared" si="13"/>
        <v>#N/A</v>
      </c>
      <c r="AK92" s="9" t="str">
        <f>'[5]Linked Data'!B92</f>
        <v/>
      </c>
      <c r="AL92" s="24">
        <f t="shared" si="12"/>
        <v>6</v>
      </c>
      <c r="AM92" s="25">
        <f>'[5]Linked Data'!O92</f>
        <v>2.80761215512522</v>
      </c>
      <c r="AN92" s="25">
        <f>'[5]Linked Data'!P92</f>
        <v>2.2794929149122298</v>
      </c>
      <c r="AO92" s="25">
        <f>'[5]Linked Data'!Q92</f>
        <v>3.1225821763627302</v>
      </c>
      <c r="AP92" s="25">
        <f>'[5]Linked Data'!R92</f>
        <v>4.2115584930870504</v>
      </c>
      <c r="AQ92" s="25">
        <f>'[5]Linked Data'!S92</f>
        <v>4.8162956831043404</v>
      </c>
      <c r="AR92" s="25">
        <f>'[5]Linked Data'!T92</f>
        <v>7.3049523020244802</v>
      </c>
      <c r="AS92" s="25" t="e">
        <f>'[5]Linked Data'!U92</f>
        <v>#N/A</v>
      </c>
      <c r="AT92" s="25" t="e">
        <f>'[5]Linked Data'!V92</f>
        <v>#N/A</v>
      </c>
    </row>
    <row r="93" spans="3:46" x14ac:dyDescent="0.25">
      <c r="C93" s="7">
        <f>'[5]Linked Data'!L93</f>
        <v>201807</v>
      </c>
      <c r="D93">
        <f>AVERAGE('[5]Linked Data'!C91:C93)</f>
        <v>5593.1986397600231</v>
      </c>
      <c r="E93">
        <f>AVERAGE('[5]Linked Data'!D91:D93)</f>
        <v>5428.822857987584</v>
      </c>
      <c r="F93">
        <f>AVERAGE('[5]Linked Data'!E91:E93)</f>
        <v>8889.9935222968434</v>
      </c>
      <c r="G93">
        <f>AVERAGE('[5]Linked Data'!F91:F93)</f>
        <v>4456.1831804487701</v>
      </c>
      <c r="H93">
        <f>AVERAGE('[5]Linked Data'!G91:G93)</f>
        <v>2080.0480646204501</v>
      </c>
      <c r="I93">
        <f>AVERAGE('[5]Linked Data'!H91:H93)</f>
        <v>2516.2175055224329</v>
      </c>
      <c r="J93" t="e">
        <f>AVERAGE('[5]Linked Data'!I91:I93)</f>
        <v>#N/A</v>
      </c>
      <c r="K93" t="e">
        <f>AVERAGE('[5]Linked Data'!J91:J93)</f>
        <v>#N/A</v>
      </c>
      <c r="M93" s="9" t="str">
        <f>'[5]Linked Data'!B93</f>
        <v>2018</v>
      </c>
      <c r="N93" s="12">
        <f t="shared" si="11"/>
        <v>63.98314018421852</v>
      </c>
      <c r="O93" s="12">
        <f t="shared" si="11"/>
        <v>179.31462713223894</v>
      </c>
      <c r="P93" s="12">
        <f t="shared" si="11"/>
        <v>313.63460956164306</v>
      </c>
      <c r="Q93" s="12">
        <f t="shared" si="11"/>
        <v>346.02436761001576</v>
      </c>
      <c r="R93" s="12">
        <f t="shared" si="13"/>
        <v>391.94994613079291</v>
      </c>
      <c r="S93" s="12">
        <f t="shared" si="13"/>
        <v>298.10497676923666</v>
      </c>
      <c r="T93" s="12" t="e">
        <f t="shared" si="13"/>
        <v>#N/A</v>
      </c>
      <c r="U93" s="12" t="e">
        <f t="shared" si="13"/>
        <v>#N/A</v>
      </c>
      <c r="AK93" s="9" t="str">
        <f>'[5]Linked Data'!B93</f>
        <v>2018</v>
      </c>
      <c r="AL93" s="24">
        <f t="shared" si="12"/>
        <v>6</v>
      </c>
      <c r="AM93" s="25">
        <f>'[5]Linked Data'!O93</f>
        <v>2.8230737132227999</v>
      </c>
      <c r="AN93" s="25">
        <f>'[5]Linked Data'!P93</f>
        <v>2.2897522790551599</v>
      </c>
      <c r="AO93" s="25">
        <f>'[5]Linked Data'!Q93</f>
        <v>3.1236508823262099</v>
      </c>
      <c r="AP93" s="25">
        <f>'[5]Linked Data'!R93</f>
        <v>4.1730204163336397</v>
      </c>
      <c r="AQ93" s="25">
        <f>'[5]Linked Data'!S93</f>
        <v>4.7555351617674999</v>
      </c>
      <c r="AR93" s="25">
        <f>'[5]Linked Data'!T93</f>
        <v>7.1759044741518299</v>
      </c>
      <c r="AS93" s="25" t="e">
        <f>'[5]Linked Data'!U93</f>
        <v>#N/A</v>
      </c>
      <c r="AT93" s="25" t="e">
        <f>'[5]Linked Data'!V93</f>
        <v>#N/A</v>
      </c>
    </row>
    <row r="94" spans="3:46" x14ac:dyDescent="0.25">
      <c r="C94" s="7">
        <f>'[5]Linked Data'!L94</f>
        <v>201808</v>
      </c>
      <c r="D94">
        <f>AVERAGE('[5]Linked Data'!C92:C94)</f>
        <v>5517.3979744620892</v>
      </c>
      <c r="E94">
        <f>AVERAGE('[5]Linked Data'!D92:D94)</f>
        <v>5412.9904273973234</v>
      </c>
      <c r="F94">
        <f>AVERAGE('[5]Linked Data'!E92:E94)</f>
        <v>8969.017877853883</v>
      </c>
      <c r="G94">
        <f>AVERAGE('[5]Linked Data'!F92:F94)</f>
        <v>4440.9707035966239</v>
      </c>
      <c r="H94">
        <f>AVERAGE('[5]Linked Data'!G92:G94)</f>
        <v>2093.7917677472501</v>
      </c>
      <c r="I94">
        <f>AVERAGE('[5]Linked Data'!H92:H94)</f>
        <v>2519.9882482645867</v>
      </c>
      <c r="J94" t="e">
        <f>AVERAGE('[5]Linked Data'!I92:I94)</f>
        <v>#N/A</v>
      </c>
      <c r="K94" t="e">
        <f>AVERAGE('[5]Linked Data'!J92:J94)</f>
        <v>#N/A</v>
      </c>
      <c r="M94" s="9" t="str">
        <f>'[5]Linked Data'!B94</f>
        <v/>
      </c>
      <c r="N94" s="12">
        <f t="shared" si="11"/>
        <v>63.116021938258491</v>
      </c>
      <c r="O94" s="12">
        <f t="shared" si="11"/>
        <v>178.79168017630491</v>
      </c>
      <c r="P94" s="12">
        <f t="shared" si="11"/>
        <v>316.42255005213167</v>
      </c>
      <c r="Q94" s="12">
        <f t="shared" si="11"/>
        <v>344.84311282999664</v>
      </c>
      <c r="R94" s="12">
        <f t="shared" si="13"/>
        <v>394.53971498845135</v>
      </c>
      <c r="S94" s="12">
        <f t="shared" si="13"/>
        <v>298.55170968286018</v>
      </c>
      <c r="T94" s="12" t="e">
        <f t="shared" si="13"/>
        <v>#N/A</v>
      </c>
      <c r="U94" s="12" t="e">
        <f t="shared" si="13"/>
        <v>#N/A</v>
      </c>
      <c r="AK94" s="9" t="str">
        <f>'[5]Linked Data'!B94</f>
        <v/>
      </c>
      <c r="AL94" s="24">
        <f t="shared" si="12"/>
        <v>6</v>
      </c>
      <c r="AM94" s="25">
        <f>'[5]Linked Data'!O94</f>
        <v>2.8141154546426499</v>
      </c>
      <c r="AN94" s="25">
        <f>'[5]Linked Data'!P94</f>
        <v>2.3048665148495799</v>
      </c>
      <c r="AO94" s="25">
        <f>'[5]Linked Data'!Q94</f>
        <v>3.15600612907734</v>
      </c>
      <c r="AP94" s="25">
        <f>'[5]Linked Data'!R94</f>
        <v>4.1939796211973404</v>
      </c>
      <c r="AQ94" s="25">
        <f>'[5]Linked Data'!S94</f>
        <v>4.7714716102483798</v>
      </c>
      <c r="AR94" s="25">
        <f>'[5]Linked Data'!T94</f>
        <v>7.2198538013790401</v>
      </c>
      <c r="AS94" s="25" t="e">
        <f>'[5]Linked Data'!U94</f>
        <v>#N/A</v>
      </c>
      <c r="AT94" s="25" t="e">
        <f>'[5]Linked Data'!V94</f>
        <v>#N/A</v>
      </c>
    </row>
    <row r="95" spans="3:46" x14ac:dyDescent="0.25">
      <c r="C95" s="7">
        <f>'[5]Linked Data'!L95</f>
        <v>201809</v>
      </c>
      <c r="D95">
        <f>AVERAGE('[5]Linked Data'!C93:C95)</f>
        <v>5409.60925805851</v>
      </c>
      <c r="E95">
        <f>AVERAGE('[5]Linked Data'!D93:D95)</f>
        <v>5412.1670877161469</v>
      </c>
      <c r="F95">
        <f>AVERAGE('[5]Linked Data'!E93:E95)</f>
        <v>8965.1772254240332</v>
      </c>
      <c r="G95">
        <f>AVERAGE('[5]Linked Data'!F93:F95)</f>
        <v>4450.8236116372564</v>
      </c>
      <c r="H95">
        <f>AVERAGE('[5]Linked Data'!G93:G95)</f>
        <v>2073.2840916257869</v>
      </c>
      <c r="I95">
        <f>AVERAGE('[5]Linked Data'!H93:H95)</f>
        <v>2541.7267340805902</v>
      </c>
      <c r="J95" t="e">
        <f>AVERAGE('[5]Linked Data'!I93:I95)</f>
        <v>#N/A</v>
      </c>
      <c r="K95" t="e">
        <f>AVERAGE('[5]Linked Data'!J93:J95)</f>
        <v>#N/A</v>
      </c>
      <c r="M95" s="9" t="str">
        <f>'[5]Linked Data'!B95</f>
        <v/>
      </c>
      <c r="N95" s="12">
        <f t="shared" si="11"/>
        <v>61.882977843793242</v>
      </c>
      <c r="O95" s="12">
        <f t="shared" si="11"/>
        <v>178.76448517440573</v>
      </c>
      <c r="P95" s="12">
        <f t="shared" si="11"/>
        <v>316.28705371883547</v>
      </c>
      <c r="Q95" s="12">
        <f t="shared" si="11"/>
        <v>345.60819499467016</v>
      </c>
      <c r="R95" s="12">
        <f t="shared" si="13"/>
        <v>390.67538959722924</v>
      </c>
      <c r="S95" s="12">
        <f t="shared" si="13"/>
        <v>301.1271431638512</v>
      </c>
      <c r="T95" s="12" t="e">
        <f t="shared" si="13"/>
        <v>#N/A</v>
      </c>
      <c r="U95" s="12" t="e">
        <f t="shared" si="13"/>
        <v>#N/A</v>
      </c>
      <c r="AK95" s="9" t="str">
        <f>'[5]Linked Data'!B95</f>
        <v/>
      </c>
      <c r="AL95" s="24">
        <f t="shared" si="12"/>
        <v>6</v>
      </c>
      <c r="AM95" s="25">
        <f>'[5]Linked Data'!O95</f>
        <v>2.8478241600274199</v>
      </c>
      <c r="AN95" s="25">
        <f>'[5]Linked Data'!P95</f>
        <v>2.3252795554855501</v>
      </c>
      <c r="AO95" s="25">
        <f>'[5]Linked Data'!Q95</f>
        <v>3.1930167794634898</v>
      </c>
      <c r="AP95" s="25">
        <f>'[5]Linked Data'!R95</f>
        <v>4.2210569627293699</v>
      </c>
      <c r="AQ95" s="25">
        <f>'[5]Linked Data'!S95</f>
        <v>4.7999010404908198</v>
      </c>
      <c r="AR95" s="25">
        <f>'[5]Linked Data'!T95</f>
        <v>7.2547213069202501</v>
      </c>
      <c r="AS95" s="25" t="e">
        <f>'[5]Linked Data'!U95</f>
        <v>#N/A</v>
      </c>
      <c r="AT95" s="25" t="e">
        <f>'[5]Linked Data'!V95</f>
        <v>#N/A</v>
      </c>
    </row>
    <row r="96" spans="3:46" x14ac:dyDescent="0.25">
      <c r="C96" s="7">
        <f>'[5]Linked Data'!L96</f>
        <v>201810</v>
      </c>
      <c r="D96">
        <f>AVERAGE('[5]Linked Data'!C94:C96)</f>
        <v>5310.773415619843</v>
      </c>
      <c r="E96">
        <f>AVERAGE('[5]Linked Data'!D94:D96)</f>
        <v>5386.9253721140731</v>
      </c>
      <c r="F96">
        <f>AVERAGE('[5]Linked Data'!E94:E96)</f>
        <v>8952.2212952565042</v>
      </c>
      <c r="G96">
        <f>AVERAGE('[5]Linked Data'!F94:F96)</f>
        <v>4473.6856088336272</v>
      </c>
      <c r="H96">
        <f>AVERAGE('[5]Linked Data'!G94:G96)</f>
        <v>2063.0692923423499</v>
      </c>
      <c r="I96">
        <f>AVERAGE('[5]Linked Data'!H94:H96)</f>
        <v>2519.7229726401233</v>
      </c>
      <c r="J96" t="e">
        <f>AVERAGE('[5]Linked Data'!I94:I96)</f>
        <v>#N/A</v>
      </c>
      <c r="K96" t="e">
        <f>AVERAGE('[5]Linked Data'!J94:J96)</f>
        <v>#N/A</v>
      </c>
      <c r="M96" s="9" t="str">
        <f>'[5]Linked Data'!B96</f>
        <v/>
      </c>
      <c r="N96" s="12">
        <f t="shared" si="11"/>
        <v>60.752349741829413</v>
      </c>
      <c r="O96" s="12">
        <f t="shared" si="11"/>
        <v>177.93074848051006</v>
      </c>
      <c r="P96" s="12">
        <f t="shared" si="11"/>
        <v>315.82997485939541</v>
      </c>
      <c r="Q96" s="12">
        <f t="shared" si="11"/>
        <v>347.38343802257896</v>
      </c>
      <c r="R96" s="12">
        <f t="shared" si="13"/>
        <v>388.7505831002166</v>
      </c>
      <c r="S96" s="12">
        <f t="shared" si="13"/>
        <v>298.52028156359205</v>
      </c>
      <c r="T96" s="12" t="e">
        <f t="shared" si="13"/>
        <v>#N/A</v>
      </c>
      <c r="U96" s="12" t="e">
        <f t="shared" si="13"/>
        <v>#N/A</v>
      </c>
      <c r="AK96" s="9" t="str">
        <f>'[5]Linked Data'!B96</f>
        <v/>
      </c>
      <c r="AL96" s="24">
        <f t="shared" si="12"/>
        <v>6</v>
      </c>
      <c r="AM96" s="25">
        <f>'[5]Linked Data'!O96</f>
        <v>2.8600107801810601</v>
      </c>
      <c r="AN96" s="25">
        <f>'[5]Linked Data'!P96</f>
        <v>2.3554610545857</v>
      </c>
      <c r="AO96" s="25">
        <f>'[5]Linked Data'!Q96</f>
        <v>3.2290649739109401</v>
      </c>
      <c r="AP96" s="25">
        <f>'[5]Linked Data'!R96</f>
        <v>4.2397874665269297</v>
      </c>
      <c r="AQ96" s="25">
        <f>'[5]Linked Data'!S96</f>
        <v>4.8302266761077703</v>
      </c>
      <c r="AR96" s="25">
        <f>'[5]Linked Data'!T96</f>
        <v>7.2343376281190599</v>
      </c>
      <c r="AS96" s="25" t="e">
        <f>'[5]Linked Data'!U96</f>
        <v>#N/A</v>
      </c>
      <c r="AT96" s="25" t="e">
        <f>'[5]Linked Data'!V96</f>
        <v>#N/A</v>
      </c>
    </row>
    <row r="97" spans="3:46" x14ac:dyDescent="0.25">
      <c r="C97" s="7">
        <f>'[5]Linked Data'!L97</f>
        <v>201811</v>
      </c>
      <c r="D97">
        <f>AVERAGE('[5]Linked Data'!C95:C97)</f>
        <v>5209.7970988522866</v>
      </c>
      <c r="E97">
        <f>AVERAGE('[5]Linked Data'!D95:D97)</f>
        <v>5387.2840493423064</v>
      </c>
      <c r="F97">
        <f>AVERAGE('[5]Linked Data'!E95:E97)</f>
        <v>9017.6594372439376</v>
      </c>
      <c r="G97">
        <f>AVERAGE('[5]Linked Data'!F95:F97)</f>
        <v>4486.46296489002</v>
      </c>
      <c r="H97">
        <f>AVERAGE('[5]Linked Data'!G95:G97)</f>
        <v>2060.0914906511266</v>
      </c>
      <c r="I97">
        <f>AVERAGE('[5]Linked Data'!H95:H97)</f>
        <v>2530.8250180418668</v>
      </c>
      <c r="J97" t="e">
        <f>AVERAGE('[5]Linked Data'!I95:I97)</f>
        <v>#N/A</v>
      </c>
      <c r="K97" t="e">
        <f>AVERAGE('[5]Linked Data'!J95:J97)</f>
        <v>#N/A</v>
      </c>
      <c r="M97" s="9" t="str">
        <f>'[5]Linked Data'!B97</f>
        <v/>
      </c>
      <c r="N97" s="12">
        <f t="shared" si="11"/>
        <v>59.597235781617584</v>
      </c>
      <c r="O97" s="12">
        <f t="shared" si="11"/>
        <v>177.94259562953735</v>
      </c>
      <c r="P97" s="12">
        <f t="shared" si="11"/>
        <v>318.13860040126929</v>
      </c>
      <c r="Q97" s="12">
        <f t="shared" si="11"/>
        <v>348.37560471997585</v>
      </c>
      <c r="R97" s="12">
        <f t="shared" si="13"/>
        <v>388.18946663742173</v>
      </c>
      <c r="S97" s="12">
        <f t="shared" si="13"/>
        <v>299.83557921942435</v>
      </c>
      <c r="T97" s="12" t="e">
        <f t="shared" si="13"/>
        <v>#N/A</v>
      </c>
      <c r="U97" s="12" t="e">
        <f t="shared" si="13"/>
        <v>#N/A</v>
      </c>
      <c r="AK97" s="9" t="str">
        <f>'[5]Linked Data'!B97</f>
        <v/>
      </c>
      <c r="AL97" s="24">
        <f t="shared" si="12"/>
        <v>6</v>
      </c>
      <c r="AM97" s="25">
        <f>'[5]Linked Data'!O97</f>
        <v>2.9238085662649702</v>
      </c>
      <c r="AN97" s="25">
        <f>'[5]Linked Data'!P97</f>
        <v>2.37922814696892</v>
      </c>
      <c r="AO97" s="25">
        <f>'[5]Linked Data'!Q97</f>
        <v>3.2949528110216901</v>
      </c>
      <c r="AP97" s="25">
        <f>'[5]Linked Data'!R97</f>
        <v>4.2943465327304899</v>
      </c>
      <c r="AQ97" s="25">
        <f>'[5]Linked Data'!S97</f>
        <v>4.8998910402873301</v>
      </c>
      <c r="AR97" s="25">
        <f>'[5]Linked Data'!T97</f>
        <v>7.3907241210219299</v>
      </c>
      <c r="AS97" s="25" t="e">
        <f>'[5]Linked Data'!U97</f>
        <v>#N/A</v>
      </c>
      <c r="AT97" s="25" t="e">
        <f>'[5]Linked Data'!V97</f>
        <v>#N/A</v>
      </c>
    </row>
    <row r="98" spans="3:46" x14ac:dyDescent="0.25">
      <c r="C98" s="7">
        <f>'[5]Linked Data'!L98</f>
        <v>201812</v>
      </c>
      <c r="D98">
        <f>AVERAGE('[5]Linked Data'!C96:C98)</f>
        <v>5100.1393607579366</v>
      </c>
      <c r="E98">
        <f>AVERAGE('[5]Linked Data'!D96:D98)</f>
        <v>5371.6073504309834</v>
      </c>
      <c r="F98">
        <f>AVERAGE('[5]Linked Data'!E96:E98)</f>
        <v>9067.0656253075194</v>
      </c>
      <c r="G98">
        <f>AVERAGE('[5]Linked Data'!F96:F98)</f>
        <v>4512.5839667353766</v>
      </c>
      <c r="H98">
        <f>AVERAGE('[5]Linked Data'!G96:G98)</f>
        <v>2069.2822715638399</v>
      </c>
      <c r="I98">
        <f>AVERAGE('[5]Linked Data'!H96:H98)</f>
        <v>2486.2557390483566</v>
      </c>
      <c r="J98" t="e">
        <f>AVERAGE('[5]Linked Data'!I96:I98)</f>
        <v>#N/A</v>
      </c>
      <c r="K98" t="e">
        <f>AVERAGE('[5]Linked Data'!J96:J98)</f>
        <v>#N/A</v>
      </c>
      <c r="M98" s="9" t="str">
        <f>'[5]Linked Data'!B98</f>
        <v/>
      </c>
      <c r="N98" s="12">
        <f t="shared" si="11"/>
        <v>58.342811098950463</v>
      </c>
      <c r="O98" s="12">
        <f t="shared" si="11"/>
        <v>177.42479250840358</v>
      </c>
      <c r="P98" s="12">
        <f t="shared" si="11"/>
        <v>319.88162647484143</v>
      </c>
      <c r="Q98" s="12">
        <f t="shared" si="11"/>
        <v>350.40391073408574</v>
      </c>
      <c r="R98" s="12">
        <f t="shared" si="13"/>
        <v>389.92131415811599</v>
      </c>
      <c r="S98" s="12">
        <f t="shared" si="13"/>
        <v>294.55530283241802</v>
      </c>
      <c r="T98" s="12" t="e">
        <f t="shared" si="13"/>
        <v>#N/A</v>
      </c>
      <c r="U98" s="12" t="e">
        <f t="shared" si="13"/>
        <v>#N/A</v>
      </c>
      <c r="AK98" s="9" t="str">
        <f>'[5]Linked Data'!B98</f>
        <v/>
      </c>
      <c r="AL98" s="24">
        <f t="shared" si="12"/>
        <v>6</v>
      </c>
      <c r="AM98" s="25">
        <f>'[5]Linked Data'!O98</f>
        <v>2.9426888577508898</v>
      </c>
      <c r="AN98" s="25">
        <f>'[5]Linked Data'!P98</f>
        <v>2.3990814628852002</v>
      </c>
      <c r="AO98" s="25">
        <f>'[5]Linked Data'!Q98</f>
        <v>3.3309056164174402</v>
      </c>
      <c r="AP98" s="25">
        <f>'[5]Linked Data'!R98</f>
        <v>4.3335993443960401</v>
      </c>
      <c r="AQ98" s="25">
        <f>'[5]Linked Data'!S98</f>
        <v>4.9176656876904703</v>
      </c>
      <c r="AR98" s="25">
        <f>'[5]Linked Data'!T98</f>
        <v>7.3976146090031998</v>
      </c>
      <c r="AS98" s="25" t="e">
        <f>'[5]Linked Data'!U98</f>
        <v>#N/A</v>
      </c>
      <c r="AT98" s="25" t="e">
        <f>'[5]Linked Data'!V98</f>
        <v>#N/A</v>
      </c>
    </row>
    <row r="99" spans="3:46" x14ac:dyDescent="0.25">
      <c r="C99" s="7">
        <f>'[5]Linked Data'!L99</f>
        <v>201901</v>
      </c>
      <c r="D99">
        <f>AVERAGE('[5]Linked Data'!C97:C99)</f>
        <v>5067.0756910024138</v>
      </c>
      <c r="E99">
        <f>AVERAGE('[5]Linked Data'!D97:D99)</f>
        <v>5365.1606432937269</v>
      </c>
      <c r="F99">
        <f>AVERAGE('[5]Linked Data'!E97:E99)</f>
        <v>9085.4815960566721</v>
      </c>
      <c r="G99">
        <f>AVERAGE('[5]Linked Data'!F97:F99)</f>
        <v>4472.9058414849269</v>
      </c>
      <c r="H99">
        <f>AVERAGE('[5]Linked Data'!G97:G99)</f>
        <v>2053.2396506048399</v>
      </c>
      <c r="I99">
        <f>AVERAGE('[5]Linked Data'!H97:H99)</f>
        <v>2436.1107668076002</v>
      </c>
      <c r="J99" t="e">
        <f>AVERAGE('[5]Linked Data'!I97:I99)</f>
        <v>#N/A</v>
      </c>
      <c r="K99" t="e">
        <f>AVERAGE('[5]Linked Data'!J97:J99)</f>
        <v>#N/A</v>
      </c>
      <c r="M99" s="9" t="str">
        <f>'[5]Linked Data'!B99</f>
        <v/>
      </c>
      <c r="N99" s="12">
        <f t="shared" si="11"/>
        <v>57.964580760064607</v>
      </c>
      <c r="O99" s="12">
        <f t="shared" si="11"/>
        <v>177.21185704950443</v>
      </c>
      <c r="P99" s="12">
        <f t="shared" si="11"/>
        <v>320.53133288701406</v>
      </c>
      <c r="Q99" s="12">
        <f t="shared" si="11"/>
        <v>347.3228887828393</v>
      </c>
      <c r="R99" s="12">
        <f t="shared" si="13"/>
        <v>386.8983530411939</v>
      </c>
      <c r="S99" s="12">
        <f t="shared" si="13"/>
        <v>288.61445481267538</v>
      </c>
      <c r="T99" s="12" t="e">
        <f t="shared" si="13"/>
        <v>#N/A</v>
      </c>
      <c r="U99" s="12" t="e">
        <f t="shared" si="13"/>
        <v>#N/A</v>
      </c>
      <c r="AK99" s="9" t="str">
        <f>'[5]Linked Data'!B99</f>
        <v/>
      </c>
      <c r="AL99" s="24">
        <f t="shared" si="12"/>
        <v>6</v>
      </c>
      <c r="AM99" s="25">
        <f>'[5]Linked Data'!O99</f>
        <v>2.98059356066114</v>
      </c>
      <c r="AN99" s="25">
        <f>'[5]Linked Data'!P99</f>
        <v>2.42359462609565</v>
      </c>
      <c r="AO99" s="25">
        <f>'[5]Linked Data'!Q99</f>
        <v>3.3834858759905102</v>
      </c>
      <c r="AP99" s="25">
        <f>'[5]Linked Data'!R99</f>
        <v>4.3999713062978598</v>
      </c>
      <c r="AQ99" s="25">
        <f>'[5]Linked Data'!S99</f>
        <v>4.9645842550134702</v>
      </c>
      <c r="AR99" s="25">
        <f>'[5]Linked Data'!T99</f>
        <v>7.5888167072231596</v>
      </c>
      <c r="AS99" s="25" t="e">
        <f>'[5]Linked Data'!U99</f>
        <v>#N/A</v>
      </c>
      <c r="AT99" s="25" t="e">
        <f>'[5]Linked Data'!V99</f>
        <v>#N/A</v>
      </c>
    </row>
    <row r="100" spans="3:46" x14ac:dyDescent="0.25">
      <c r="C100" s="7">
        <f>'[5]Linked Data'!L100</f>
        <v>201902</v>
      </c>
      <c r="D100">
        <f>AVERAGE('[5]Linked Data'!C98:C100)</f>
        <v>5080.4604204699563</v>
      </c>
      <c r="E100">
        <f>AVERAGE('[5]Linked Data'!D98:D100)</f>
        <v>5409.7674788775666</v>
      </c>
      <c r="F100">
        <f>AVERAGE('[5]Linked Data'!E98:E100)</f>
        <v>9217.2776635356495</v>
      </c>
      <c r="G100">
        <f>AVERAGE('[5]Linked Data'!F98:F100)</f>
        <v>4539.6973693958498</v>
      </c>
      <c r="H100">
        <f>AVERAGE('[5]Linked Data'!G98:G100)</f>
        <v>2044.9915279153131</v>
      </c>
      <c r="I100">
        <f>AVERAGE('[5]Linked Data'!H98:H100)</f>
        <v>2438.7110535320498</v>
      </c>
      <c r="J100" t="e">
        <f>AVERAGE('[5]Linked Data'!I98:I100)</f>
        <v>#N/A</v>
      </c>
      <c r="K100" t="e">
        <f>AVERAGE('[5]Linked Data'!J98:J100)</f>
        <v>#N/A</v>
      </c>
      <c r="M100" s="9" t="str">
        <f>'[5]Linked Data'!B100</f>
        <v/>
      </c>
      <c r="N100" s="12">
        <f t="shared" si="11"/>
        <v>58.117694761016011</v>
      </c>
      <c r="O100" s="12">
        <f t="shared" si="11"/>
        <v>178.68522582566493</v>
      </c>
      <c r="P100" s="12">
        <f t="shared" si="11"/>
        <v>325.18103348149202</v>
      </c>
      <c r="Q100" s="12">
        <f t="shared" si="11"/>
        <v>352.50927705980331</v>
      </c>
      <c r="R100" s="12">
        <f t="shared" si="13"/>
        <v>385.34413355039089</v>
      </c>
      <c r="S100" s="12">
        <f t="shared" si="13"/>
        <v>288.92251976011505</v>
      </c>
      <c r="T100" s="12" t="e">
        <f t="shared" si="13"/>
        <v>#N/A</v>
      </c>
      <c r="U100" s="12" t="e">
        <f t="shared" si="13"/>
        <v>#N/A</v>
      </c>
      <c r="AK100" s="9" t="str">
        <f>'[5]Linked Data'!B100</f>
        <v/>
      </c>
      <c r="AL100" s="24">
        <f t="shared" si="12"/>
        <v>6</v>
      </c>
      <c r="AM100" s="25">
        <f>'[5]Linked Data'!O100</f>
        <v>2.9738433539507301</v>
      </c>
      <c r="AN100" s="25">
        <f>'[5]Linked Data'!P100</f>
        <v>2.41854985328809</v>
      </c>
      <c r="AO100" s="25">
        <f>'[5]Linked Data'!Q100</f>
        <v>3.3727179665829299</v>
      </c>
      <c r="AP100" s="25">
        <f>'[5]Linked Data'!R100</f>
        <v>4.4117959903508801</v>
      </c>
      <c r="AQ100" s="25">
        <f>'[5]Linked Data'!S100</f>
        <v>5.0316256007278497</v>
      </c>
      <c r="AR100" s="25">
        <f>'[5]Linked Data'!T100</f>
        <v>7.5685096513580197</v>
      </c>
      <c r="AS100" s="25" t="e">
        <f>'[5]Linked Data'!U100</f>
        <v>#N/A</v>
      </c>
      <c r="AT100" s="25" t="e">
        <f>'[5]Linked Data'!V100</f>
        <v>#N/A</v>
      </c>
    </row>
    <row r="101" spans="3:46" x14ac:dyDescent="0.25">
      <c r="C101" s="7">
        <f>'[5]Linked Data'!L101</f>
        <v>201903</v>
      </c>
      <c r="D101">
        <f>AVERAGE('[5]Linked Data'!C99:C101)</f>
        <v>5066.1514311697101</v>
      </c>
      <c r="E101">
        <f>AVERAGE('[5]Linked Data'!D99:D101)</f>
        <v>5460.9705242656537</v>
      </c>
      <c r="F101">
        <f>AVERAGE('[5]Linked Data'!E99:E101)</f>
        <v>9441.8212083332055</v>
      </c>
      <c r="G101">
        <f>AVERAGE('[5]Linked Data'!F99:F101)</f>
        <v>4637.2615440453201</v>
      </c>
      <c r="H101">
        <f>AVERAGE('[5]Linked Data'!G99:G101)</f>
        <v>2081.5602471807833</v>
      </c>
      <c r="I101">
        <f>AVERAGE('[5]Linked Data'!H99:H101)</f>
        <v>2490.1739731677631</v>
      </c>
      <c r="J101" t="e">
        <f>AVERAGE('[5]Linked Data'!I99:I101)</f>
        <v>#N/A</v>
      </c>
      <c r="K101" t="e">
        <f>AVERAGE('[5]Linked Data'!J99:J101)</f>
        <v>#N/A</v>
      </c>
      <c r="M101" s="9" t="str">
        <f>'[5]Linked Data'!B101</f>
        <v/>
      </c>
      <c r="N101" s="12">
        <f t="shared" si="11"/>
        <v>57.95400773195469</v>
      </c>
      <c r="O101" s="12">
        <f t="shared" si="11"/>
        <v>180.37646815056249</v>
      </c>
      <c r="P101" s="12">
        <f t="shared" si="11"/>
        <v>333.10281956891015</v>
      </c>
      <c r="Q101" s="12">
        <f t="shared" si="11"/>
        <v>360.08517339696334</v>
      </c>
      <c r="R101" s="12">
        <f t="shared" si="13"/>
        <v>392.23489140832942</v>
      </c>
      <c r="S101" s="12">
        <f t="shared" si="13"/>
        <v>295.01950955881529</v>
      </c>
      <c r="T101" s="12" t="e">
        <f t="shared" si="13"/>
        <v>#N/A</v>
      </c>
      <c r="U101" s="12" t="e">
        <f t="shared" si="13"/>
        <v>#N/A</v>
      </c>
      <c r="AK101" s="9" t="str">
        <f>'[5]Linked Data'!B101</f>
        <v/>
      </c>
      <c r="AL101" s="24">
        <f t="shared" si="12"/>
        <v>6</v>
      </c>
      <c r="AM101" s="25">
        <f>'[5]Linked Data'!O101</f>
        <v>2.9679905856069899</v>
      </c>
      <c r="AN101" s="25">
        <f>'[5]Linked Data'!P101</f>
        <v>2.3922466247034899</v>
      </c>
      <c r="AO101" s="25">
        <f>'[5]Linked Data'!Q101</f>
        <v>3.30975799473027</v>
      </c>
      <c r="AP101" s="25">
        <f>'[5]Linked Data'!R101</f>
        <v>4.4039309800113102</v>
      </c>
      <c r="AQ101" s="25">
        <f>'[5]Linked Data'!S101</f>
        <v>5.0639682439614502</v>
      </c>
      <c r="AR101" s="25">
        <f>'[5]Linked Data'!T101</f>
        <v>7.6441960676144403</v>
      </c>
      <c r="AS101" s="25" t="e">
        <f>'[5]Linked Data'!U101</f>
        <v>#N/A</v>
      </c>
      <c r="AT101" s="25" t="e">
        <f>'[5]Linked Data'!V101</f>
        <v>#N/A</v>
      </c>
    </row>
    <row r="102" spans="3:46" x14ac:dyDescent="0.25">
      <c r="C102" s="7">
        <f>'[5]Linked Data'!L102</f>
        <v>201904</v>
      </c>
      <c r="D102">
        <f>AVERAGE('[5]Linked Data'!C100:C102)</f>
        <v>4981.2443940025869</v>
      </c>
      <c r="E102">
        <f>AVERAGE('[5]Linked Data'!D100:D102)</f>
        <v>5498.1279371406563</v>
      </c>
      <c r="F102">
        <f>AVERAGE('[5]Linked Data'!E100:E102)</f>
        <v>9665.6152095426387</v>
      </c>
      <c r="G102">
        <f>AVERAGE('[5]Linked Data'!F100:F102)</f>
        <v>4774.5863425479365</v>
      </c>
      <c r="H102">
        <f>AVERAGE('[5]Linked Data'!G100:G102)</f>
        <v>2125.4128910602967</v>
      </c>
      <c r="I102">
        <f>AVERAGE('[5]Linked Data'!H100:H102)</f>
        <v>2625.6231884191602</v>
      </c>
      <c r="J102" t="e">
        <f>AVERAGE('[5]Linked Data'!I100:I102)</f>
        <v>#N/A</v>
      </c>
      <c r="K102" t="e">
        <f>AVERAGE('[5]Linked Data'!J100:J102)</f>
        <v>#N/A</v>
      </c>
      <c r="M102" s="9" t="str">
        <f>'[5]Linked Data'!B102</f>
        <v/>
      </c>
      <c r="N102" s="12">
        <f t="shared" si="11"/>
        <v>56.982717561233386</v>
      </c>
      <c r="O102" s="12">
        <f t="shared" si="11"/>
        <v>181.60378166017102</v>
      </c>
      <c r="P102" s="12">
        <f t="shared" si="11"/>
        <v>340.99816212630543</v>
      </c>
      <c r="Q102" s="12">
        <f t="shared" si="11"/>
        <v>370.74849773414991</v>
      </c>
      <c r="R102" s="12">
        <f t="shared" si="13"/>
        <v>400.49818190561143</v>
      </c>
      <c r="S102" s="12">
        <f t="shared" si="13"/>
        <v>311.0666458168335</v>
      </c>
      <c r="T102" s="12" t="e">
        <f t="shared" si="13"/>
        <v>#N/A</v>
      </c>
      <c r="U102" s="12" t="e">
        <f t="shared" si="13"/>
        <v>#N/A</v>
      </c>
      <c r="AK102" s="9" t="str">
        <f>'[5]Linked Data'!B102</f>
        <v/>
      </c>
      <c r="AL102" s="24">
        <f t="shared" si="12"/>
        <v>6</v>
      </c>
      <c r="AM102" s="25">
        <f>'[5]Linked Data'!O102</f>
        <v>2.9492933455546</v>
      </c>
      <c r="AN102" s="25">
        <f>'[5]Linked Data'!P102</f>
        <v>2.3736374558222701</v>
      </c>
      <c r="AO102" s="25">
        <f>'[5]Linked Data'!Q102</f>
        <v>3.2540042570707701</v>
      </c>
      <c r="AP102" s="25">
        <f>'[5]Linked Data'!R102</f>
        <v>4.4113152719218602</v>
      </c>
      <c r="AQ102" s="25">
        <f>'[5]Linked Data'!S102</f>
        <v>5.0965185313339099</v>
      </c>
      <c r="AR102" s="25">
        <f>'[5]Linked Data'!T102</f>
        <v>7.6372889671305204</v>
      </c>
      <c r="AS102" s="25" t="e">
        <f>'[5]Linked Data'!U102</f>
        <v>#N/A</v>
      </c>
      <c r="AT102" s="25" t="e">
        <f>'[5]Linked Data'!V102</f>
        <v>#N/A</v>
      </c>
    </row>
    <row r="103" spans="3:46" x14ac:dyDescent="0.25">
      <c r="C103" s="7">
        <f>'[5]Linked Data'!L103</f>
        <v>201905</v>
      </c>
      <c r="D103">
        <f>AVERAGE('[5]Linked Data'!C101:C103)</f>
        <v>4851.7009301792305</v>
      </c>
      <c r="E103">
        <f>AVERAGE('[5]Linked Data'!D101:D103)</f>
        <v>5397.864499836126</v>
      </c>
      <c r="F103">
        <f>AVERAGE('[5]Linked Data'!E101:E103)</f>
        <v>9657.2682219772196</v>
      </c>
      <c r="G103">
        <f>AVERAGE('[5]Linked Data'!F101:F103)</f>
        <v>4781.2204138819225</v>
      </c>
      <c r="H103">
        <f>AVERAGE('[5]Linked Data'!G101:G103)</f>
        <v>2169.4024676952231</v>
      </c>
      <c r="I103">
        <f>AVERAGE('[5]Linked Data'!H101:H103)</f>
        <v>2679.1230183849934</v>
      </c>
      <c r="J103" t="e">
        <f>AVERAGE('[5]Linked Data'!I101:I103)</f>
        <v>#N/A</v>
      </c>
      <c r="K103" t="e">
        <f>AVERAGE('[5]Linked Data'!J101:J103)</f>
        <v>#N/A</v>
      </c>
      <c r="M103" s="9"/>
      <c r="N103" s="12">
        <f t="shared" si="11"/>
        <v>55.500811028031002</v>
      </c>
      <c r="O103" s="12">
        <f t="shared" si="11"/>
        <v>178.29206909456283</v>
      </c>
      <c r="P103" s="12">
        <f t="shared" si="11"/>
        <v>340.70368450047476</v>
      </c>
      <c r="Q103" s="12">
        <f t="shared" si="11"/>
        <v>371.26363596906219</v>
      </c>
      <c r="R103" s="12">
        <f t="shared" si="13"/>
        <v>408.78727506919751</v>
      </c>
      <c r="S103" s="12">
        <f t="shared" si="13"/>
        <v>317.40495541611097</v>
      </c>
      <c r="T103" s="12" t="e">
        <f t="shared" si="13"/>
        <v>#N/A</v>
      </c>
      <c r="U103" s="12" t="e">
        <f t="shared" si="13"/>
        <v>#N/A</v>
      </c>
      <c r="AK103" s="9"/>
      <c r="AL103" s="24">
        <f t="shared" si="12"/>
        <v>6</v>
      </c>
      <c r="AM103" s="25">
        <f>'[5]Linked Data'!O103</f>
        <v>2.9181547838086002</v>
      </c>
      <c r="AN103" s="25">
        <f>'[5]Linked Data'!P103</f>
        <v>2.3613437384209499</v>
      </c>
      <c r="AO103" s="25">
        <f>'[5]Linked Data'!Q103</f>
        <v>3.2528322712292201</v>
      </c>
      <c r="AP103" s="25">
        <f>'[5]Linked Data'!R103</f>
        <v>4.4565477417891399</v>
      </c>
      <c r="AQ103" s="25">
        <f>'[5]Linked Data'!S103</f>
        <v>5.1593039986214002</v>
      </c>
      <c r="AR103" s="25">
        <f>'[5]Linked Data'!T103</f>
        <v>7.7815880697680804</v>
      </c>
      <c r="AS103" s="25" t="e">
        <f>'[5]Linked Data'!U103</f>
        <v>#N/A</v>
      </c>
      <c r="AT103" s="25" t="e">
        <f>'[5]Linked Data'!V103</f>
        <v>#N/A</v>
      </c>
    </row>
    <row r="104" spans="3:46" x14ac:dyDescent="0.25">
      <c r="C104" s="7">
        <f>'[5]Linked Data'!L104</f>
        <v>201906</v>
      </c>
      <c r="D104">
        <f>AVERAGE('[5]Linked Data'!C102:C104)</f>
        <v>4720.2157511564337</v>
      </c>
      <c r="E104">
        <f>AVERAGE('[5]Linked Data'!D102:D104)</f>
        <v>5287.6917939568702</v>
      </c>
      <c r="F104">
        <f>AVERAGE('[5]Linked Data'!E102:E104)</f>
        <v>9580.5178194978798</v>
      </c>
      <c r="G104">
        <f>AVERAGE('[5]Linked Data'!F102:F104)</f>
        <v>4719.3719704693367</v>
      </c>
      <c r="H104">
        <f>AVERAGE('[5]Linked Data'!G102:G104)</f>
        <v>2155.4519676968998</v>
      </c>
      <c r="I104">
        <f>AVERAGE('[5]Linked Data'!H102:H104)</f>
        <v>2707.3142783901803</v>
      </c>
      <c r="J104" t="e">
        <f>AVERAGE('[5]Linked Data'!I102:I104)</f>
        <v>#N/A</v>
      </c>
      <c r="K104" t="e">
        <f>AVERAGE('[5]Linked Data'!J102:J104)</f>
        <v>#N/A</v>
      </c>
      <c r="M104" s="9"/>
      <c r="N104" s="12">
        <f t="shared" si="11"/>
        <v>53.996692332557025</v>
      </c>
      <c r="O104" s="12">
        <f t="shared" si="11"/>
        <v>174.65305227790219</v>
      </c>
      <c r="P104" s="12">
        <f t="shared" si="11"/>
        <v>337.99596795884474</v>
      </c>
      <c r="Q104" s="12">
        <f t="shared" si="11"/>
        <v>366.46108013756054</v>
      </c>
      <c r="R104" s="12">
        <f t="shared" si="13"/>
        <v>406.15853883187498</v>
      </c>
      <c r="S104" s="12">
        <f t="shared" si="13"/>
        <v>320.74487133772635</v>
      </c>
      <c r="T104" s="12" t="e">
        <f t="shared" si="13"/>
        <v>#N/A</v>
      </c>
      <c r="U104" s="12" t="e">
        <f t="shared" si="13"/>
        <v>#N/A</v>
      </c>
      <c r="AK104" s="9"/>
      <c r="AL104" s="24">
        <f t="shared" si="12"/>
        <v>6</v>
      </c>
      <c r="AM104" s="25">
        <f>'[5]Linked Data'!O104</f>
        <v>2.9464568210055102</v>
      </c>
      <c r="AN104" s="25">
        <f>'[5]Linked Data'!P104</f>
        <v>2.3393223400027301</v>
      </c>
      <c r="AO104" s="25">
        <f>'[5]Linked Data'!Q104</f>
        <v>3.2107450630048802</v>
      </c>
      <c r="AP104" s="25">
        <f>'[5]Linked Data'!R104</f>
        <v>4.4556784712896498</v>
      </c>
      <c r="AQ104" s="25">
        <f>'[5]Linked Data'!S104</f>
        <v>5.21416961940976</v>
      </c>
      <c r="AR104" s="25">
        <f>'[5]Linked Data'!T104</f>
        <v>7.9235206423013604</v>
      </c>
      <c r="AS104" s="25" t="e">
        <f>'[5]Linked Data'!U104</f>
        <v>#N/A</v>
      </c>
      <c r="AT104" s="25" t="e">
        <f>'[5]Linked Data'!V104</f>
        <v>#N/A</v>
      </c>
    </row>
    <row r="105" spans="3:46" x14ac:dyDescent="0.25">
      <c r="C105" s="7" t="e">
        <f>'[5]Linked Data'!L105</f>
        <v>#N/A</v>
      </c>
      <c r="D105" t="e">
        <f>AVERAGE('[5]Linked Data'!C103:C105)</f>
        <v>#N/A</v>
      </c>
      <c r="E105" t="e">
        <f>AVERAGE('[5]Linked Data'!D103:D105)</f>
        <v>#N/A</v>
      </c>
      <c r="F105" t="e">
        <f>AVERAGE('[5]Linked Data'!E103:E105)</f>
        <v>#N/A</v>
      </c>
      <c r="G105" t="e">
        <f>AVERAGE('[5]Linked Data'!F103:F105)</f>
        <v>#N/A</v>
      </c>
      <c r="H105" t="e">
        <f>AVERAGE('[5]Linked Data'!G103:G105)</f>
        <v>#N/A</v>
      </c>
      <c r="I105" t="e">
        <f>AVERAGE('[5]Linked Data'!H103:H105)</f>
        <v>#N/A</v>
      </c>
      <c r="J105" t="e">
        <f>AVERAGE('[5]Linked Data'!I103:I105)</f>
        <v>#N/A</v>
      </c>
      <c r="K105" t="e">
        <f>AVERAGE('[5]Linked Data'!J103:J105)</f>
        <v>#N/A</v>
      </c>
      <c r="M105" s="9">
        <v>2019</v>
      </c>
      <c r="N105" s="12" t="e">
        <f t="shared" si="11"/>
        <v>#N/A</v>
      </c>
      <c r="O105" s="12" t="e">
        <f t="shared" si="11"/>
        <v>#N/A</v>
      </c>
      <c r="P105" s="12" t="e">
        <f t="shared" si="11"/>
        <v>#N/A</v>
      </c>
      <c r="Q105" s="12" t="e">
        <f t="shared" si="11"/>
        <v>#N/A</v>
      </c>
      <c r="R105" s="12" t="e">
        <f t="shared" si="13"/>
        <v>#N/A</v>
      </c>
      <c r="S105" s="12" t="e">
        <f t="shared" si="13"/>
        <v>#N/A</v>
      </c>
      <c r="T105" s="12" t="e">
        <f t="shared" si="13"/>
        <v>#N/A</v>
      </c>
      <c r="U105" s="12" t="e">
        <f t="shared" si="13"/>
        <v>#N/A</v>
      </c>
      <c r="AK105" s="9">
        <v>2019</v>
      </c>
      <c r="AL105" s="24" t="e">
        <f t="shared" si="12"/>
        <v>#N/A</v>
      </c>
      <c r="AM105" s="25" t="e">
        <f>'[5]Linked Data'!O105</f>
        <v>#N/A</v>
      </c>
      <c r="AN105" s="25" t="e">
        <f>'[5]Linked Data'!P105</f>
        <v>#N/A</v>
      </c>
      <c r="AO105" s="25" t="e">
        <f>'[5]Linked Data'!Q105</f>
        <v>#N/A</v>
      </c>
      <c r="AP105" s="25" t="e">
        <f>'[5]Linked Data'!R105</f>
        <v>#N/A</v>
      </c>
      <c r="AQ105" s="25" t="e">
        <f>'[5]Linked Data'!S105</f>
        <v>#N/A</v>
      </c>
      <c r="AR105" s="25" t="e">
        <f>'[5]Linked Data'!T105</f>
        <v>#N/A</v>
      </c>
      <c r="AS105" s="25" t="e">
        <f>'[5]Linked Data'!U105</f>
        <v>#N/A</v>
      </c>
      <c r="AT105" s="25" t="e">
        <f>'[5]Linked Data'!V105</f>
        <v>#N/A</v>
      </c>
    </row>
    <row r="106" spans="3:46" x14ac:dyDescent="0.25">
      <c r="C106" s="7" t="e">
        <f>'[5]Linked Data'!L106</f>
        <v>#N/A</v>
      </c>
      <c r="D106" t="e">
        <f>AVERAGE('[5]Linked Data'!C104:C106)</f>
        <v>#N/A</v>
      </c>
      <c r="E106" t="e">
        <f>AVERAGE('[5]Linked Data'!D104:D106)</f>
        <v>#N/A</v>
      </c>
      <c r="F106" t="e">
        <f>AVERAGE('[5]Linked Data'!E104:E106)</f>
        <v>#N/A</v>
      </c>
      <c r="G106" t="e">
        <f>AVERAGE('[5]Linked Data'!F104:F106)</f>
        <v>#N/A</v>
      </c>
      <c r="H106" t="e">
        <f>AVERAGE('[5]Linked Data'!G104:G106)</f>
        <v>#N/A</v>
      </c>
      <c r="I106" t="e">
        <f>AVERAGE('[5]Linked Data'!H104:H106)</f>
        <v>#N/A</v>
      </c>
      <c r="J106" t="e">
        <f>AVERAGE('[5]Linked Data'!I104:I106)</f>
        <v>#N/A</v>
      </c>
      <c r="K106" t="e">
        <f>AVERAGE('[5]Linked Data'!J104:J106)</f>
        <v>#N/A</v>
      </c>
      <c r="M106" s="9"/>
      <c r="N106" s="12" t="e">
        <f t="shared" si="11"/>
        <v>#N/A</v>
      </c>
      <c r="O106" s="12" t="e">
        <f t="shared" si="11"/>
        <v>#N/A</v>
      </c>
      <c r="P106" s="12" t="e">
        <f t="shared" si="11"/>
        <v>#N/A</v>
      </c>
      <c r="Q106" s="12" t="e">
        <f t="shared" si="11"/>
        <v>#N/A</v>
      </c>
      <c r="R106" s="12" t="e">
        <f t="shared" si="13"/>
        <v>#N/A</v>
      </c>
      <c r="S106" s="12" t="e">
        <f t="shared" si="13"/>
        <v>#N/A</v>
      </c>
      <c r="T106" s="12" t="e">
        <f t="shared" si="13"/>
        <v>#N/A</v>
      </c>
      <c r="U106" s="12" t="e">
        <f t="shared" si="13"/>
        <v>#N/A</v>
      </c>
      <c r="AK106" s="9"/>
      <c r="AL106" s="24" t="e">
        <f t="shared" si="12"/>
        <v>#N/A</v>
      </c>
      <c r="AM106" s="25" t="e">
        <f>'[5]Linked Data'!O106</f>
        <v>#N/A</v>
      </c>
      <c r="AN106" s="25" t="e">
        <f>'[5]Linked Data'!P106</f>
        <v>#N/A</v>
      </c>
      <c r="AO106" s="25" t="e">
        <f>'[5]Linked Data'!Q106</f>
        <v>#N/A</v>
      </c>
      <c r="AP106" s="25" t="e">
        <f>'[5]Linked Data'!R106</f>
        <v>#N/A</v>
      </c>
      <c r="AQ106" s="25" t="e">
        <f>'[5]Linked Data'!S106</f>
        <v>#N/A</v>
      </c>
      <c r="AR106" s="25" t="e">
        <f>'[5]Linked Data'!T106</f>
        <v>#N/A</v>
      </c>
      <c r="AS106" s="25" t="e">
        <f>'[5]Linked Data'!U106</f>
        <v>#N/A</v>
      </c>
      <c r="AT106" s="25" t="e">
        <f>'[5]Linked Data'!V106</f>
        <v>#N/A</v>
      </c>
    </row>
    <row r="107" spans="3:46" x14ac:dyDescent="0.25">
      <c r="C107" s="7" t="e">
        <f>'[5]Linked Data'!L107</f>
        <v>#N/A</v>
      </c>
      <c r="D107" t="e">
        <f>AVERAGE('[5]Linked Data'!C105:C107)</f>
        <v>#N/A</v>
      </c>
      <c r="E107" t="e">
        <f>AVERAGE('[5]Linked Data'!D105:D107)</f>
        <v>#N/A</v>
      </c>
      <c r="F107" t="e">
        <f>AVERAGE('[5]Linked Data'!E105:E107)</f>
        <v>#N/A</v>
      </c>
      <c r="G107" t="e">
        <f>AVERAGE('[5]Linked Data'!F105:F107)</f>
        <v>#N/A</v>
      </c>
      <c r="H107" t="e">
        <f>AVERAGE('[5]Linked Data'!G105:G107)</f>
        <v>#N/A</v>
      </c>
      <c r="I107" t="e">
        <f>AVERAGE('[5]Linked Data'!H105:H107)</f>
        <v>#N/A</v>
      </c>
      <c r="J107" t="e">
        <f>AVERAGE('[5]Linked Data'!I105:I107)</f>
        <v>#N/A</v>
      </c>
      <c r="K107" t="e">
        <f>AVERAGE('[5]Linked Data'!J105:J107)</f>
        <v>#N/A</v>
      </c>
      <c r="M107" s="9"/>
      <c r="N107" s="12" t="e">
        <f t="shared" si="11"/>
        <v>#N/A</v>
      </c>
      <c r="O107" s="12" t="e">
        <f t="shared" si="11"/>
        <v>#N/A</v>
      </c>
      <c r="P107" s="12" t="e">
        <f t="shared" si="11"/>
        <v>#N/A</v>
      </c>
      <c r="Q107" s="12" t="e">
        <f t="shared" si="11"/>
        <v>#N/A</v>
      </c>
      <c r="R107" s="12" t="e">
        <f t="shared" si="13"/>
        <v>#N/A</v>
      </c>
      <c r="S107" s="12" t="e">
        <f t="shared" si="13"/>
        <v>#N/A</v>
      </c>
      <c r="T107" s="12" t="e">
        <f t="shared" si="13"/>
        <v>#N/A</v>
      </c>
      <c r="U107" s="12" t="e">
        <f t="shared" si="13"/>
        <v>#N/A</v>
      </c>
      <c r="AK107" s="9"/>
      <c r="AL107" s="24" t="e">
        <f t="shared" si="12"/>
        <v>#N/A</v>
      </c>
      <c r="AM107" s="25" t="e">
        <f>'[5]Linked Data'!O107</f>
        <v>#N/A</v>
      </c>
      <c r="AN107" s="25" t="e">
        <f>'[5]Linked Data'!P107</f>
        <v>#N/A</v>
      </c>
      <c r="AO107" s="25" t="e">
        <f>'[5]Linked Data'!Q107</f>
        <v>#N/A</v>
      </c>
      <c r="AP107" s="25" t="e">
        <f>'[5]Linked Data'!R107</f>
        <v>#N/A</v>
      </c>
      <c r="AQ107" s="25" t="e">
        <f>'[5]Linked Data'!S107</f>
        <v>#N/A</v>
      </c>
      <c r="AR107" s="25" t="e">
        <f>'[5]Linked Data'!T107</f>
        <v>#N/A</v>
      </c>
      <c r="AS107" s="25" t="e">
        <f>'[5]Linked Data'!U107</f>
        <v>#N/A</v>
      </c>
      <c r="AT107" s="25" t="e">
        <f>'[5]Linked Data'!V107</f>
        <v>#N/A</v>
      </c>
    </row>
    <row r="108" spans="3:46" x14ac:dyDescent="0.25">
      <c r="C108" s="7" t="e">
        <f>'[5]Linked Data'!L108</f>
        <v>#N/A</v>
      </c>
      <c r="D108" t="e">
        <f>AVERAGE('[5]Linked Data'!C106:C108)</f>
        <v>#N/A</v>
      </c>
      <c r="E108" t="e">
        <f>AVERAGE('[5]Linked Data'!D106:D108)</f>
        <v>#N/A</v>
      </c>
      <c r="F108" t="e">
        <f>AVERAGE('[5]Linked Data'!E106:E108)</f>
        <v>#N/A</v>
      </c>
      <c r="G108" t="e">
        <f>AVERAGE('[5]Linked Data'!F106:F108)</f>
        <v>#N/A</v>
      </c>
      <c r="H108" t="e">
        <f>AVERAGE('[5]Linked Data'!G106:G108)</f>
        <v>#N/A</v>
      </c>
      <c r="I108" t="e">
        <f>AVERAGE('[5]Linked Data'!H106:H108)</f>
        <v>#N/A</v>
      </c>
      <c r="J108" t="e">
        <f>AVERAGE('[5]Linked Data'!I106:I108)</f>
        <v>#N/A</v>
      </c>
      <c r="K108" t="e">
        <f>AVERAGE('[5]Linked Data'!J106:J108)</f>
        <v>#N/A</v>
      </c>
      <c r="M108" s="9"/>
      <c r="N108" s="12" t="e">
        <f t="shared" si="11"/>
        <v>#N/A</v>
      </c>
      <c r="O108" s="12" t="e">
        <f t="shared" si="11"/>
        <v>#N/A</v>
      </c>
      <c r="P108" s="12" t="e">
        <f t="shared" si="11"/>
        <v>#N/A</v>
      </c>
      <c r="Q108" s="12" t="e">
        <f t="shared" si="11"/>
        <v>#N/A</v>
      </c>
      <c r="R108" s="12" t="e">
        <f t="shared" si="13"/>
        <v>#N/A</v>
      </c>
      <c r="S108" s="12" t="e">
        <f t="shared" si="13"/>
        <v>#N/A</v>
      </c>
      <c r="T108" s="12" t="e">
        <f t="shared" si="13"/>
        <v>#N/A</v>
      </c>
      <c r="U108" s="12" t="e">
        <f t="shared" si="13"/>
        <v>#N/A</v>
      </c>
      <c r="AK108" s="9"/>
      <c r="AL108" s="24" t="e">
        <f t="shared" si="12"/>
        <v>#N/A</v>
      </c>
      <c r="AM108" s="25" t="e">
        <f>'[5]Linked Data'!O108</f>
        <v>#N/A</v>
      </c>
      <c r="AN108" s="25" t="e">
        <f>'[5]Linked Data'!P108</f>
        <v>#N/A</v>
      </c>
      <c r="AO108" s="25" t="e">
        <f>'[5]Linked Data'!Q108</f>
        <v>#N/A</v>
      </c>
      <c r="AP108" s="25" t="e">
        <f>'[5]Linked Data'!R108</f>
        <v>#N/A</v>
      </c>
      <c r="AQ108" s="25" t="e">
        <f>'[5]Linked Data'!S108</f>
        <v>#N/A</v>
      </c>
      <c r="AR108" s="25" t="e">
        <f>'[5]Linked Data'!T108</f>
        <v>#N/A</v>
      </c>
      <c r="AS108" s="25" t="e">
        <f>'[5]Linked Data'!U108</f>
        <v>#N/A</v>
      </c>
      <c r="AT108" s="25" t="e">
        <f>'[5]Linked Data'!V108</f>
        <v>#N/A</v>
      </c>
    </row>
    <row r="109" spans="3:46" x14ac:dyDescent="0.25">
      <c r="C109" s="7" t="e">
        <f>'[5]Linked Data'!L109</f>
        <v>#N/A</v>
      </c>
      <c r="D109" t="e">
        <f>AVERAGE('[5]Linked Data'!C107:C109)</f>
        <v>#N/A</v>
      </c>
      <c r="E109" t="e">
        <f>AVERAGE('[5]Linked Data'!D107:D109)</f>
        <v>#N/A</v>
      </c>
      <c r="F109" t="e">
        <f>AVERAGE('[5]Linked Data'!E107:E109)</f>
        <v>#N/A</v>
      </c>
      <c r="G109" t="e">
        <f>AVERAGE('[5]Linked Data'!F107:F109)</f>
        <v>#N/A</v>
      </c>
      <c r="H109" t="e">
        <f>AVERAGE('[5]Linked Data'!G107:G109)</f>
        <v>#N/A</v>
      </c>
      <c r="I109" t="e">
        <f>AVERAGE('[5]Linked Data'!H107:H109)</f>
        <v>#N/A</v>
      </c>
      <c r="J109" t="e">
        <f>AVERAGE('[5]Linked Data'!I107:I109)</f>
        <v>#N/A</v>
      </c>
      <c r="K109" t="e">
        <f>AVERAGE('[5]Linked Data'!J107:J109)</f>
        <v>#N/A</v>
      </c>
      <c r="M109" s="9"/>
      <c r="N109" s="12" t="e">
        <f t="shared" si="11"/>
        <v>#N/A</v>
      </c>
      <c r="O109" s="12" t="e">
        <f t="shared" si="11"/>
        <v>#N/A</v>
      </c>
      <c r="P109" s="12" t="e">
        <f t="shared" si="11"/>
        <v>#N/A</v>
      </c>
      <c r="Q109" s="12" t="e">
        <f t="shared" si="11"/>
        <v>#N/A</v>
      </c>
      <c r="R109" s="12" t="e">
        <f t="shared" si="13"/>
        <v>#N/A</v>
      </c>
      <c r="S109" s="12" t="e">
        <f t="shared" si="13"/>
        <v>#N/A</v>
      </c>
      <c r="T109" s="12" t="e">
        <f t="shared" si="13"/>
        <v>#N/A</v>
      </c>
      <c r="U109" s="12" t="e">
        <f t="shared" si="13"/>
        <v>#N/A</v>
      </c>
      <c r="AK109" s="9"/>
      <c r="AL109" s="24" t="e">
        <f t="shared" si="12"/>
        <v>#N/A</v>
      </c>
      <c r="AM109" s="25" t="e">
        <f>'[5]Linked Data'!O109</f>
        <v>#N/A</v>
      </c>
      <c r="AN109" s="25" t="e">
        <f>'[5]Linked Data'!P109</f>
        <v>#N/A</v>
      </c>
      <c r="AO109" s="25" t="e">
        <f>'[5]Linked Data'!Q109</f>
        <v>#N/A</v>
      </c>
      <c r="AP109" s="25" t="e">
        <f>'[5]Linked Data'!R109</f>
        <v>#N/A</v>
      </c>
      <c r="AQ109" s="25" t="e">
        <f>'[5]Linked Data'!S109</f>
        <v>#N/A</v>
      </c>
      <c r="AR109" s="25" t="e">
        <f>'[5]Linked Data'!T109</f>
        <v>#N/A</v>
      </c>
      <c r="AS109" s="25" t="e">
        <f>'[5]Linked Data'!U109</f>
        <v>#N/A</v>
      </c>
      <c r="AT109" s="25" t="e">
        <f>'[5]Linked Data'!V109</f>
        <v>#N/A</v>
      </c>
    </row>
    <row r="110" spans="3:46" x14ac:dyDescent="0.25">
      <c r="C110" s="7" t="e">
        <f>'[5]Linked Data'!L110</f>
        <v>#N/A</v>
      </c>
      <c r="D110" t="e">
        <f>AVERAGE('[5]Linked Data'!C108:C110)</f>
        <v>#N/A</v>
      </c>
      <c r="E110" t="e">
        <f>AVERAGE('[5]Linked Data'!D108:D110)</f>
        <v>#N/A</v>
      </c>
      <c r="F110" t="e">
        <f>AVERAGE('[5]Linked Data'!E108:E110)</f>
        <v>#N/A</v>
      </c>
      <c r="G110" t="e">
        <f>AVERAGE('[5]Linked Data'!F108:F110)</f>
        <v>#N/A</v>
      </c>
      <c r="H110" t="e">
        <f>AVERAGE('[5]Linked Data'!G108:G110)</f>
        <v>#N/A</v>
      </c>
      <c r="I110" t="e">
        <f>AVERAGE('[5]Linked Data'!H108:H110)</f>
        <v>#N/A</v>
      </c>
      <c r="J110" t="e">
        <f>AVERAGE('[5]Linked Data'!I108:I110)</f>
        <v>#N/A</v>
      </c>
      <c r="K110" t="e">
        <f>AVERAGE('[5]Linked Data'!J108:J110)</f>
        <v>#N/A</v>
      </c>
      <c r="M110" s="9"/>
      <c r="N110" s="12" t="e">
        <f t="shared" si="11"/>
        <v>#N/A</v>
      </c>
      <c r="O110" s="12" t="e">
        <f t="shared" si="11"/>
        <v>#N/A</v>
      </c>
      <c r="P110" s="12" t="e">
        <f t="shared" si="11"/>
        <v>#N/A</v>
      </c>
      <c r="Q110" s="12" t="e">
        <f t="shared" si="11"/>
        <v>#N/A</v>
      </c>
      <c r="R110" s="12" t="e">
        <f t="shared" si="13"/>
        <v>#N/A</v>
      </c>
      <c r="S110" s="12" t="e">
        <f t="shared" si="13"/>
        <v>#N/A</v>
      </c>
      <c r="T110" s="12" t="e">
        <f t="shared" si="13"/>
        <v>#N/A</v>
      </c>
      <c r="U110" s="12" t="e">
        <f t="shared" si="13"/>
        <v>#N/A</v>
      </c>
      <c r="AK110" s="9"/>
      <c r="AL110" s="24" t="e">
        <f t="shared" si="12"/>
        <v>#N/A</v>
      </c>
      <c r="AM110" s="25" t="e">
        <f>'[5]Linked Data'!O110</f>
        <v>#N/A</v>
      </c>
      <c r="AN110" s="25" t="e">
        <f>'[5]Linked Data'!P110</f>
        <v>#N/A</v>
      </c>
      <c r="AO110" s="25" t="e">
        <f>'[5]Linked Data'!Q110</f>
        <v>#N/A</v>
      </c>
      <c r="AP110" s="25" t="e">
        <f>'[5]Linked Data'!R110</f>
        <v>#N/A</v>
      </c>
      <c r="AQ110" s="25" t="e">
        <f>'[5]Linked Data'!S110</f>
        <v>#N/A</v>
      </c>
      <c r="AR110" s="25" t="e">
        <f>'[5]Linked Data'!T110</f>
        <v>#N/A</v>
      </c>
      <c r="AS110" s="25" t="e">
        <f>'[5]Linked Data'!U110</f>
        <v>#N/A</v>
      </c>
      <c r="AT110" s="25" t="e">
        <f>'[5]Linked Data'!V110</f>
        <v>#N/A</v>
      </c>
    </row>
    <row r="111" spans="3:46" x14ac:dyDescent="0.25">
      <c r="C111" s="7" t="e">
        <f>'[5]Linked Data'!L111</f>
        <v>#N/A</v>
      </c>
      <c r="D111" t="e">
        <f>AVERAGE('[5]Linked Data'!C109:C111)</f>
        <v>#N/A</v>
      </c>
      <c r="E111" t="e">
        <f>AVERAGE('[5]Linked Data'!D109:D111)</f>
        <v>#N/A</v>
      </c>
      <c r="F111" t="e">
        <f>AVERAGE('[5]Linked Data'!E109:E111)</f>
        <v>#N/A</v>
      </c>
      <c r="G111" t="e">
        <f>AVERAGE('[5]Linked Data'!F109:F111)</f>
        <v>#N/A</v>
      </c>
      <c r="H111" t="e">
        <f>AVERAGE('[5]Linked Data'!G109:G111)</f>
        <v>#N/A</v>
      </c>
      <c r="I111" t="e">
        <f>AVERAGE('[5]Linked Data'!H109:H111)</f>
        <v>#N/A</v>
      </c>
      <c r="J111" t="e">
        <f>AVERAGE('[5]Linked Data'!I109:I111)</f>
        <v>#N/A</v>
      </c>
      <c r="K111" t="e">
        <f>AVERAGE('[5]Linked Data'!J109:J111)</f>
        <v>#N/A</v>
      </c>
      <c r="M111" s="9"/>
      <c r="N111" s="12" t="e">
        <f t="shared" si="11"/>
        <v>#N/A</v>
      </c>
      <c r="O111" s="12" t="e">
        <f t="shared" si="11"/>
        <v>#N/A</v>
      </c>
      <c r="P111" s="12" t="e">
        <f t="shared" si="11"/>
        <v>#N/A</v>
      </c>
      <c r="Q111" s="12" t="e">
        <f t="shared" si="11"/>
        <v>#N/A</v>
      </c>
      <c r="R111" s="12" t="e">
        <f t="shared" si="13"/>
        <v>#N/A</v>
      </c>
      <c r="S111" s="12" t="e">
        <f t="shared" si="13"/>
        <v>#N/A</v>
      </c>
      <c r="T111" s="12" t="e">
        <f t="shared" si="13"/>
        <v>#N/A</v>
      </c>
      <c r="U111" s="12" t="e">
        <f t="shared" si="13"/>
        <v>#N/A</v>
      </c>
      <c r="AK111" s="9"/>
      <c r="AL111" s="24" t="e">
        <f t="shared" si="12"/>
        <v>#N/A</v>
      </c>
      <c r="AM111" s="25" t="e">
        <f>'[5]Linked Data'!O111</f>
        <v>#N/A</v>
      </c>
      <c r="AN111" s="25" t="e">
        <f>'[5]Linked Data'!P111</f>
        <v>#N/A</v>
      </c>
      <c r="AO111" s="25" t="e">
        <f>'[5]Linked Data'!Q111</f>
        <v>#N/A</v>
      </c>
      <c r="AP111" s="25" t="e">
        <f>'[5]Linked Data'!R111</f>
        <v>#N/A</v>
      </c>
      <c r="AQ111" s="25" t="e">
        <f>'[5]Linked Data'!S111</f>
        <v>#N/A</v>
      </c>
      <c r="AR111" s="25" t="e">
        <f>'[5]Linked Data'!T111</f>
        <v>#N/A</v>
      </c>
      <c r="AS111" s="25" t="e">
        <f>'[5]Linked Data'!U111</f>
        <v>#N/A</v>
      </c>
      <c r="AT111" s="25" t="e">
        <f>'[5]Linked Data'!V111</f>
        <v>#N/A</v>
      </c>
    </row>
    <row r="112" spans="3:46" x14ac:dyDescent="0.25">
      <c r="C112" s="7" t="e">
        <f>'[5]Linked Data'!L112</f>
        <v>#N/A</v>
      </c>
      <c r="D112" t="e">
        <f>AVERAGE('[5]Linked Data'!C110:C112)</f>
        <v>#N/A</v>
      </c>
      <c r="E112" t="e">
        <f>AVERAGE('[5]Linked Data'!D110:D112)</f>
        <v>#N/A</v>
      </c>
      <c r="F112" t="e">
        <f>AVERAGE('[5]Linked Data'!E110:E112)</f>
        <v>#N/A</v>
      </c>
      <c r="G112" t="e">
        <f>AVERAGE('[5]Linked Data'!F110:F112)</f>
        <v>#N/A</v>
      </c>
      <c r="H112" t="e">
        <f>AVERAGE('[5]Linked Data'!G110:G112)</f>
        <v>#N/A</v>
      </c>
      <c r="I112" t="e">
        <f>AVERAGE('[5]Linked Data'!H110:H112)</f>
        <v>#N/A</v>
      </c>
      <c r="J112" t="e">
        <f>AVERAGE('[5]Linked Data'!I110:I112)</f>
        <v>#N/A</v>
      </c>
      <c r="K112" t="e">
        <f>AVERAGE('[5]Linked Data'!J110:J112)</f>
        <v>#N/A</v>
      </c>
      <c r="M112" s="9"/>
      <c r="N112" s="12" t="e">
        <f t="shared" si="11"/>
        <v>#N/A</v>
      </c>
      <c r="O112" s="12" t="e">
        <f t="shared" si="11"/>
        <v>#N/A</v>
      </c>
      <c r="P112" s="12" t="e">
        <f t="shared" si="11"/>
        <v>#N/A</v>
      </c>
      <c r="Q112" s="12" t="e">
        <f t="shared" si="11"/>
        <v>#N/A</v>
      </c>
      <c r="R112" s="12" t="e">
        <f t="shared" si="13"/>
        <v>#N/A</v>
      </c>
      <c r="S112" s="12" t="e">
        <f t="shared" si="13"/>
        <v>#N/A</v>
      </c>
      <c r="T112" s="12" t="e">
        <f t="shared" si="13"/>
        <v>#N/A</v>
      </c>
      <c r="U112" s="12" t="e">
        <f t="shared" si="13"/>
        <v>#N/A</v>
      </c>
      <c r="AK112" s="9"/>
      <c r="AL112" s="24" t="e">
        <f t="shared" si="12"/>
        <v>#N/A</v>
      </c>
      <c r="AM112" s="25" t="e">
        <f>'[5]Linked Data'!O112</f>
        <v>#N/A</v>
      </c>
      <c r="AN112" s="25" t="e">
        <f>'[5]Linked Data'!P112</f>
        <v>#N/A</v>
      </c>
      <c r="AO112" s="25" t="e">
        <f>'[5]Linked Data'!Q112</f>
        <v>#N/A</v>
      </c>
      <c r="AP112" s="25" t="e">
        <f>'[5]Linked Data'!R112</f>
        <v>#N/A</v>
      </c>
      <c r="AQ112" s="25" t="e">
        <f>'[5]Linked Data'!S112</f>
        <v>#N/A</v>
      </c>
      <c r="AR112" s="25" t="e">
        <f>'[5]Linked Data'!T112</f>
        <v>#N/A</v>
      </c>
      <c r="AS112" s="25" t="e">
        <f>'[5]Linked Data'!U112</f>
        <v>#N/A</v>
      </c>
      <c r="AT112" s="25" t="e">
        <f>'[5]Linked Data'!V112</f>
        <v>#N/A</v>
      </c>
    </row>
    <row r="113" spans="3:46" x14ac:dyDescent="0.25">
      <c r="C113" s="7" t="e">
        <f>'[5]Linked Data'!L113</f>
        <v>#N/A</v>
      </c>
      <c r="D113" t="e">
        <f>AVERAGE('[5]Linked Data'!C111:C113)</f>
        <v>#N/A</v>
      </c>
      <c r="E113" t="e">
        <f>AVERAGE('[5]Linked Data'!D111:D113)</f>
        <v>#N/A</v>
      </c>
      <c r="F113" t="e">
        <f>AVERAGE('[5]Linked Data'!E111:E113)</f>
        <v>#N/A</v>
      </c>
      <c r="G113" t="e">
        <f>AVERAGE('[5]Linked Data'!F111:F113)</f>
        <v>#N/A</v>
      </c>
      <c r="H113" t="e">
        <f>AVERAGE('[5]Linked Data'!G111:G113)</f>
        <v>#N/A</v>
      </c>
      <c r="I113" t="e">
        <f>AVERAGE('[5]Linked Data'!H111:H113)</f>
        <v>#N/A</v>
      </c>
      <c r="J113" t="e">
        <f>AVERAGE('[5]Linked Data'!I111:I113)</f>
        <v>#N/A</v>
      </c>
      <c r="K113" t="e">
        <f>AVERAGE('[5]Linked Data'!J111:J113)</f>
        <v>#N/A</v>
      </c>
      <c r="M113" s="9"/>
      <c r="N113" s="12" t="e">
        <f t="shared" si="11"/>
        <v>#N/A</v>
      </c>
      <c r="O113" s="12" t="e">
        <f t="shared" si="11"/>
        <v>#N/A</v>
      </c>
      <c r="P113" s="12" t="e">
        <f t="shared" si="11"/>
        <v>#N/A</v>
      </c>
      <c r="Q113" s="12" t="e">
        <f t="shared" si="11"/>
        <v>#N/A</v>
      </c>
      <c r="R113" s="12" t="e">
        <f t="shared" si="13"/>
        <v>#N/A</v>
      </c>
      <c r="S113" s="12" t="e">
        <f t="shared" si="13"/>
        <v>#N/A</v>
      </c>
      <c r="T113" s="12" t="e">
        <f t="shared" si="13"/>
        <v>#N/A</v>
      </c>
      <c r="U113" s="12" t="e">
        <f t="shared" si="13"/>
        <v>#N/A</v>
      </c>
      <c r="AK113" s="9"/>
      <c r="AL113" s="24" t="e">
        <f t="shared" si="12"/>
        <v>#N/A</v>
      </c>
      <c r="AM113" s="25" t="e">
        <f>'[5]Linked Data'!O113</f>
        <v>#N/A</v>
      </c>
      <c r="AN113" s="25" t="e">
        <f>'[5]Linked Data'!P113</f>
        <v>#N/A</v>
      </c>
      <c r="AO113" s="25" t="e">
        <f>'[5]Linked Data'!Q113</f>
        <v>#N/A</v>
      </c>
      <c r="AP113" s="25" t="e">
        <f>'[5]Linked Data'!R113</f>
        <v>#N/A</v>
      </c>
      <c r="AQ113" s="25" t="e">
        <f>'[5]Linked Data'!S113</f>
        <v>#N/A</v>
      </c>
      <c r="AR113" s="25" t="e">
        <f>'[5]Linked Data'!T113</f>
        <v>#N/A</v>
      </c>
      <c r="AS113" s="25" t="e">
        <f>'[5]Linked Data'!U113</f>
        <v>#N/A</v>
      </c>
      <c r="AT113" s="25" t="e">
        <f>'[5]Linked Data'!V113</f>
        <v>#N/A</v>
      </c>
    </row>
    <row r="114" spans="3:46" x14ac:dyDescent="0.25">
      <c r="C114" s="7" t="e">
        <f>'[5]Linked Data'!L114</f>
        <v>#N/A</v>
      </c>
      <c r="D114" t="e">
        <f>AVERAGE('[5]Linked Data'!C112:C114)</f>
        <v>#N/A</v>
      </c>
      <c r="E114" t="e">
        <f>AVERAGE('[5]Linked Data'!D112:D114)</f>
        <v>#N/A</v>
      </c>
      <c r="F114" t="e">
        <f>AVERAGE('[5]Linked Data'!E112:E114)</f>
        <v>#N/A</v>
      </c>
      <c r="G114" t="e">
        <f>AVERAGE('[5]Linked Data'!F112:F114)</f>
        <v>#N/A</v>
      </c>
      <c r="H114" t="e">
        <f>AVERAGE('[5]Linked Data'!G112:G114)</f>
        <v>#N/A</v>
      </c>
      <c r="I114" t="e">
        <f>AVERAGE('[5]Linked Data'!H112:H114)</f>
        <v>#N/A</v>
      </c>
      <c r="J114" t="e">
        <f>AVERAGE('[5]Linked Data'!I112:I114)</f>
        <v>#N/A</v>
      </c>
      <c r="K114" t="e">
        <f>AVERAGE('[5]Linked Data'!J112:J114)</f>
        <v>#N/A</v>
      </c>
      <c r="M114" s="9"/>
      <c r="N114" s="12" t="e">
        <f t="shared" si="11"/>
        <v>#N/A</v>
      </c>
      <c r="O114" s="12" t="e">
        <f t="shared" si="11"/>
        <v>#N/A</v>
      </c>
      <c r="P114" s="12" t="e">
        <f t="shared" si="11"/>
        <v>#N/A</v>
      </c>
      <c r="Q114" s="12" t="e">
        <f t="shared" si="11"/>
        <v>#N/A</v>
      </c>
      <c r="R114" s="12" t="e">
        <f t="shared" si="13"/>
        <v>#N/A</v>
      </c>
      <c r="S114" s="12" t="e">
        <f t="shared" si="13"/>
        <v>#N/A</v>
      </c>
      <c r="T114" s="12" t="e">
        <f t="shared" si="13"/>
        <v>#N/A</v>
      </c>
      <c r="U114" s="12" t="e">
        <f t="shared" si="13"/>
        <v>#N/A</v>
      </c>
      <c r="AK114" s="9"/>
      <c r="AL114" s="24" t="e">
        <f t="shared" si="12"/>
        <v>#N/A</v>
      </c>
      <c r="AM114" s="25" t="e">
        <f>'[5]Linked Data'!O114</f>
        <v>#N/A</v>
      </c>
      <c r="AN114" s="25" t="e">
        <f>'[5]Linked Data'!P114</f>
        <v>#N/A</v>
      </c>
      <c r="AO114" s="25" t="e">
        <f>'[5]Linked Data'!Q114</f>
        <v>#N/A</v>
      </c>
      <c r="AP114" s="25" t="e">
        <f>'[5]Linked Data'!R114</f>
        <v>#N/A</v>
      </c>
      <c r="AQ114" s="25" t="e">
        <f>'[5]Linked Data'!S114</f>
        <v>#N/A</v>
      </c>
      <c r="AR114" s="25" t="e">
        <f>'[5]Linked Data'!T114</f>
        <v>#N/A</v>
      </c>
      <c r="AS114" s="25" t="e">
        <f>'[5]Linked Data'!U114</f>
        <v>#N/A</v>
      </c>
      <c r="AT114" s="25" t="e">
        <f>'[5]Linked Data'!V114</f>
        <v>#N/A</v>
      </c>
    </row>
    <row r="115" spans="3:46" x14ac:dyDescent="0.25">
      <c r="C115" s="7" t="e">
        <f>'[5]Linked Data'!L115</f>
        <v>#N/A</v>
      </c>
      <c r="D115" t="e">
        <f>AVERAGE('[5]Linked Data'!C113:C115)</f>
        <v>#N/A</v>
      </c>
      <c r="E115" t="e">
        <f>AVERAGE('[5]Linked Data'!D113:D115)</f>
        <v>#N/A</v>
      </c>
      <c r="F115" t="e">
        <f>AVERAGE('[5]Linked Data'!E113:E115)</f>
        <v>#N/A</v>
      </c>
      <c r="G115" t="e">
        <f>AVERAGE('[5]Linked Data'!F113:F115)</f>
        <v>#N/A</v>
      </c>
      <c r="H115" t="e">
        <f>AVERAGE('[5]Linked Data'!G113:G115)</f>
        <v>#N/A</v>
      </c>
      <c r="I115" t="e">
        <f>AVERAGE('[5]Linked Data'!H113:H115)</f>
        <v>#N/A</v>
      </c>
      <c r="J115" t="e">
        <f>AVERAGE('[5]Linked Data'!I113:I115)</f>
        <v>#N/A</v>
      </c>
      <c r="K115" t="e">
        <f>AVERAGE('[5]Linked Data'!J113:J115)</f>
        <v>#N/A</v>
      </c>
      <c r="M115" s="9"/>
      <c r="N115" s="12" t="e">
        <f t="shared" ref="N115:Q150" si="14">100*(D115/D$5)</f>
        <v>#N/A</v>
      </c>
      <c r="O115" s="12" t="e">
        <f t="shared" si="14"/>
        <v>#N/A</v>
      </c>
      <c r="P115" s="12" t="e">
        <f t="shared" si="14"/>
        <v>#N/A</v>
      </c>
      <c r="Q115" s="12" t="e">
        <f t="shared" si="14"/>
        <v>#N/A</v>
      </c>
      <c r="R115" s="12" t="e">
        <f t="shared" si="13"/>
        <v>#N/A</v>
      </c>
      <c r="S115" s="12" t="e">
        <f t="shared" si="13"/>
        <v>#N/A</v>
      </c>
      <c r="T115" s="12" t="e">
        <f t="shared" si="13"/>
        <v>#N/A</v>
      </c>
      <c r="U115" s="12" t="e">
        <f t="shared" si="13"/>
        <v>#N/A</v>
      </c>
      <c r="AK115" s="9"/>
      <c r="AL115" s="24" t="e">
        <f t="shared" si="12"/>
        <v>#N/A</v>
      </c>
      <c r="AM115" s="25" t="e">
        <f>'[5]Linked Data'!O115</f>
        <v>#N/A</v>
      </c>
      <c r="AN115" s="25" t="e">
        <f>'[5]Linked Data'!P115</f>
        <v>#N/A</v>
      </c>
      <c r="AO115" s="25" t="e">
        <f>'[5]Linked Data'!Q115</f>
        <v>#N/A</v>
      </c>
      <c r="AP115" s="25" t="e">
        <f>'[5]Linked Data'!R115</f>
        <v>#N/A</v>
      </c>
      <c r="AQ115" s="25" t="e">
        <f>'[5]Linked Data'!S115</f>
        <v>#N/A</v>
      </c>
      <c r="AR115" s="25" t="e">
        <f>'[5]Linked Data'!T115</f>
        <v>#N/A</v>
      </c>
      <c r="AS115" s="25" t="e">
        <f>'[5]Linked Data'!U115</f>
        <v>#N/A</v>
      </c>
      <c r="AT115" s="25" t="e">
        <f>'[5]Linked Data'!V115</f>
        <v>#N/A</v>
      </c>
    </row>
    <row r="116" spans="3:46" x14ac:dyDescent="0.25">
      <c r="C116" s="7" t="e">
        <f>'[5]Linked Data'!L116</f>
        <v>#N/A</v>
      </c>
      <c r="D116" t="e">
        <f>AVERAGE('[5]Linked Data'!C114:C116)</f>
        <v>#N/A</v>
      </c>
      <c r="E116" t="e">
        <f>AVERAGE('[5]Linked Data'!D114:D116)</f>
        <v>#N/A</v>
      </c>
      <c r="F116" t="e">
        <f>AVERAGE('[5]Linked Data'!E114:E116)</f>
        <v>#N/A</v>
      </c>
      <c r="G116" t="e">
        <f>AVERAGE('[5]Linked Data'!F114:F116)</f>
        <v>#N/A</v>
      </c>
      <c r="H116" t="e">
        <f>AVERAGE('[5]Linked Data'!G114:G116)</f>
        <v>#N/A</v>
      </c>
      <c r="I116" t="e">
        <f>AVERAGE('[5]Linked Data'!H114:H116)</f>
        <v>#N/A</v>
      </c>
      <c r="J116" t="e">
        <f>AVERAGE('[5]Linked Data'!I114:I116)</f>
        <v>#N/A</v>
      </c>
      <c r="K116" t="e">
        <f>AVERAGE('[5]Linked Data'!J114:J116)</f>
        <v>#N/A</v>
      </c>
      <c r="M116" s="9"/>
      <c r="N116" s="12" t="e">
        <f t="shared" si="14"/>
        <v>#N/A</v>
      </c>
      <c r="O116" s="12" t="e">
        <f t="shared" si="14"/>
        <v>#N/A</v>
      </c>
      <c r="P116" s="12" t="e">
        <f t="shared" si="14"/>
        <v>#N/A</v>
      </c>
      <c r="Q116" s="12" t="e">
        <f t="shared" si="14"/>
        <v>#N/A</v>
      </c>
      <c r="R116" s="12" t="e">
        <f t="shared" si="13"/>
        <v>#N/A</v>
      </c>
      <c r="S116" s="12" t="e">
        <f t="shared" si="13"/>
        <v>#N/A</v>
      </c>
      <c r="T116" s="12" t="e">
        <f t="shared" si="13"/>
        <v>#N/A</v>
      </c>
      <c r="U116" s="12" t="e">
        <f t="shared" si="13"/>
        <v>#N/A</v>
      </c>
      <c r="AK116" s="9"/>
      <c r="AL116" s="24" t="e">
        <f t="shared" si="12"/>
        <v>#N/A</v>
      </c>
      <c r="AM116" s="25" t="e">
        <f>'[5]Linked Data'!O116</f>
        <v>#N/A</v>
      </c>
      <c r="AN116" s="25" t="e">
        <f>'[5]Linked Data'!P116</f>
        <v>#N/A</v>
      </c>
      <c r="AO116" s="25" t="e">
        <f>'[5]Linked Data'!Q116</f>
        <v>#N/A</v>
      </c>
      <c r="AP116" s="25" t="e">
        <f>'[5]Linked Data'!R116</f>
        <v>#N/A</v>
      </c>
      <c r="AQ116" s="25" t="e">
        <f>'[5]Linked Data'!S116</f>
        <v>#N/A</v>
      </c>
      <c r="AR116" s="25" t="e">
        <f>'[5]Linked Data'!T116</f>
        <v>#N/A</v>
      </c>
      <c r="AS116" s="25" t="e">
        <f>'[5]Linked Data'!U116</f>
        <v>#N/A</v>
      </c>
      <c r="AT116" s="25" t="e">
        <f>'[5]Linked Data'!V116</f>
        <v>#N/A</v>
      </c>
    </row>
    <row r="117" spans="3:46" x14ac:dyDescent="0.25">
      <c r="C117" s="7" t="e">
        <f>'[5]Linked Data'!L117</f>
        <v>#N/A</v>
      </c>
      <c r="D117" t="e">
        <f>AVERAGE('[5]Linked Data'!C115:C117)</f>
        <v>#N/A</v>
      </c>
      <c r="E117" t="e">
        <f>AVERAGE('[5]Linked Data'!D115:D117)</f>
        <v>#N/A</v>
      </c>
      <c r="F117" t="e">
        <f>AVERAGE('[5]Linked Data'!E115:E117)</f>
        <v>#N/A</v>
      </c>
      <c r="G117" t="e">
        <f>AVERAGE('[5]Linked Data'!F115:F117)</f>
        <v>#N/A</v>
      </c>
      <c r="H117" t="e">
        <f>AVERAGE('[5]Linked Data'!G115:G117)</f>
        <v>#N/A</v>
      </c>
      <c r="I117" t="e">
        <f>AVERAGE('[5]Linked Data'!H115:H117)</f>
        <v>#N/A</v>
      </c>
      <c r="J117" t="e">
        <f>AVERAGE('[5]Linked Data'!I115:I117)</f>
        <v>#N/A</v>
      </c>
      <c r="K117" t="e">
        <f>AVERAGE('[5]Linked Data'!J115:J117)</f>
        <v>#N/A</v>
      </c>
      <c r="M117" s="9"/>
      <c r="N117" s="12" t="e">
        <f t="shared" si="14"/>
        <v>#N/A</v>
      </c>
      <c r="O117" s="12" t="e">
        <f t="shared" si="14"/>
        <v>#N/A</v>
      </c>
      <c r="P117" s="12" t="e">
        <f t="shared" si="14"/>
        <v>#N/A</v>
      </c>
      <c r="Q117" s="12" t="e">
        <f t="shared" si="14"/>
        <v>#N/A</v>
      </c>
      <c r="R117" s="12" t="e">
        <f t="shared" si="13"/>
        <v>#N/A</v>
      </c>
      <c r="S117" s="12" t="e">
        <f t="shared" si="13"/>
        <v>#N/A</v>
      </c>
      <c r="T117" s="12" t="e">
        <f t="shared" si="13"/>
        <v>#N/A</v>
      </c>
      <c r="U117" s="12" t="e">
        <f t="shared" si="13"/>
        <v>#N/A</v>
      </c>
      <c r="AK117" s="9"/>
      <c r="AL117" s="24" t="e">
        <f t="shared" si="12"/>
        <v>#N/A</v>
      </c>
      <c r="AM117" s="25" t="e">
        <f>'[5]Linked Data'!O117</f>
        <v>#N/A</v>
      </c>
      <c r="AN117" s="25" t="e">
        <f>'[5]Linked Data'!P117</f>
        <v>#N/A</v>
      </c>
      <c r="AO117" s="25" t="e">
        <f>'[5]Linked Data'!Q117</f>
        <v>#N/A</v>
      </c>
      <c r="AP117" s="25" t="e">
        <f>'[5]Linked Data'!R117</f>
        <v>#N/A</v>
      </c>
      <c r="AQ117" s="25" t="e">
        <f>'[5]Linked Data'!S117</f>
        <v>#N/A</v>
      </c>
      <c r="AR117" s="25" t="e">
        <f>'[5]Linked Data'!T117</f>
        <v>#N/A</v>
      </c>
      <c r="AS117" s="25" t="e">
        <f>'[5]Linked Data'!U117</f>
        <v>#N/A</v>
      </c>
      <c r="AT117" s="25" t="e">
        <f>'[5]Linked Data'!V117</f>
        <v>#N/A</v>
      </c>
    </row>
    <row r="118" spans="3:46" x14ac:dyDescent="0.25">
      <c r="C118" s="7" t="e">
        <f>'[5]Linked Data'!L118</f>
        <v>#N/A</v>
      </c>
      <c r="D118" t="e">
        <f>AVERAGE('[5]Linked Data'!C116:C118)</f>
        <v>#N/A</v>
      </c>
      <c r="E118" t="e">
        <f>AVERAGE('[5]Linked Data'!D116:D118)</f>
        <v>#N/A</v>
      </c>
      <c r="F118" t="e">
        <f>AVERAGE('[5]Linked Data'!E116:E118)</f>
        <v>#N/A</v>
      </c>
      <c r="G118" t="e">
        <f>AVERAGE('[5]Linked Data'!F116:F118)</f>
        <v>#N/A</v>
      </c>
      <c r="H118" t="e">
        <f>AVERAGE('[5]Linked Data'!G116:G118)</f>
        <v>#N/A</v>
      </c>
      <c r="I118" t="e">
        <f>AVERAGE('[5]Linked Data'!H116:H118)</f>
        <v>#N/A</v>
      </c>
      <c r="J118" t="e">
        <f>AVERAGE('[5]Linked Data'!I116:I118)</f>
        <v>#N/A</v>
      </c>
      <c r="K118" t="e">
        <f>AVERAGE('[5]Linked Data'!J116:J118)</f>
        <v>#N/A</v>
      </c>
      <c r="M118" s="9"/>
      <c r="N118" s="12" t="e">
        <f t="shared" si="14"/>
        <v>#N/A</v>
      </c>
      <c r="O118" s="12" t="e">
        <f t="shared" si="14"/>
        <v>#N/A</v>
      </c>
      <c r="P118" s="12" t="e">
        <f t="shared" si="14"/>
        <v>#N/A</v>
      </c>
      <c r="Q118" s="12" t="e">
        <f t="shared" si="14"/>
        <v>#N/A</v>
      </c>
      <c r="R118" s="12" t="e">
        <f t="shared" si="13"/>
        <v>#N/A</v>
      </c>
      <c r="S118" s="12" t="e">
        <f t="shared" si="13"/>
        <v>#N/A</v>
      </c>
      <c r="T118" s="12" t="e">
        <f t="shared" si="13"/>
        <v>#N/A</v>
      </c>
      <c r="U118" s="12" t="e">
        <f t="shared" si="13"/>
        <v>#N/A</v>
      </c>
      <c r="AK118" s="9"/>
      <c r="AL118" s="24" t="e">
        <f t="shared" si="12"/>
        <v>#N/A</v>
      </c>
      <c r="AM118" s="25" t="e">
        <f>'[5]Linked Data'!O118</f>
        <v>#N/A</v>
      </c>
      <c r="AN118" s="25" t="e">
        <f>'[5]Linked Data'!P118</f>
        <v>#N/A</v>
      </c>
      <c r="AO118" s="25" t="e">
        <f>'[5]Linked Data'!Q118</f>
        <v>#N/A</v>
      </c>
      <c r="AP118" s="25" t="e">
        <f>'[5]Linked Data'!R118</f>
        <v>#N/A</v>
      </c>
      <c r="AQ118" s="25" t="e">
        <f>'[5]Linked Data'!S118</f>
        <v>#N/A</v>
      </c>
      <c r="AR118" s="25" t="e">
        <f>'[5]Linked Data'!T118</f>
        <v>#N/A</v>
      </c>
      <c r="AS118" s="25" t="e">
        <f>'[5]Linked Data'!U118</f>
        <v>#N/A</v>
      </c>
      <c r="AT118" s="25" t="e">
        <f>'[5]Linked Data'!V118</f>
        <v>#N/A</v>
      </c>
    </row>
    <row r="119" spans="3:46" x14ac:dyDescent="0.25">
      <c r="C119" s="7" t="e">
        <f>'[5]Linked Data'!L119</f>
        <v>#N/A</v>
      </c>
      <c r="D119" t="e">
        <f>AVERAGE('[5]Linked Data'!C117:C119)</f>
        <v>#N/A</v>
      </c>
      <c r="E119" t="e">
        <f>AVERAGE('[5]Linked Data'!D117:D119)</f>
        <v>#N/A</v>
      </c>
      <c r="F119" t="e">
        <f>AVERAGE('[5]Linked Data'!E117:E119)</f>
        <v>#N/A</v>
      </c>
      <c r="G119" t="e">
        <f>AVERAGE('[5]Linked Data'!F117:F119)</f>
        <v>#N/A</v>
      </c>
      <c r="H119" t="e">
        <f>AVERAGE('[5]Linked Data'!G117:G119)</f>
        <v>#N/A</v>
      </c>
      <c r="I119" t="e">
        <f>AVERAGE('[5]Linked Data'!H117:H119)</f>
        <v>#N/A</v>
      </c>
      <c r="J119" t="e">
        <f>AVERAGE('[5]Linked Data'!I117:I119)</f>
        <v>#N/A</v>
      </c>
      <c r="K119" t="e">
        <f>AVERAGE('[5]Linked Data'!J117:J119)</f>
        <v>#N/A</v>
      </c>
      <c r="M119" s="9"/>
      <c r="N119" s="12" t="e">
        <f t="shared" si="14"/>
        <v>#N/A</v>
      </c>
      <c r="O119" s="12" t="e">
        <f t="shared" si="14"/>
        <v>#N/A</v>
      </c>
      <c r="P119" s="12" t="e">
        <f t="shared" si="14"/>
        <v>#N/A</v>
      </c>
      <c r="Q119" s="12" t="e">
        <f t="shared" si="14"/>
        <v>#N/A</v>
      </c>
      <c r="R119" s="12" t="e">
        <f t="shared" si="13"/>
        <v>#N/A</v>
      </c>
      <c r="S119" s="12" t="e">
        <f t="shared" si="13"/>
        <v>#N/A</v>
      </c>
      <c r="T119" s="12" t="e">
        <f t="shared" si="13"/>
        <v>#N/A</v>
      </c>
      <c r="U119" s="12" t="e">
        <f t="shared" si="13"/>
        <v>#N/A</v>
      </c>
      <c r="AK119" s="9"/>
      <c r="AL119" s="24" t="e">
        <f t="shared" si="12"/>
        <v>#N/A</v>
      </c>
      <c r="AM119" s="25" t="e">
        <f>'[5]Linked Data'!O119</f>
        <v>#N/A</v>
      </c>
      <c r="AN119" s="25" t="e">
        <f>'[5]Linked Data'!P119</f>
        <v>#N/A</v>
      </c>
      <c r="AO119" s="25" t="e">
        <f>'[5]Linked Data'!Q119</f>
        <v>#N/A</v>
      </c>
      <c r="AP119" s="25" t="e">
        <f>'[5]Linked Data'!R119</f>
        <v>#N/A</v>
      </c>
      <c r="AQ119" s="25" t="e">
        <f>'[5]Linked Data'!S119</f>
        <v>#N/A</v>
      </c>
      <c r="AR119" s="25" t="e">
        <f>'[5]Linked Data'!T119</f>
        <v>#N/A</v>
      </c>
      <c r="AS119" s="25" t="e">
        <f>'[5]Linked Data'!U119</f>
        <v>#N/A</v>
      </c>
      <c r="AT119" s="25" t="e">
        <f>'[5]Linked Data'!V119</f>
        <v>#N/A</v>
      </c>
    </row>
    <row r="120" spans="3:46" x14ac:dyDescent="0.25">
      <c r="C120" s="7" t="e">
        <f>'[5]Linked Data'!L120</f>
        <v>#N/A</v>
      </c>
      <c r="D120" t="e">
        <f>AVERAGE('[5]Linked Data'!C118:C120)</f>
        <v>#N/A</v>
      </c>
      <c r="E120" t="e">
        <f>AVERAGE('[5]Linked Data'!D118:D120)</f>
        <v>#N/A</v>
      </c>
      <c r="F120" t="e">
        <f>AVERAGE('[5]Linked Data'!E118:E120)</f>
        <v>#N/A</v>
      </c>
      <c r="G120" t="e">
        <f>AVERAGE('[5]Linked Data'!F118:F120)</f>
        <v>#N/A</v>
      </c>
      <c r="H120" t="e">
        <f>AVERAGE('[5]Linked Data'!G118:G120)</f>
        <v>#N/A</v>
      </c>
      <c r="I120" t="e">
        <f>AVERAGE('[5]Linked Data'!H118:H120)</f>
        <v>#N/A</v>
      </c>
      <c r="J120" t="e">
        <f>AVERAGE('[5]Linked Data'!I118:I120)</f>
        <v>#N/A</v>
      </c>
      <c r="K120" t="e">
        <f>AVERAGE('[5]Linked Data'!J118:J120)</f>
        <v>#N/A</v>
      </c>
      <c r="M120" s="9"/>
      <c r="N120" s="12" t="e">
        <f t="shared" si="14"/>
        <v>#N/A</v>
      </c>
      <c r="O120" s="12" t="e">
        <f t="shared" si="14"/>
        <v>#N/A</v>
      </c>
      <c r="P120" s="12" t="e">
        <f t="shared" si="14"/>
        <v>#N/A</v>
      </c>
      <c r="Q120" s="12" t="e">
        <f t="shared" si="14"/>
        <v>#N/A</v>
      </c>
      <c r="R120" s="12" t="e">
        <f t="shared" si="13"/>
        <v>#N/A</v>
      </c>
      <c r="S120" s="12" t="e">
        <f t="shared" si="13"/>
        <v>#N/A</v>
      </c>
      <c r="T120" s="12" t="e">
        <f t="shared" si="13"/>
        <v>#N/A</v>
      </c>
      <c r="U120" s="12" t="e">
        <f t="shared" si="13"/>
        <v>#N/A</v>
      </c>
      <c r="AK120" s="9"/>
      <c r="AL120" s="24" t="e">
        <f t="shared" si="12"/>
        <v>#N/A</v>
      </c>
      <c r="AM120" s="25" t="e">
        <f>'[5]Linked Data'!O120</f>
        <v>#N/A</v>
      </c>
      <c r="AN120" s="25" t="e">
        <f>'[5]Linked Data'!P120</f>
        <v>#N/A</v>
      </c>
      <c r="AO120" s="25" t="e">
        <f>'[5]Linked Data'!Q120</f>
        <v>#N/A</v>
      </c>
      <c r="AP120" s="25" t="e">
        <f>'[5]Linked Data'!R120</f>
        <v>#N/A</v>
      </c>
      <c r="AQ120" s="25" t="e">
        <f>'[5]Linked Data'!S120</f>
        <v>#N/A</v>
      </c>
      <c r="AR120" s="25" t="e">
        <f>'[5]Linked Data'!T120</f>
        <v>#N/A</v>
      </c>
      <c r="AS120" s="25" t="e">
        <f>'[5]Linked Data'!U120</f>
        <v>#N/A</v>
      </c>
      <c r="AT120" s="25" t="e">
        <f>'[5]Linked Data'!V120</f>
        <v>#N/A</v>
      </c>
    </row>
    <row r="121" spans="3:46" x14ac:dyDescent="0.25">
      <c r="C121" s="7" t="e">
        <f>'[5]Linked Data'!L121</f>
        <v>#N/A</v>
      </c>
      <c r="D121" t="e">
        <f>AVERAGE('[5]Linked Data'!C119:C121)</f>
        <v>#N/A</v>
      </c>
      <c r="E121" t="e">
        <f>AVERAGE('[5]Linked Data'!D119:D121)</f>
        <v>#N/A</v>
      </c>
      <c r="F121" t="e">
        <f>AVERAGE('[5]Linked Data'!E119:E121)</f>
        <v>#N/A</v>
      </c>
      <c r="G121" t="e">
        <f>AVERAGE('[5]Linked Data'!F119:F121)</f>
        <v>#N/A</v>
      </c>
      <c r="H121" t="e">
        <f>AVERAGE('[5]Linked Data'!G119:G121)</f>
        <v>#N/A</v>
      </c>
      <c r="I121" t="e">
        <f>AVERAGE('[5]Linked Data'!H119:H121)</f>
        <v>#N/A</v>
      </c>
      <c r="J121" t="e">
        <f>AVERAGE('[5]Linked Data'!I119:I121)</f>
        <v>#N/A</v>
      </c>
      <c r="K121" t="e">
        <f>AVERAGE('[5]Linked Data'!J119:J121)</f>
        <v>#N/A</v>
      </c>
      <c r="M121" s="9"/>
      <c r="N121" s="12" t="e">
        <f t="shared" si="14"/>
        <v>#N/A</v>
      </c>
      <c r="O121" s="12" t="e">
        <f t="shared" si="14"/>
        <v>#N/A</v>
      </c>
      <c r="P121" s="12" t="e">
        <f t="shared" si="14"/>
        <v>#N/A</v>
      </c>
      <c r="Q121" s="12" t="e">
        <f t="shared" si="14"/>
        <v>#N/A</v>
      </c>
      <c r="R121" s="12" t="e">
        <f t="shared" si="13"/>
        <v>#N/A</v>
      </c>
      <c r="S121" s="12" t="e">
        <f t="shared" si="13"/>
        <v>#N/A</v>
      </c>
      <c r="T121" s="12" t="e">
        <f t="shared" si="13"/>
        <v>#N/A</v>
      </c>
      <c r="U121" s="12" t="e">
        <f t="shared" si="13"/>
        <v>#N/A</v>
      </c>
      <c r="AK121" s="9"/>
      <c r="AL121" s="24" t="e">
        <f t="shared" si="12"/>
        <v>#N/A</v>
      </c>
      <c r="AM121" s="25" t="e">
        <f>'[5]Linked Data'!O121</f>
        <v>#N/A</v>
      </c>
      <c r="AN121" s="25" t="e">
        <f>'[5]Linked Data'!P121</f>
        <v>#N/A</v>
      </c>
      <c r="AO121" s="25" t="e">
        <f>'[5]Linked Data'!Q121</f>
        <v>#N/A</v>
      </c>
      <c r="AP121" s="25" t="e">
        <f>'[5]Linked Data'!R121</f>
        <v>#N/A</v>
      </c>
      <c r="AQ121" s="25" t="e">
        <f>'[5]Linked Data'!S121</f>
        <v>#N/A</v>
      </c>
      <c r="AR121" s="25" t="e">
        <f>'[5]Linked Data'!T121</f>
        <v>#N/A</v>
      </c>
      <c r="AS121" s="25" t="e">
        <f>'[5]Linked Data'!U121</f>
        <v>#N/A</v>
      </c>
      <c r="AT121" s="25" t="e">
        <f>'[5]Linked Data'!V121</f>
        <v>#N/A</v>
      </c>
    </row>
    <row r="122" spans="3:46" x14ac:dyDescent="0.25">
      <c r="C122" s="7" t="e">
        <f>'[5]Linked Data'!L122</f>
        <v>#N/A</v>
      </c>
      <c r="D122" t="e">
        <f>AVERAGE('[5]Linked Data'!C120:C122)</f>
        <v>#N/A</v>
      </c>
      <c r="E122" t="e">
        <f>AVERAGE('[5]Linked Data'!D120:D122)</f>
        <v>#N/A</v>
      </c>
      <c r="F122" t="e">
        <f>AVERAGE('[5]Linked Data'!E120:E122)</f>
        <v>#N/A</v>
      </c>
      <c r="G122" t="e">
        <f>AVERAGE('[5]Linked Data'!F120:F122)</f>
        <v>#N/A</v>
      </c>
      <c r="H122" t="e">
        <f>AVERAGE('[5]Linked Data'!G120:G122)</f>
        <v>#N/A</v>
      </c>
      <c r="I122" t="e">
        <f>AVERAGE('[5]Linked Data'!H120:H122)</f>
        <v>#N/A</v>
      </c>
      <c r="J122" t="e">
        <f>AVERAGE('[5]Linked Data'!I120:I122)</f>
        <v>#N/A</v>
      </c>
      <c r="K122" t="e">
        <f>AVERAGE('[5]Linked Data'!J120:J122)</f>
        <v>#N/A</v>
      </c>
      <c r="M122" s="9"/>
      <c r="N122" s="12" t="e">
        <f t="shared" si="14"/>
        <v>#N/A</v>
      </c>
      <c r="O122" s="12" t="e">
        <f t="shared" si="14"/>
        <v>#N/A</v>
      </c>
      <c r="P122" s="12" t="e">
        <f t="shared" si="14"/>
        <v>#N/A</v>
      </c>
      <c r="Q122" s="12" t="e">
        <f t="shared" si="14"/>
        <v>#N/A</v>
      </c>
      <c r="R122" s="12" t="e">
        <f t="shared" si="13"/>
        <v>#N/A</v>
      </c>
      <c r="S122" s="12" t="e">
        <f t="shared" si="13"/>
        <v>#N/A</v>
      </c>
      <c r="T122" s="12" t="e">
        <f t="shared" si="13"/>
        <v>#N/A</v>
      </c>
      <c r="U122" s="12" t="e">
        <f t="shared" si="13"/>
        <v>#N/A</v>
      </c>
      <c r="AK122" s="9"/>
      <c r="AL122" s="24" t="e">
        <f t="shared" si="12"/>
        <v>#N/A</v>
      </c>
      <c r="AM122" s="25" t="e">
        <f>'[5]Linked Data'!O122</f>
        <v>#N/A</v>
      </c>
      <c r="AN122" s="25" t="e">
        <f>'[5]Linked Data'!P122</f>
        <v>#N/A</v>
      </c>
      <c r="AO122" s="25" t="e">
        <f>'[5]Linked Data'!Q122</f>
        <v>#N/A</v>
      </c>
      <c r="AP122" s="25" t="e">
        <f>'[5]Linked Data'!R122</f>
        <v>#N/A</v>
      </c>
      <c r="AQ122" s="25" t="e">
        <f>'[5]Linked Data'!S122</f>
        <v>#N/A</v>
      </c>
      <c r="AR122" s="25" t="e">
        <f>'[5]Linked Data'!T122</f>
        <v>#N/A</v>
      </c>
      <c r="AS122" s="25" t="e">
        <f>'[5]Linked Data'!U122</f>
        <v>#N/A</v>
      </c>
      <c r="AT122" s="25" t="e">
        <f>'[5]Linked Data'!V122</f>
        <v>#N/A</v>
      </c>
    </row>
    <row r="123" spans="3:46" x14ac:dyDescent="0.25">
      <c r="C123" s="7" t="e">
        <f>'[5]Linked Data'!L123</f>
        <v>#N/A</v>
      </c>
      <c r="D123" t="e">
        <f>AVERAGE('[5]Linked Data'!C121:C123)</f>
        <v>#N/A</v>
      </c>
      <c r="E123" t="e">
        <f>AVERAGE('[5]Linked Data'!D121:D123)</f>
        <v>#N/A</v>
      </c>
      <c r="F123" t="e">
        <f>AVERAGE('[5]Linked Data'!E121:E123)</f>
        <v>#N/A</v>
      </c>
      <c r="G123" t="e">
        <f>AVERAGE('[5]Linked Data'!F121:F123)</f>
        <v>#N/A</v>
      </c>
      <c r="H123" t="e">
        <f>AVERAGE('[5]Linked Data'!G121:G123)</f>
        <v>#N/A</v>
      </c>
      <c r="I123" t="e">
        <f>AVERAGE('[5]Linked Data'!H121:H123)</f>
        <v>#N/A</v>
      </c>
      <c r="J123" t="e">
        <f>AVERAGE('[5]Linked Data'!I121:I123)</f>
        <v>#N/A</v>
      </c>
      <c r="K123" t="e">
        <f>AVERAGE('[5]Linked Data'!J121:J123)</f>
        <v>#N/A</v>
      </c>
      <c r="M123" s="9"/>
      <c r="N123" s="12" t="e">
        <f t="shared" si="14"/>
        <v>#N/A</v>
      </c>
      <c r="O123" s="12" t="e">
        <f t="shared" si="14"/>
        <v>#N/A</v>
      </c>
      <c r="P123" s="12" t="e">
        <f t="shared" si="14"/>
        <v>#N/A</v>
      </c>
      <c r="Q123" s="12" t="e">
        <f t="shared" si="14"/>
        <v>#N/A</v>
      </c>
      <c r="R123" s="12" t="e">
        <f t="shared" si="13"/>
        <v>#N/A</v>
      </c>
      <c r="S123" s="12" t="e">
        <f t="shared" si="13"/>
        <v>#N/A</v>
      </c>
      <c r="T123" s="12" t="e">
        <f t="shared" si="13"/>
        <v>#N/A</v>
      </c>
      <c r="U123" s="12" t="e">
        <f t="shared" si="13"/>
        <v>#N/A</v>
      </c>
      <c r="AK123" s="9"/>
      <c r="AL123" s="24" t="e">
        <f t="shared" si="12"/>
        <v>#N/A</v>
      </c>
      <c r="AM123" s="25" t="e">
        <f>'[5]Linked Data'!O123</f>
        <v>#N/A</v>
      </c>
      <c r="AN123" s="25" t="e">
        <f>'[5]Linked Data'!P123</f>
        <v>#N/A</v>
      </c>
      <c r="AO123" s="25" t="e">
        <f>'[5]Linked Data'!Q123</f>
        <v>#N/A</v>
      </c>
      <c r="AP123" s="25" t="e">
        <f>'[5]Linked Data'!R123</f>
        <v>#N/A</v>
      </c>
      <c r="AQ123" s="25" t="e">
        <f>'[5]Linked Data'!S123</f>
        <v>#N/A</v>
      </c>
      <c r="AR123" s="25" t="e">
        <f>'[5]Linked Data'!T123</f>
        <v>#N/A</v>
      </c>
      <c r="AS123" s="25" t="e">
        <f>'[5]Linked Data'!U123</f>
        <v>#N/A</v>
      </c>
      <c r="AT123" s="25" t="e">
        <f>'[5]Linked Data'!V123</f>
        <v>#N/A</v>
      </c>
    </row>
    <row r="124" spans="3:46" x14ac:dyDescent="0.25">
      <c r="C124" s="7" t="e">
        <f>'[5]Linked Data'!L124</f>
        <v>#N/A</v>
      </c>
      <c r="D124" t="e">
        <f>AVERAGE('[5]Linked Data'!C122:C124)</f>
        <v>#N/A</v>
      </c>
      <c r="E124" t="e">
        <f>AVERAGE('[5]Linked Data'!D122:D124)</f>
        <v>#N/A</v>
      </c>
      <c r="F124" t="e">
        <f>AVERAGE('[5]Linked Data'!E122:E124)</f>
        <v>#N/A</v>
      </c>
      <c r="G124" t="e">
        <f>AVERAGE('[5]Linked Data'!F122:F124)</f>
        <v>#N/A</v>
      </c>
      <c r="H124" t="e">
        <f>AVERAGE('[5]Linked Data'!G122:G124)</f>
        <v>#N/A</v>
      </c>
      <c r="I124" t="e">
        <f>AVERAGE('[5]Linked Data'!H122:H124)</f>
        <v>#N/A</v>
      </c>
      <c r="J124" t="e">
        <f>AVERAGE('[5]Linked Data'!I122:I124)</f>
        <v>#N/A</v>
      </c>
      <c r="K124" t="e">
        <f>AVERAGE('[5]Linked Data'!J122:J124)</f>
        <v>#N/A</v>
      </c>
      <c r="M124" s="9"/>
      <c r="N124" s="12" t="e">
        <f t="shared" si="14"/>
        <v>#N/A</v>
      </c>
      <c r="O124" s="12" t="e">
        <f t="shared" si="14"/>
        <v>#N/A</v>
      </c>
      <c r="P124" s="12" t="e">
        <f t="shared" si="14"/>
        <v>#N/A</v>
      </c>
      <c r="Q124" s="12" t="e">
        <f t="shared" si="14"/>
        <v>#N/A</v>
      </c>
      <c r="R124" s="12" t="e">
        <f t="shared" si="13"/>
        <v>#N/A</v>
      </c>
      <c r="S124" s="12" t="e">
        <f t="shared" si="13"/>
        <v>#N/A</v>
      </c>
      <c r="T124" s="12" t="e">
        <f t="shared" si="13"/>
        <v>#N/A</v>
      </c>
      <c r="U124" s="12" t="e">
        <f t="shared" si="13"/>
        <v>#N/A</v>
      </c>
      <c r="AK124" s="9"/>
      <c r="AL124" s="24" t="e">
        <f t="shared" si="12"/>
        <v>#N/A</v>
      </c>
      <c r="AM124" s="25" t="e">
        <f>'[5]Linked Data'!O124</f>
        <v>#N/A</v>
      </c>
      <c r="AN124" s="25" t="e">
        <f>'[5]Linked Data'!P124</f>
        <v>#N/A</v>
      </c>
      <c r="AO124" s="25" t="e">
        <f>'[5]Linked Data'!Q124</f>
        <v>#N/A</v>
      </c>
      <c r="AP124" s="25" t="e">
        <f>'[5]Linked Data'!R124</f>
        <v>#N/A</v>
      </c>
      <c r="AQ124" s="25" t="e">
        <f>'[5]Linked Data'!S124</f>
        <v>#N/A</v>
      </c>
      <c r="AR124" s="25" t="e">
        <f>'[5]Linked Data'!T124</f>
        <v>#N/A</v>
      </c>
      <c r="AS124" s="25" t="e">
        <f>'[5]Linked Data'!U124</f>
        <v>#N/A</v>
      </c>
      <c r="AT124" s="25" t="e">
        <f>'[5]Linked Data'!V124</f>
        <v>#N/A</v>
      </c>
    </row>
    <row r="125" spans="3:46" x14ac:dyDescent="0.25">
      <c r="C125" s="7" t="e">
        <f>'[5]Linked Data'!L125</f>
        <v>#N/A</v>
      </c>
      <c r="D125" t="e">
        <f>AVERAGE('[5]Linked Data'!C123:C125)</f>
        <v>#N/A</v>
      </c>
      <c r="E125" t="e">
        <f>AVERAGE('[5]Linked Data'!D123:D125)</f>
        <v>#N/A</v>
      </c>
      <c r="F125" t="e">
        <f>AVERAGE('[5]Linked Data'!E123:E125)</f>
        <v>#N/A</v>
      </c>
      <c r="G125" t="e">
        <f>AVERAGE('[5]Linked Data'!F123:F125)</f>
        <v>#N/A</v>
      </c>
      <c r="H125" t="e">
        <f>AVERAGE('[5]Linked Data'!G123:G125)</f>
        <v>#N/A</v>
      </c>
      <c r="I125" t="e">
        <f>AVERAGE('[5]Linked Data'!H123:H125)</f>
        <v>#N/A</v>
      </c>
      <c r="J125" t="e">
        <f>AVERAGE('[5]Linked Data'!I123:I125)</f>
        <v>#N/A</v>
      </c>
      <c r="K125" t="e">
        <f>AVERAGE('[5]Linked Data'!J123:J125)</f>
        <v>#N/A</v>
      </c>
      <c r="M125" s="9"/>
      <c r="N125" s="12" t="e">
        <f t="shared" si="14"/>
        <v>#N/A</v>
      </c>
      <c r="O125" s="12" t="e">
        <f t="shared" si="14"/>
        <v>#N/A</v>
      </c>
      <c r="P125" s="12" t="e">
        <f t="shared" si="14"/>
        <v>#N/A</v>
      </c>
      <c r="Q125" s="12" t="e">
        <f t="shared" si="14"/>
        <v>#N/A</v>
      </c>
      <c r="R125" s="12" t="e">
        <f t="shared" si="13"/>
        <v>#N/A</v>
      </c>
      <c r="S125" s="12" t="e">
        <f t="shared" si="13"/>
        <v>#N/A</v>
      </c>
      <c r="T125" s="12" t="e">
        <f t="shared" si="13"/>
        <v>#N/A</v>
      </c>
      <c r="U125" s="12" t="e">
        <f t="shared" si="13"/>
        <v>#N/A</v>
      </c>
      <c r="AK125" s="9"/>
      <c r="AL125" s="24" t="e">
        <f t="shared" si="12"/>
        <v>#N/A</v>
      </c>
      <c r="AM125" s="25" t="e">
        <f>'[5]Linked Data'!O125</f>
        <v>#N/A</v>
      </c>
      <c r="AN125" s="25" t="e">
        <f>'[5]Linked Data'!P125</f>
        <v>#N/A</v>
      </c>
      <c r="AO125" s="25" t="e">
        <f>'[5]Linked Data'!Q125</f>
        <v>#N/A</v>
      </c>
      <c r="AP125" s="25" t="e">
        <f>'[5]Linked Data'!R125</f>
        <v>#N/A</v>
      </c>
      <c r="AQ125" s="25" t="e">
        <f>'[5]Linked Data'!S125</f>
        <v>#N/A</v>
      </c>
      <c r="AR125" s="25" t="e">
        <f>'[5]Linked Data'!T125</f>
        <v>#N/A</v>
      </c>
      <c r="AS125" s="25" t="e">
        <f>'[5]Linked Data'!U125</f>
        <v>#N/A</v>
      </c>
      <c r="AT125" s="25" t="e">
        <f>'[5]Linked Data'!V125</f>
        <v>#N/A</v>
      </c>
    </row>
    <row r="126" spans="3:46" x14ac:dyDescent="0.25">
      <c r="C126" s="7" t="e">
        <f>'[5]Linked Data'!L126</f>
        <v>#N/A</v>
      </c>
      <c r="D126" t="e">
        <f>AVERAGE('[5]Linked Data'!C124:C126)</f>
        <v>#N/A</v>
      </c>
      <c r="E126" t="e">
        <f>AVERAGE('[5]Linked Data'!D124:D126)</f>
        <v>#N/A</v>
      </c>
      <c r="F126" t="e">
        <f>AVERAGE('[5]Linked Data'!E124:E126)</f>
        <v>#N/A</v>
      </c>
      <c r="G126" t="e">
        <f>AVERAGE('[5]Linked Data'!F124:F126)</f>
        <v>#N/A</v>
      </c>
      <c r="H126" t="e">
        <f>AVERAGE('[5]Linked Data'!G124:G126)</f>
        <v>#N/A</v>
      </c>
      <c r="I126" t="e">
        <f>AVERAGE('[5]Linked Data'!H124:H126)</f>
        <v>#N/A</v>
      </c>
      <c r="J126" t="e">
        <f>AVERAGE('[5]Linked Data'!I124:I126)</f>
        <v>#N/A</v>
      </c>
      <c r="K126" t="e">
        <f>AVERAGE('[5]Linked Data'!J124:J126)</f>
        <v>#N/A</v>
      </c>
      <c r="M126" s="9"/>
      <c r="N126" s="12" t="e">
        <f t="shared" si="14"/>
        <v>#N/A</v>
      </c>
      <c r="O126" s="12" t="e">
        <f t="shared" si="14"/>
        <v>#N/A</v>
      </c>
      <c r="P126" s="12" t="e">
        <f t="shared" si="14"/>
        <v>#N/A</v>
      </c>
      <c r="Q126" s="12" t="e">
        <f t="shared" si="14"/>
        <v>#N/A</v>
      </c>
      <c r="R126" s="12" t="e">
        <f t="shared" si="13"/>
        <v>#N/A</v>
      </c>
      <c r="S126" s="12" t="e">
        <f t="shared" si="13"/>
        <v>#N/A</v>
      </c>
      <c r="T126" s="12" t="e">
        <f t="shared" si="13"/>
        <v>#N/A</v>
      </c>
      <c r="U126" s="12" t="e">
        <f t="shared" si="13"/>
        <v>#N/A</v>
      </c>
      <c r="AK126" s="9"/>
      <c r="AL126" s="24" t="e">
        <f t="shared" si="12"/>
        <v>#N/A</v>
      </c>
      <c r="AM126" s="25" t="e">
        <f>'[5]Linked Data'!O126</f>
        <v>#N/A</v>
      </c>
      <c r="AN126" s="25" t="e">
        <f>'[5]Linked Data'!P126</f>
        <v>#N/A</v>
      </c>
      <c r="AO126" s="25" t="e">
        <f>'[5]Linked Data'!Q126</f>
        <v>#N/A</v>
      </c>
      <c r="AP126" s="25" t="e">
        <f>'[5]Linked Data'!R126</f>
        <v>#N/A</v>
      </c>
      <c r="AQ126" s="25" t="e">
        <f>'[5]Linked Data'!S126</f>
        <v>#N/A</v>
      </c>
      <c r="AR126" s="25" t="e">
        <f>'[5]Linked Data'!T126</f>
        <v>#N/A</v>
      </c>
      <c r="AS126" s="25" t="e">
        <f>'[5]Linked Data'!U126</f>
        <v>#N/A</v>
      </c>
      <c r="AT126" s="25" t="e">
        <f>'[5]Linked Data'!V126</f>
        <v>#N/A</v>
      </c>
    </row>
    <row r="127" spans="3:46" x14ac:dyDescent="0.25">
      <c r="C127" s="7" t="e">
        <f>'[5]Linked Data'!L127</f>
        <v>#N/A</v>
      </c>
      <c r="D127" t="e">
        <f>AVERAGE('[5]Linked Data'!C125:C127)</f>
        <v>#N/A</v>
      </c>
      <c r="E127" t="e">
        <f>AVERAGE('[5]Linked Data'!D125:D127)</f>
        <v>#N/A</v>
      </c>
      <c r="F127" t="e">
        <f>AVERAGE('[5]Linked Data'!E125:E127)</f>
        <v>#N/A</v>
      </c>
      <c r="G127" t="e">
        <f>AVERAGE('[5]Linked Data'!F125:F127)</f>
        <v>#N/A</v>
      </c>
      <c r="H127" t="e">
        <f>AVERAGE('[5]Linked Data'!G125:G127)</f>
        <v>#N/A</v>
      </c>
      <c r="I127" t="e">
        <f>AVERAGE('[5]Linked Data'!H125:H127)</f>
        <v>#N/A</v>
      </c>
      <c r="J127" t="e">
        <f>AVERAGE('[5]Linked Data'!I125:I127)</f>
        <v>#N/A</v>
      </c>
      <c r="K127" t="e">
        <f>AVERAGE('[5]Linked Data'!J125:J127)</f>
        <v>#N/A</v>
      </c>
      <c r="M127" s="9"/>
      <c r="N127" s="12" t="e">
        <f t="shared" si="14"/>
        <v>#N/A</v>
      </c>
      <c r="O127" s="12" t="e">
        <f t="shared" si="14"/>
        <v>#N/A</v>
      </c>
      <c r="P127" s="12" t="e">
        <f t="shared" si="14"/>
        <v>#N/A</v>
      </c>
      <c r="Q127" s="12" t="e">
        <f t="shared" si="14"/>
        <v>#N/A</v>
      </c>
      <c r="R127" s="12" t="e">
        <f t="shared" si="13"/>
        <v>#N/A</v>
      </c>
      <c r="S127" s="12" t="e">
        <f t="shared" si="13"/>
        <v>#N/A</v>
      </c>
      <c r="T127" s="12" t="e">
        <f t="shared" si="13"/>
        <v>#N/A</v>
      </c>
      <c r="U127" s="12" t="e">
        <f t="shared" si="13"/>
        <v>#N/A</v>
      </c>
      <c r="AK127" s="9"/>
      <c r="AL127" s="24" t="e">
        <f t="shared" si="12"/>
        <v>#N/A</v>
      </c>
      <c r="AM127" s="25" t="e">
        <f>'[5]Linked Data'!O127</f>
        <v>#N/A</v>
      </c>
      <c r="AN127" s="25" t="e">
        <f>'[5]Linked Data'!P127</f>
        <v>#N/A</v>
      </c>
      <c r="AO127" s="25" t="e">
        <f>'[5]Linked Data'!Q127</f>
        <v>#N/A</v>
      </c>
      <c r="AP127" s="25" t="e">
        <f>'[5]Linked Data'!R127</f>
        <v>#N/A</v>
      </c>
      <c r="AQ127" s="25" t="e">
        <f>'[5]Linked Data'!S127</f>
        <v>#N/A</v>
      </c>
      <c r="AR127" s="25" t="e">
        <f>'[5]Linked Data'!T127</f>
        <v>#N/A</v>
      </c>
      <c r="AS127" s="25" t="e">
        <f>'[5]Linked Data'!U127</f>
        <v>#N/A</v>
      </c>
      <c r="AT127" s="25" t="e">
        <f>'[5]Linked Data'!V127</f>
        <v>#N/A</v>
      </c>
    </row>
    <row r="128" spans="3:46" x14ac:dyDescent="0.25">
      <c r="C128" s="7" t="e">
        <f>'[5]Linked Data'!L128</f>
        <v>#N/A</v>
      </c>
      <c r="D128" t="e">
        <f>AVERAGE('[5]Linked Data'!C126:C128)</f>
        <v>#N/A</v>
      </c>
      <c r="E128" t="e">
        <f>AVERAGE('[5]Linked Data'!D126:D128)</f>
        <v>#N/A</v>
      </c>
      <c r="F128" t="e">
        <f>AVERAGE('[5]Linked Data'!E126:E128)</f>
        <v>#N/A</v>
      </c>
      <c r="G128" t="e">
        <f>AVERAGE('[5]Linked Data'!F126:F128)</f>
        <v>#N/A</v>
      </c>
      <c r="H128" t="e">
        <f>AVERAGE('[5]Linked Data'!G126:G128)</f>
        <v>#N/A</v>
      </c>
      <c r="I128" t="e">
        <f>AVERAGE('[5]Linked Data'!H126:H128)</f>
        <v>#N/A</v>
      </c>
      <c r="J128" t="e">
        <f>AVERAGE('[5]Linked Data'!I126:I128)</f>
        <v>#N/A</v>
      </c>
      <c r="K128" t="e">
        <f>AVERAGE('[5]Linked Data'!J126:J128)</f>
        <v>#N/A</v>
      </c>
      <c r="M128" s="9"/>
      <c r="N128" s="12" t="e">
        <f t="shared" si="14"/>
        <v>#N/A</v>
      </c>
      <c r="O128" s="12" t="e">
        <f t="shared" si="14"/>
        <v>#N/A</v>
      </c>
      <c r="P128" s="12" t="e">
        <f t="shared" si="14"/>
        <v>#N/A</v>
      </c>
      <c r="Q128" s="12" t="e">
        <f t="shared" si="14"/>
        <v>#N/A</v>
      </c>
      <c r="R128" s="12" t="e">
        <f t="shared" si="13"/>
        <v>#N/A</v>
      </c>
      <c r="S128" s="12" t="e">
        <f t="shared" si="13"/>
        <v>#N/A</v>
      </c>
      <c r="T128" s="12" t="e">
        <f t="shared" si="13"/>
        <v>#N/A</v>
      </c>
      <c r="U128" s="12" t="e">
        <f t="shared" si="13"/>
        <v>#N/A</v>
      </c>
      <c r="AK128" s="9"/>
      <c r="AL128" s="24" t="e">
        <f t="shared" si="12"/>
        <v>#N/A</v>
      </c>
      <c r="AM128" s="25" t="e">
        <f>'[5]Linked Data'!O128</f>
        <v>#N/A</v>
      </c>
      <c r="AN128" s="25" t="e">
        <f>'[5]Linked Data'!P128</f>
        <v>#N/A</v>
      </c>
      <c r="AO128" s="25" t="e">
        <f>'[5]Linked Data'!Q128</f>
        <v>#N/A</v>
      </c>
      <c r="AP128" s="25" t="e">
        <f>'[5]Linked Data'!R128</f>
        <v>#N/A</v>
      </c>
      <c r="AQ128" s="25" t="e">
        <f>'[5]Linked Data'!S128</f>
        <v>#N/A</v>
      </c>
      <c r="AR128" s="25" t="e">
        <f>'[5]Linked Data'!T128</f>
        <v>#N/A</v>
      </c>
      <c r="AS128" s="25" t="e">
        <f>'[5]Linked Data'!U128</f>
        <v>#N/A</v>
      </c>
      <c r="AT128" s="25" t="e">
        <f>'[5]Linked Data'!V128</f>
        <v>#N/A</v>
      </c>
    </row>
    <row r="129" spans="3:46" x14ac:dyDescent="0.25">
      <c r="C129" s="7" t="e">
        <f>'[5]Linked Data'!L129</f>
        <v>#N/A</v>
      </c>
      <c r="D129" t="e">
        <f>AVERAGE('[5]Linked Data'!C127:C129)</f>
        <v>#N/A</v>
      </c>
      <c r="E129" t="e">
        <f>AVERAGE('[5]Linked Data'!D127:D129)</f>
        <v>#N/A</v>
      </c>
      <c r="F129" t="e">
        <f>AVERAGE('[5]Linked Data'!E127:E129)</f>
        <v>#N/A</v>
      </c>
      <c r="G129" t="e">
        <f>AVERAGE('[5]Linked Data'!F127:F129)</f>
        <v>#N/A</v>
      </c>
      <c r="H129" t="e">
        <f>AVERAGE('[5]Linked Data'!G127:G129)</f>
        <v>#N/A</v>
      </c>
      <c r="I129" t="e">
        <f>AVERAGE('[5]Linked Data'!H127:H129)</f>
        <v>#N/A</v>
      </c>
      <c r="J129" t="e">
        <f>AVERAGE('[5]Linked Data'!I127:I129)</f>
        <v>#N/A</v>
      </c>
      <c r="K129" t="e">
        <f>AVERAGE('[5]Linked Data'!J127:J129)</f>
        <v>#N/A</v>
      </c>
      <c r="M129" s="9"/>
      <c r="N129" s="12" t="e">
        <f t="shared" si="14"/>
        <v>#N/A</v>
      </c>
      <c r="O129" s="12" t="e">
        <f t="shared" si="14"/>
        <v>#N/A</v>
      </c>
      <c r="P129" s="12" t="e">
        <f t="shared" si="14"/>
        <v>#N/A</v>
      </c>
      <c r="Q129" s="12" t="e">
        <f t="shared" si="14"/>
        <v>#N/A</v>
      </c>
      <c r="R129" s="12" t="e">
        <f t="shared" si="13"/>
        <v>#N/A</v>
      </c>
      <c r="S129" s="12" t="e">
        <f t="shared" si="13"/>
        <v>#N/A</v>
      </c>
      <c r="T129" s="12" t="e">
        <f t="shared" si="13"/>
        <v>#N/A</v>
      </c>
      <c r="U129" s="12" t="e">
        <f t="shared" si="13"/>
        <v>#N/A</v>
      </c>
      <c r="AK129" s="9"/>
      <c r="AL129" s="24" t="e">
        <f t="shared" si="12"/>
        <v>#N/A</v>
      </c>
      <c r="AM129" s="25" t="e">
        <f>'[5]Linked Data'!O129</f>
        <v>#N/A</v>
      </c>
      <c r="AN129" s="25" t="e">
        <f>'[5]Linked Data'!P129</f>
        <v>#N/A</v>
      </c>
      <c r="AO129" s="25" t="e">
        <f>'[5]Linked Data'!Q129</f>
        <v>#N/A</v>
      </c>
      <c r="AP129" s="25" t="e">
        <f>'[5]Linked Data'!R129</f>
        <v>#N/A</v>
      </c>
      <c r="AQ129" s="25" t="e">
        <f>'[5]Linked Data'!S129</f>
        <v>#N/A</v>
      </c>
      <c r="AR129" s="25" t="e">
        <f>'[5]Linked Data'!T129</f>
        <v>#N/A</v>
      </c>
      <c r="AS129" s="25" t="e">
        <f>'[5]Linked Data'!U129</f>
        <v>#N/A</v>
      </c>
      <c r="AT129" s="25" t="e">
        <f>'[5]Linked Data'!V129</f>
        <v>#N/A</v>
      </c>
    </row>
    <row r="130" spans="3:46" x14ac:dyDescent="0.25">
      <c r="C130" s="7" t="e">
        <f>'[5]Linked Data'!L130</f>
        <v>#N/A</v>
      </c>
      <c r="D130" t="e">
        <f>AVERAGE('[5]Linked Data'!C128:C130)</f>
        <v>#N/A</v>
      </c>
      <c r="E130" t="e">
        <f>AVERAGE('[5]Linked Data'!D128:D130)</f>
        <v>#N/A</v>
      </c>
      <c r="F130" t="e">
        <f>AVERAGE('[5]Linked Data'!E128:E130)</f>
        <v>#N/A</v>
      </c>
      <c r="G130" t="e">
        <f>AVERAGE('[5]Linked Data'!F128:F130)</f>
        <v>#N/A</v>
      </c>
      <c r="H130" t="e">
        <f>AVERAGE('[5]Linked Data'!G128:G130)</f>
        <v>#N/A</v>
      </c>
      <c r="I130" t="e">
        <f>AVERAGE('[5]Linked Data'!H128:H130)</f>
        <v>#N/A</v>
      </c>
      <c r="J130" t="e">
        <f>AVERAGE('[5]Linked Data'!I128:I130)</f>
        <v>#N/A</v>
      </c>
      <c r="K130" t="e">
        <f>AVERAGE('[5]Linked Data'!J128:J130)</f>
        <v>#N/A</v>
      </c>
      <c r="M130" s="9"/>
      <c r="N130" s="12" t="e">
        <f t="shared" si="14"/>
        <v>#N/A</v>
      </c>
      <c r="O130" s="12" t="e">
        <f t="shared" si="14"/>
        <v>#N/A</v>
      </c>
      <c r="P130" s="12" t="e">
        <f t="shared" si="14"/>
        <v>#N/A</v>
      </c>
      <c r="Q130" s="12" t="e">
        <f t="shared" si="14"/>
        <v>#N/A</v>
      </c>
      <c r="R130" s="12" t="e">
        <f t="shared" si="13"/>
        <v>#N/A</v>
      </c>
      <c r="S130" s="12" t="e">
        <f t="shared" si="13"/>
        <v>#N/A</v>
      </c>
      <c r="T130" s="12" t="e">
        <f t="shared" si="13"/>
        <v>#N/A</v>
      </c>
      <c r="U130" s="12" t="e">
        <f t="shared" si="13"/>
        <v>#N/A</v>
      </c>
      <c r="AK130" s="9"/>
      <c r="AL130" s="24" t="e">
        <f t="shared" si="12"/>
        <v>#N/A</v>
      </c>
      <c r="AM130" s="25" t="e">
        <f>'[5]Linked Data'!O130</f>
        <v>#N/A</v>
      </c>
      <c r="AN130" s="25" t="e">
        <f>'[5]Linked Data'!P130</f>
        <v>#N/A</v>
      </c>
      <c r="AO130" s="25" t="e">
        <f>'[5]Linked Data'!Q130</f>
        <v>#N/A</v>
      </c>
      <c r="AP130" s="25" t="e">
        <f>'[5]Linked Data'!R130</f>
        <v>#N/A</v>
      </c>
      <c r="AQ130" s="25" t="e">
        <f>'[5]Linked Data'!S130</f>
        <v>#N/A</v>
      </c>
      <c r="AR130" s="25" t="e">
        <f>'[5]Linked Data'!T130</f>
        <v>#N/A</v>
      </c>
      <c r="AS130" s="25" t="e">
        <f>'[5]Linked Data'!U130</f>
        <v>#N/A</v>
      </c>
      <c r="AT130" s="25" t="e">
        <f>'[5]Linked Data'!V130</f>
        <v>#N/A</v>
      </c>
    </row>
    <row r="131" spans="3:46" x14ac:dyDescent="0.25">
      <c r="C131" s="7" t="e">
        <f>'[5]Linked Data'!L131</f>
        <v>#N/A</v>
      </c>
      <c r="D131" t="e">
        <f>AVERAGE('[5]Linked Data'!C129:C131)</f>
        <v>#N/A</v>
      </c>
      <c r="E131" t="e">
        <f>AVERAGE('[5]Linked Data'!D129:D131)</f>
        <v>#N/A</v>
      </c>
      <c r="F131" t="e">
        <f>AVERAGE('[5]Linked Data'!E129:E131)</f>
        <v>#N/A</v>
      </c>
      <c r="G131" t="e">
        <f>AVERAGE('[5]Linked Data'!F129:F131)</f>
        <v>#N/A</v>
      </c>
      <c r="H131" t="e">
        <f>AVERAGE('[5]Linked Data'!G129:G131)</f>
        <v>#N/A</v>
      </c>
      <c r="I131" t="e">
        <f>AVERAGE('[5]Linked Data'!H129:H131)</f>
        <v>#N/A</v>
      </c>
      <c r="J131" t="e">
        <f>AVERAGE('[5]Linked Data'!I129:I131)</f>
        <v>#N/A</v>
      </c>
      <c r="K131" t="e">
        <f>AVERAGE('[5]Linked Data'!J129:J131)</f>
        <v>#N/A</v>
      </c>
      <c r="M131" s="9"/>
      <c r="N131" s="12" t="e">
        <f t="shared" si="14"/>
        <v>#N/A</v>
      </c>
      <c r="O131" s="12" t="e">
        <f t="shared" si="14"/>
        <v>#N/A</v>
      </c>
      <c r="P131" s="12" t="e">
        <f t="shared" si="14"/>
        <v>#N/A</v>
      </c>
      <c r="Q131" s="12" t="e">
        <f t="shared" si="14"/>
        <v>#N/A</v>
      </c>
      <c r="R131" s="12" t="e">
        <f t="shared" si="13"/>
        <v>#N/A</v>
      </c>
      <c r="S131" s="12" t="e">
        <f t="shared" si="13"/>
        <v>#N/A</v>
      </c>
      <c r="T131" s="12" t="e">
        <f t="shared" si="13"/>
        <v>#N/A</v>
      </c>
      <c r="U131" s="12" t="e">
        <f t="shared" si="13"/>
        <v>#N/A</v>
      </c>
      <c r="AK131" s="9"/>
      <c r="AL131" s="24" t="e">
        <f t="shared" si="12"/>
        <v>#N/A</v>
      </c>
      <c r="AM131" s="25" t="e">
        <f>'[5]Linked Data'!O131</f>
        <v>#N/A</v>
      </c>
      <c r="AN131" s="25" t="e">
        <f>'[5]Linked Data'!P131</f>
        <v>#N/A</v>
      </c>
      <c r="AO131" s="25" t="e">
        <f>'[5]Linked Data'!Q131</f>
        <v>#N/A</v>
      </c>
      <c r="AP131" s="25" t="e">
        <f>'[5]Linked Data'!R131</f>
        <v>#N/A</v>
      </c>
      <c r="AQ131" s="25" t="e">
        <f>'[5]Linked Data'!S131</f>
        <v>#N/A</v>
      </c>
      <c r="AR131" s="25" t="e">
        <f>'[5]Linked Data'!T131</f>
        <v>#N/A</v>
      </c>
      <c r="AS131" s="25" t="e">
        <f>'[5]Linked Data'!U131</f>
        <v>#N/A</v>
      </c>
      <c r="AT131" s="25" t="e">
        <f>'[5]Linked Data'!V131</f>
        <v>#N/A</v>
      </c>
    </row>
    <row r="132" spans="3:46" x14ac:dyDescent="0.25">
      <c r="C132" s="7" t="e">
        <f>'[5]Linked Data'!L132</f>
        <v>#N/A</v>
      </c>
      <c r="D132" t="e">
        <f>AVERAGE('[5]Linked Data'!C130:C132)</f>
        <v>#N/A</v>
      </c>
      <c r="E132" t="e">
        <f>AVERAGE('[5]Linked Data'!D130:D132)</f>
        <v>#N/A</v>
      </c>
      <c r="F132" t="e">
        <f>AVERAGE('[5]Linked Data'!E130:E132)</f>
        <v>#N/A</v>
      </c>
      <c r="G132" t="e">
        <f>AVERAGE('[5]Linked Data'!F130:F132)</f>
        <v>#N/A</v>
      </c>
      <c r="H132" t="e">
        <f>AVERAGE('[5]Linked Data'!G130:G132)</f>
        <v>#N/A</v>
      </c>
      <c r="I132" t="e">
        <f>AVERAGE('[5]Linked Data'!H130:H132)</f>
        <v>#N/A</v>
      </c>
      <c r="J132" t="e">
        <f>AVERAGE('[5]Linked Data'!I130:I132)</f>
        <v>#N/A</v>
      </c>
      <c r="K132" t="e">
        <f>AVERAGE('[5]Linked Data'!J130:J132)</f>
        <v>#N/A</v>
      </c>
      <c r="M132" s="9"/>
      <c r="N132" s="12" t="e">
        <f t="shared" si="14"/>
        <v>#N/A</v>
      </c>
      <c r="O132" s="12" t="e">
        <f t="shared" si="14"/>
        <v>#N/A</v>
      </c>
      <c r="P132" s="12" t="e">
        <f t="shared" si="14"/>
        <v>#N/A</v>
      </c>
      <c r="Q132" s="12" t="e">
        <f t="shared" si="14"/>
        <v>#N/A</v>
      </c>
      <c r="R132" s="12" t="e">
        <f t="shared" si="13"/>
        <v>#N/A</v>
      </c>
      <c r="S132" s="12" t="e">
        <f t="shared" si="13"/>
        <v>#N/A</v>
      </c>
      <c r="T132" s="12" t="e">
        <f t="shared" si="13"/>
        <v>#N/A</v>
      </c>
      <c r="U132" s="12" t="e">
        <f t="shared" si="13"/>
        <v>#N/A</v>
      </c>
      <c r="AK132" s="9"/>
      <c r="AL132" s="24" t="e">
        <f t="shared" ref="AL132:AL150" si="15">IF(ISERROR(AM132),#N/A,6)</f>
        <v>#N/A</v>
      </c>
      <c r="AM132" s="25" t="e">
        <f>'[5]Linked Data'!O132</f>
        <v>#N/A</v>
      </c>
      <c r="AN132" s="25" t="e">
        <f>'[5]Linked Data'!P132</f>
        <v>#N/A</v>
      </c>
      <c r="AO132" s="25" t="e">
        <f>'[5]Linked Data'!Q132</f>
        <v>#N/A</v>
      </c>
      <c r="AP132" s="25" t="e">
        <f>'[5]Linked Data'!R132</f>
        <v>#N/A</v>
      </c>
      <c r="AQ132" s="25" t="e">
        <f>'[5]Linked Data'!S132</f>
        <v>#N/A</v>
      </c>
      <c r="AR132" s="25" t="e">
        <f>'[5]Linked Data'!T132</f>
        <v>#N/A</v>
      </c>
      <c r="AS132" s="25" t="e">
        <f>'[5]Linked Data'!U132</f>
        <v>#N/A</v>
      </c>
      <c r="AT132" s="25" t="e">
        <f>'[5]Linked Data'!V132</f>
        <v>#N/A</v>
      </c>
    </row>
    <row r="133" spans="3:46" x14ac:dyDescent="0.25">
      <c r="C133" s="7" t="e">
        <f>'[5]Linked Data'!L133</f>
        <v>#N/A</v>
      </c>
      <c r="D133" t="e">
        <f>AVERAGE('[5]Linked Data'!C131:C133)</f>
        <v>#N/A</v>
      </c>
      <c r="E133" t="e">
        <f>AVERAGE('[5]Linked Data'!D131:D133)</f>
        <v>#N/A</v>
      </c>
      <c r="F133" t="e">
        <f>AVERAGE('[5]Linked Data'!E131:E133)</f>
        <v>#N/A</v>
      </c>
      <c r="G133" t="e">
        <f>AVERAGE('[5]Linked Data'!F131:F133)</f>
        <v>#N/A</v>
      </c>
      <c r="H133" t="e">
        <f>AVERAGE('[5]Linked Data'!G131:G133)</f>
        <v>#N/A</v>
      </c>
      <c r="I133" t="e">
        <f>AVERAGE('[5]Linked Data'!H131:H133)</f>
        <v>#N/A</v>
      </c>
      <c r="J133" t="e">
        <f>AVERAGE('[5]Linked Data'!I131:I133)</f>
        <v>#N/A</v>
      </c>
      <c r="K133" t="e">
        <f>AVERAGE('[5]Linked Data'!J131:J133)</f>
        <v>#N/A</v>
      </c>
      <c r="M133" s="9"/>
      <c r="N133" s="12" t="e">
        <f t="shared" si="14"/>
        <v>#N/A</v>
      </c>
      <c r="O133" s="12" t="e">
        <f t="shared" si="14"/>
        <v>#N/A</v>
      </c>
      <c r="P133" s="12" t="e">
        <f t="shared" si="14"/>
        <v>#N/A</v>
      </c>
      <c r="Q133" s="12" t="e">
        <f t="shared" si="14"/>
        <v>#N/A</v>
      </c>
      <c r="R133" s="12" t="e">
        <f t="shared" si="13"/>
        <v>#N/A</v>
      </c>
      <c r="S133" s="12" t="e">
        <f t="shared" si="13"/>
        <v>#N/A</v>
      </c>
      <c r="T133" s="12" t="e">
        <f t="shared" si="13"/>
        <v>#N/A</v>
      </c>
      <c r="U133" s="12" t="e">
        <f t="shared" si="13"/>
        <v>#N/A</v>
      </c>
      <c r="AK133" s="9"/>
      <c r="AL133" s="24" t="e">
        <f t="shared" si="15"/>
        <v>#N/A</v>
      </c>
      <c r="AM133" s="25" t="e">
        <f>'[5]Linked Data'!O133</f>
        <v>#N/A</v>
      </c>
      <c r="AN133" s="25" t="e">
        <f>'[5]Linked Data'!P133</f>
        <v>#N/A</v>
      </c>
      <c r="AO133" s="25" t="e">
        <f>'[5]Linked Data'!Q133</f>
        <v>#N/A</v>
      </c>
      <c r="AP133" s="25" t="e">
        <f>'[5]Linked Data'!R133</f>
        <v>#N/A</v>
      </c>
      <c r="AQ133" s="25" t="e">
        <f>'[5]Linked Data'!S133</f>
        <v>#N/A</v>
      </c>
      <c r="AR133" s="25" t="e">
        <f>'[5]Linked Data'!T133</f>
        <v>#N/A</v>
      </c>
      <c r="AS133" s="25" t="e">
        <f>'[5]Linked Data'!U133</f>
        <v>#N/A</v>
      </c>
      <c r="AT133" s="25" t="e">
        <f>'[5]Linked Data'!V133</f>
        <v>#N/A</v>
      </c>
    </row>
    <row r="134" spans="3:46" x14ac:dyDescent="0.25">
      <c r="C134" s="7" t="e">
        <f>'[5]Linked Data'!L134</f>
        <v>#N/A</v>
      </c>
      <c r="D134" t="e">
        <f>AVERAGE('[5]Linked Data'!C132:C134)</f>
        <v>#N/A</v>
      </c>
      <c r="E134" t="e">
        <f>AVERAGE('[5]Linked Data'!D132:D134)</f>
        <v>#N/A</v>
      </c>
      <c r="F134" t="e">
        <f>AVERAGE('[5]Linked Data'!E132:E134)</f>
        <v>#N/A</v>
      </c>
      <c r="G134" t="e">
        <f>AVERAGE('[5]Linked Data'!F132:F134)</f>
        <v>#N/A</v>
      </c>
      <c r="H134" t="e">
        <f>AVERAGE('[5]Linked Data'!G132:G134)</f>
        <v>#N/A</v>
      </c>
      <c r="I134" t="e">
        <f>AVERAGE('[5]Linked Data'!H132:H134)</f>
        <v>#N/A</v>
      </c>
      <c r="J134" t="e">
        <f>AVERAGE('[5]Linked Data'!I132:I134)</f>
        <v>#N/A</v>
      </c>
      <c r="K134" t="e">
        <f>AVERAGE('[5]Linked Data'!J132:J134)</f>
        <v>#N/A</v>
      </c>
      <c r="M134" s="9"/>
      <c r="N134" s="12" t="e">
        <f t="shared" si="14"/>
        <v>#N/A</v>
      </c>
      <c r="O134" s="12" t="e">
        <f t="shared" si="14"/>
        <v>#N/A</v>
      </c>
      <c r="P134" s="12" t="e">
        <f t="shared" si="14"/>
        <v>#N/A</v>
      </c>
      <c r="Q134" s="12" t="e">
        <f t="shared" si="14"/>
        <v>#N/A</v>
      </c>
      <c r="R134" s="12" t="e">
        <f t="shared" si="13"/>
        <v>#N/A</v>
      </c>
      <c r="S134" s="12" t="e">
        <f t="shared" si="13"/>
        <v>#N/A</v>
      </c>
      <c r="T134" s="12" t="e">
        <f t="shared" si="13"/>
        <v>#N/A</v>
      </c>
      <c r="U134" s="12" t="e">
        <f t="shared" si="13"/>
        <v>#N/A</v>
      </c>
      <c r="AK134" s="9"/>
      <c r="AL134" s="24" t="e">
        <f t="shared" si="15"/>
        <v>#N/A</v>
      </c>
      <c r="AM134" s="25" t="e">
        <f>'[5]Linked Data'!O134</f>
        <v>#N/A</v>
      </c>
      <c r="AN134" s="25" t="e">
        <f>'[5]Linked Data'!P134</f>
        <v>#N/A</v>
      </c>
      <c r="AO134" s="25" t="e">
        <f>'[5]Linked Data'!Q134</f>
        <v>#N/A</v>
      </c>
      <c r="AP134" s="25" t="e">
        <f>'[5]Linked Data'!R134</f>
        <v>#N/A</v>
      </c>
      <c r="AQ134" s="25" t="e">
        <f>'[5]Linked Data'!S134</f>
        <v>#N/A</v>
      </c>
      <c r="AR134" s="25" t="e">
        <f>'[5]Linked Data'!T134</f>
        <v>#N/A</v>
      </c>
      <c r="AS134" s="25" t="e">
        <f>'[5]Linked Data'!U134</f>
        <v>#N/A</v>
      </c>
      <c r="AT134" s="25" t="e">
        <f>'[5]Linked Data'!V134</f>
        <v>#N/A</v>
      </c>
    </row>
    <row r="135" spans="3:46" x14ac:dyDescent="0.25">
      <c r="C135" s="7" t="e">
        <f>'[5]Linked Data'!L135</f>
        <v>#N/A</v>
      </c>
      <c r="D135" t="e">
        <f>AVERAGE('[5]Linked Data'!C133:C135)</f>
        <v>#N/A</v>
      </c>
      <c r="E135" t="e">
        <f>AVERAGE('[5]Linked Data'!D133:D135)</f>
        <v>#N/A</v>
      </c>
      <c r="F135" t="e">
        <f>AVERAGE('[5]Linked Data'!E133:E135)</f>
        <v>#N/A</v>
      </c>
      <c r="G135" t="e">
        <f>AVERAGE('[5]Linked Data'!F133:F135)</f>
        <v>#N/A</v>
      </c>
      <c r="H135" t="e">
        <f>AVERAGE('[5]Linked Data'!G133:G135)</f>
        <v>#N/A</v>
      </c>
      <c r="I135" t="e">
        <f>AVERAGE('[5]Linked Data'!H133:H135)</f>
        <v>#N/A</v>
      </c>
      <c r="J135" t="e">
        <f>AVERAGE('[5]Linked Data'!I133:I135)</f>
        <v>#N/A</v>
      </c>
      <c r="K135" t="e">
        <f>AVERAGE('[5]Linked Data'!J133:J135)</f>
        <v>#N/A</v>
      </c>
      <c r="M135" s="9"/>
      <c r="N135" s="12" t="e">
        <f t="shared" si="14"/>
        <v>#N/A</v>
      </c>
      <c r="O135" s="12" t="e">
        <f t="shared" si="14"/>
        <v>#N/A</v>
      </c>
      <c r="P135" s="12" t="e">
        <f t="shared" si="14"/>
        <v>#N/A</v>
      </c>
      <c r="Q135" s="12" t="e">
        <f t="shared" si="14"/>
        <v>#N/A</v>
      </c>
      <c r="R135" s="12" t="e">
        <f t="shared" si="13"/>
        <v>#N/A</v>
      </c>
      <c r="S135" s="12" t="e">
        <f t="shared" si="13"/>
        <v>#N/A</v>
      </c>
      <c r="T135" s="12" t="e">
        <f t="shared" si="13"/>
        <v>#N/A</v>
      </c>
      <c r="U135" s="12" t="e">
        <f t="shared" si="13"/>
        <v>#N/A</v>
      </c>
      <c r="AK135" s="9"/>
      <c r="AL135" s="24" t="e">
        <f t="shared" si="15"/>
        <v>#N/A</v>
      </c>
      <c r="AM135" s="25" t="e">
        <f>'[5]Linked Data'!O135</f>
        <v>#N/A</v>
      </c>
      <c r="AN135" s="25" t="e">
        <f>'[5]Linked Data'!P135</f>
        <v>#N/A</v>
      </c>
      <c r="AO135" s="25" t="e">
        <f>'[5]Linked Data'!Q135</f>
        <v>#N/A</v>
      </c>
      <c r="AP135" s="25" t="e">
        <f>'[5]Linked Data'!R135</f>
        <v>#N/A</v>
      </c>
      <c r="AQ135" s="25" t="e">
        <f>'[5]Linked Data'!S135</f>
        <v>#N/A</v>
      </c>
      <c r="AR135" s="25" t="e">
        <f>'[5]Linked Data'!T135</f>
        <v>#N/A</v>
      </c>
      <c r="AS135" s="25" t="e">
        <f>'[5]Linked Data'!U135</f>
        <v>#N/A</v>
      </c>
      <c r="AT135" s="25" t="e">
        <f>'[5]Linked Data'!V135</f>
        <v>#N/A</v>
      </c>
    </row>
    <row r="136" spans="3:46" x14ac:dyDescent="0.25">
      <c r="C136" s="7" t="e">
        <f>'[5]Linked Data'!L136</f>
        <v>#N/A</v>
      </c>
      <c r="D136" t="e">
        <f>AVERAGE('[5]Linked Data'!C134:C136)</f>
        <v>#N/A</v>
      </c>
      <c r="E136" t="e">
        <f>AVERAGE('[5]Linked Data'!D134:D136)</f>
        <v>#N/A</v>
      </c>
      <c r="F136" t="e">
        <f>AVERAGE('[5]Linked Data'!E134:E136)</f>
        <v>#N/A</v>
      </c>
      <c r="G136" t="e">
        <f>AVERAGE('[5]Linked Data'!F134:F136)</f>
        <v>#N/A</v>
      </c>
      <c r="H136" t="e">
        <f>AVERAGE('[5]Linked Data'!G134:G136)</f>
        <v>#N/A</v>
      </c>
      <c r="I136" t="e">
        <f>AVERAGE('[5]Linked Data'!H134:H136)</f>
        <v>#N/A</v>
      </c>
      <c r="J136" t="e">
        <f>AVERAGE('[5]Linked Data'!I134:I136)</f>
        <v>#N/A</v>
      </c>
      <c r="K136" t="e">
        <f>AVERAGE('[5]Linked Data'!J134:J136)</f>
        <v>#N/A</v>
      </c>
      <c r="M136" s="9"/>
      <c r="N136" s="12" t="e">
        <f t="shared" si="14"/>
        <v>#N/A</v>
      </c>
      <c r="O136" s="12" t="e">
        <f t="shared" si="14"/>
        <v>#N/A</v>
      </c>
      <c r="P136" s="12" t="e">
        <f t="shared" si="14"/>
        <v>#N/A</v>
      </c>
      <c r="Q136" s="12" t="e">
        <f t="shared" si="14"/>
        <v>#N/A</v>
      </c>
      <c r="R136" s="12" t="e">
        <f t="shared" si="13"/>
        <v>#N/A</v>
      </c>
      <c r="S136" s="12" t="e">
        <f t="shared" si="13"/>
        <v>#N/A</v>
      </c>
      <c r="T136" s="12" t="e">
        <f t="shared" si="13"/>
        <v>#N/A</v>
      </c>
      <c r="U136" s="12" t="e">
        <f t="shared" si="13"/>
        <v>#N/A</v>
      </c>
      <c r="AK136" s="9"/>
      <c r="AL136" s="24" t="e">
        <f t="shared" si="15"/>
        <v>#N/A</v>
      </c>
      <c r="AM136" s="25" t="e">
        <f>'[5]Linked Data'!O136</f>
        <v>#N/A</v>
      </c>
      <c r="AN136" s="25" t="e">
        <f>'[5]Linked Data'!P136</f>
        <v>#N/A</v>
      </c>
      <c r="AO136" s="25" t="e">
        <f>'[5]Linked Data'!Q136</f>
        <v>#N/A</v>
      </c>
      <c r="AP136" s="25" t="e">
        <f>'[5]Linked Data'!R136</f>
        <v>#N/A</v>
      </c>
      <c r="AQ136" s="25" t="e">
        <f>'[5]Linked Data'!S136</f>
        <v>#N/A</v>
      </c>
      <c r="AR136" s="25" t="e">
        <f>'[5]Linked Data'!T136</f>
        <v>#N/A</v>
      </c>
      <c r="AS136" s="25" t="e">
        <f>'[5]Linked Data'!U136</f>
        <v>#N/A</v>
      </c>
      <c r="AT136" s="25" t="e">
        <f>'[5]Linked Data'!V136</f>
        <v>#N/A</v>
      </c>
    </row>
    <row r="137" spans="3:46" x14ac:dyDescent="0.25">
      <c r="C137" s="7" t="e">
        <f>'[5]Linked Data'!L137</f>
        <v>#N/A</v>
      </c>
      <c r="D137" t="e">
        <f>AVERAGE('[5]Linked Data'!C135:C137)</f>
        <v>#N/A</v>
      </c>
      <c r="E137" t="e">
        <f>AVERAGE('[5]Linked Data'!D135:D137)</f>
        <v>#N/A</v>
      </c>
      <c r="F137" t="e">
        <f>AVERAGE('[5]Linked Data'!E135:E137)</f>
        <v>#N/A</v>
      </c>
      <c r="G137" t="e">
        <f>AVERAGE('[5]Linked Data'!F135:F137)</f>
        <v>#N/A</v>
      </c>
      <c r="H137" t="e">
        <f>AVERAGE('[5]Linked Data'!G135:G137)</f>
        <v>#N/A</v>
      </c>
      <c r="I137" t="e">
        <f>AVERAGE('[5]Linked Data'!H135:H137)</f>
        <v>#N/A</v>
      </c>
      <c r="J137" t="e">
        <f>AVERAGE('[5]Linked Data'!I135:I137)</f>
        <v>#N/A</v>
      </c>
      <c r="K137" t="e">
        <f>AVERAGE('[5]Linked Data'!J135:J137)</f>
        <v>#N/A</v>
      </c>
      <c r="M137" s="9"/>
      <c r="N137" s="12" t="e">
        <f t="shared" si="14"/>
        <v>#N/A</v>
      </c>
      <c r="O137" s="12" t="e">
        <f t="shared" si="14"/>
        <v>#N/A</v>
      </c>
      <c r="P137" s="12" t="e">
        <f t="shared" si="14"/>
        <v>#N/A</v>
      </c>
      <c r="Q137" s="12" t="e">
        <f t="shared" si="14"/>
        <v>#N/A</v>
      </c>
      <c r="R137" s="12" t="e">
        <f t="shared" si="13"/>
        <v>#N/A</v>
      </c>
      <c r="S137" s="12" t="e">
        <f t="shared" si="13"/>
        <v>#N/A</v>
      </c>
      <c r="T137" s="12" t="e">
        <f t="shared" si="13"/>
        <v>#N/A</v>
      </c>
      <c r="U137" s="12" t="e">
        <f t="shared" si="13"/>
        <v>#N/A</v>
      </c>
      <c r="AK137" s="9"/>
      <c r="AL137" s="24" t="e">
        <f t="shared" si="15"/>
        <v>#N/A</v>
      </c>
      <c r="AM137" s="25" t="e">
        <f>'[5]Linked Data'!O137</f>
        <v>#N/A</v>
      </c>
      <c r="AN137" s="25" t="e">
        <f>'[5]Linked Data'!P137</f>
        <v>#N/A</v>
      </c>
      <c r="AO137" s="25" t="e">
        <f>'[5]Linked Data'!Q137</f>
        <v>#N/A</v>
      </c>
      <c r="AP137" s="25" t="e">
        <f>'[5]Linked Data'!R137</f>
        <v>#N/A</v>
      </c>
      <c r="AQ137" s="25" t="e">
        <f>'[5]Linked Data'!S137</f>
        <v>#N/A</v>
      </c>
      <c r="AR137" s="25" t="e">
        <f>'[5]Linked Data'!T137</f>
        <v>#N/A</v>
      </c>
      <c r="AS137" s="25" t="e">
        <f>'[5]Linked Data'!U137</f>
        <v>#N/A</v>
      </c>
      <c r="AT137" s="25" t="e">
        <f>'[5]Linked Data'!V137</f>
        <v>#N/A</v>
      </c>
    </row>
    <row r="138" spans="3:46" x14ac:dyDescent="0.25">
      <c r="C138" s="7" t="e">
        <f>'[5]Linked Data'!L138</f>
        <v>#N/A</v>
      </c>
      <c r="D138" t="e">
        <f>AVERAGE('[5]Linked Data'!C136:C138)</f>
        <v>#N/A</v>
      </c>
      <c r="E138" t="e">
        <f>AVERAGE('[5]Linked Data'!D136:D138)</f>
        <v>#N/A</v>
      </c>
      <c r="F138" t="e">
        <f>AVERAGE('[5]Linked Data'!E136:E138)</f>
        <v>#N/A</v>
      </c>
      <c r="G138" t="e">
        <f>AVERAGE('[5]Linked Data'!F136:F138)</f>
        <v>#N/A</v>
      </c>
      <c r="H138" t="e">
        <f>AVERAGE('[5]Linked Data'!G136:G138)</f>
        <v>#N/A</v>
      </c>
      <c r="I138" t="e">
        <f>AVERAGE('[5]Linked Data'!H136:H138)</f>
        <v>#N/A</v>
      </c>
      <c r="J138" t="e">
        <f>AVERAGE('[5]Linked Data'!I136:I138)</f>
        <v>#N/A</v>
      </c>
      <c r="K138" t="e">
        <f>AVERAGE('[5]Linked Data'!J136:J138)</f>
        <v>#N/A</v>
      </c>
      <c r="M138" s="9"/>
      <c r="N138" s="12" t="e">
        <f t="shared" si="14"/>
        <v>#N/A</v>
      </c>
      <c r="O138" s="12" t="e">
        <f t="shared" si="14"/>
        <v>#N/A</v>
      </c>
      <c r="P138" s="12" t="e">
        <f t="shared" si="14"/>
        <v>#N/A</v>
      </c>
      <c r="Q138" s="12" t="e">
        <f t="shared" si="14"/>
        <v>#N/A</v>
      </c>
      <c r="R138" s="12" t="e">
        <f t="shared" si="13"/>
        <v>#N/A</v>
      </c>
      <c r="S138" s="12" t="e">
        <f t="shared" si="13"/>
        <v>#N/A</v>
      </c>
      <c r="T138" s="12" t="e">
        <f t="shared" si="13"/>
        <v>#N/A</v>
      </c>
      <c r="U138" s="12" t="e">
        <f t="shared" si="13"/>
        <v>#N/A</v>
      </c>
      <c r="AK138" s="9"/>
      <c r="AL138" s="24" t="e">
        <f t="shared" si="15"/>
        <v>#N/A</v>
      </c>
      <c r="AM138" s="25" t="e">
        <f>'[5]Linked Data'!O138</f>
        <v>#N/A</v>
      </c>
      <c r="AN138" s="25" t="e">
        <f>'[5]Linked Data'!P138</f>
        <v>#N/A</v>
      </c>
      <c r="AO138" s="25" t="e">
        <f>'[5]Linked Data'!Q138</f>
        <v>#N/A</v>
      </c>
      <c r="AP138" s="25" t="e">
        <f>'[5]Linked Data'!R138</f>
        <v>#N/A</v>
      </c>
      <c r="AQ138" s="25" t="e">
        <f>'[5]Linked Data'!S138</f>
        <v>#N/A</v>
      </c>
      <c r="AR138" s="25" t="e">
        <f>'[5]Linked Data'!T138</f>
        <v>#N/A</v>
      </c>
      <c r="AS138" s="25" t="e">
        <f>'[5]Linked Data'!U138</f>
        <v>#N/A</v>
      </c>
      <c r="AT138" s="25" t="e">
        <f>'[5]Linked Data'!V138</f>
        <v>#N/A</v>
      </c>
    </row>
    <row r="139" spans="3:46" x14ac:dyDescent="0.25">
      <c r="C139" s="7" t="e">
        <f>'[5]Linked Data'!L139</f>
        <v>#N/A</v>
      </c>
      <c r="D139" t="e">
        <f>AVERAGE('[5]Linked Data'!C137:C139)</f>
        <v>#N/A</v>
      </c>
      <c r="E139" t="e">
        <f>AVERAGE('[5]Linked Data'!D137:D139)</f>
        <v>#N/A</v>
      </c>
      <c r="F139" t="e">
        <f>AVERAGE('[5]Linked Data'!E137:E139)</f>
        <v>#N/A</v>
      </c>
      <c r="G139" t="e">
        <f>AVERAGE('[5]Linked Data'!F137:F139)</f>
        <v>#N/A</v>
      </c>
      <c r="H139" t="e">
        <f>AVERAGE('[5]Linked Data'!G137:G139)</f>
        <v>#N/A</v>
      </c>
      <c r="I139" t="e">
        <f>AVERAGE('[5]Linked Data'!H137:H139)</f>
        <v>#N/A</v>
      </c>
      <c r="J139" t="e">
        <f>AVERAGE('[5]Linked Data'!I137:I139)</f>
        <v>#N/A</v>
      </c>
      <c r="K139" t="e">
        <f>AVERAGE('[5]Linked Data'!J137:J139)</f>
        <v>#N/A</v>
      </c>
      <c r="M139" s="9"/>
      <c r="N139" s="12" t="e">
        <f t="shared" si="14"/>
        <v>#N/A</v>
      </c>
      <c r="O139" s="12" t="e">
        <f t="shared" si="14"/>
        <v>#N/A</v>
      </c>
      <c r="P139" s="12" t="e">
        <f t="shared" si="14"/>
        <v>#N/A</v>
      </c>
      <c r="Q139" s="12" t="e">
        <f t="shared" si="14"/>
        <v>#N/A</v>
      </c>
      <c r="R139" s="12" t="e">
        <f t="shared" si="13"/>
        <v>#N/A</v>
      </c>
      <c r="S139" s="12" t="e">
        <f t="shared" si="13"/>
        <v>#N/A</v>
      </c>
      <c r="T139" s="12" t="e">
        <f t="shared" si="13"/>
        <v>#N/A</v>
      </c>
      <c r="U139" s="12" t="e">
        <f t="shared" si="13"/>
        <v>#N/A</v>
      </c>
      <c r="AK139" s="9"/>
      <c r="AL139" s="24" t="e">
        <f t="shared" si="15"/>
        <v>#N/A</v>
      </c>
      <c r="AM139" s="25" t="e">
        <f>'[5]Linked Data'!O139</f>
        <v>#N/A</v>
      </c>
      <c r="AN139" s="25" t="e">
        <f>'[5]Linked Data'!P139</f>
        <v>#N/A</v>
      </c>
      <c r="AO139" s="25" t="e">
        <f>'[5]Linked Data'!Q139</f>
        <v>#N/A</v>
      </c>
      <c r="AP139" s="25" t="e">
        <f>'[5]Linked Data'!R139</f>
        <v>#N/A</v>
      </c>
      <c r="AQ139" s="25" t="e">
        <f>'[5]Linked Data'!S139</f>
        <v>#N/A</v>
      </c>
      <c r="AR139" s="25" t="e">
        <f>'[5]Linked Data'!T139</f>
        <v>#N/A</v>
      </c>
      <c r="AS139" s="25" t="e">
        <f>'[5]Linked Data'!U139</f>
        <v>#N/A</v>
      </c>
      <c r="AT139" s="25" t="e">
        <f>'[5]Linked Data'!V139</f>
        <v>#N/A</v>
      </c>
    </row>
    <row r="140" spans="3:46" x14ac:dyDescent="0.25">
      <c r="C140" s="7" t="e">
        <f>'[5]Linked Data'!L140</f>
        <v>#N/A</v>
      </c>
      <c r="D140" t="e">
        <f>AVERAGE('[5]Linked Data'!C138:C140)</f>
        <v>#N/A</v>
      </c>
      <c r="E140" t="e">
        <f>AVERAGE('[5]Linked Data'!D138:D140)</f>
        <v>#N/A</v>
      </c>
      <c r="F140" t="e">
        <f>AVERAGE('[5]Linked Data'!E138:E140)</f>
        <v>#N/A</v>
      </c>
      <c r="G140" t="e">
        <f>AVERAGE('[5]Linked Data'!F138:F140)</f>
        <v>#N/A</v>
      </c>
      <c r="H140" t="e">
        <f>AVERAGE('[5]Linked Data'!G138:G140)</f>
        <v>#N/A</v>
      </c>
      <c r="I140" t="e">
        <f>AVERAGE('[5]Linked Data'!H138:H140)</f>
        <v>#N/A</v>
      </c>
      <c r="J140" t="e">
        <f>AVERAGE('[5]Linked Data'!I138:I140)</f>
        <v>#N/A</v>
      </c>
      <c r="K140" t="e">
        <f>AVERAGE('[5]Linked Data'!J138:J140)</f>
        <v>#N/A</v>
      </c>
      <c r="M140" s="9"/>
      <c r="N140" s="12" t="e">
        <f t="shared" si="14"/>
        <v>#N/A</v>
      </c>
      <c r="O140" s="12" t="e">
        <f t="shared" si="14"/>
        <v>#N/A</v>
      </c>
      <c r="P140" s="12" t="e">
        <f t="shared" si="14"/>
        <v>#N/A</v>
      </c>
      <c r="Q140" s="12" t="e">
        <f t="shared" si="14"/>
        <v>#N/A</v>
      </c>
      <c r="R140" s="12" t="e">
        <f t="shared" si="13"/>
        <v>#N/A</v>
      </c>
      <c r="S140" s="12" t="e">
        <f t="shared" si="13"/>
        <v>#N/A</v>
      </c>
      <c r="T140" s="12" t="e">
        <f t="shared" si="13"/>
        <v>#N/A</v>
      </c>
      <c r="U140" s="12" t="e">
        <f t="shared" si="13"/>
        <v>#N/A</v>
      </c>
      <c r="AK140" s="9"/>
      <c r="AL140" s="24" t="e">
        <f t="shared" si="15"/>
        <v>#N/A</v>
      </c>
      <c r="AM140" s="25" t="e">
        <f>'[5]Linked Data'!O140</f>
        <v>#N/A</v>
      </c>
      <c r="AN140" s="25" t="e">
        <f>'[5]Linked Data'!P140</f>
        <v>#N/A</v>
      </c>
      <c r="AO140" s="25" t="e">
        <f>'[5]Linked Data'!Q140</f>
        <v>#N/A</v>
      </c>
      <c r="AP140" s="25" t="e">
        <f>'[5]Linked Data'!R140</f>
        <v>#N/A</v>
      </c>
      <c r="AQ140" s="25" t="e">
        <f>'[5]Linked Data'!S140</f>
        <v>#N/A</v>
      </c>
      <c r="AR140" s="25" t="e">
        <f>'[5]Linked Data'!T140</f>
        <v>#N/A</v>
      </c>
      <c r="AS140" s="25" t="e">
        <f>'[5]Linked Data'!U140</f>
        <v>#N/A</v>
      </c>
      <c r="AT140" s="25" t="e">
        <f>'[5]Linked Data'!V140</f>
        <v>#N/A</v>
      </c>
    </row>
    <row r="141" spans="3:46" x14ac:dyDescent="0.25">
      <c r="C141" s="7" t="e">
        <f>'[5]Linked Data'!L141</f>
        <v>#N/A</v>
      </c>
      <c r="D141" t="e">
        <f>AVERAGE('[5]Linked Data'!C139:C141)</f>
        <v>#N/A</v>
      </c>
      <c r="E141" t="e">
        <f>AVERAGE('[5]Linked Data'!D139:D141)</f>
        <v>#N/A</v>
      </c>
      <c r="F141" t="e">
        <f>AVERAGE('[5]Linked Data'!E139:E141)</f>
        <v>#N/A</v>
      </c>
      <c r="G141" t="e">
        <f>AVERAGE('[5]Linked Data'!F139:F141)</f>
        <v>#N/A</v>
      </c>
      <c r="H141" t="e">
        <f>AVERAGE('[5]Linked Data'!G139:G141)</f>
        <v>#N/A</v>
      </c>
      <c r="I141" t="e">
        <f>AVERAGE('[5]Linked Data'!H139:H141)</f>
        <v>#N/A</v>
      </c>
      <c r="J141" t="e">
        <f>AVERAGE('[5]Linked Data'!I139:I141)</f>
        <v>#N/A</v>
      </c>
      <c r="K141" t="e">
        <f>AVERAGE('[5]Linked Data'!J139:J141)</f>
        <v>#N/A</v>
      </c>
      <c r="M141" s="9"/>
      <c r="N141" s="12" t="e">
        <f t="shared" si="14"/>
        <v>#N/A</v>
      </c>
      <c r="O141" s="12" t="e">
        <f t="shared" si="14"/>
        <v>#N/A</v>
      </c>
      <c r="P141" s="12" t="e">
        <f t="shared" si="14"/>
        <v>#N/A</v>
      </c>
      <c r="Q141" s="12" t="e">
        <f t="shared" si="14"/>
        <v>#N/A</v>
      </c>
      <c r="R141" s="12" t="e">
        <f t="shared" si="13"/>
        <v>#N/A</v>
      </c>
      <c r="S141" s="12" t="e">
        <f t="shared" si="13"/>
        <v>#N/A</v>
      </c>
      <c r="T141" s="12" t="e">
        <f t="shared" si="13"/>
        <v>#N/A</v>
      </c>
      <c r="U141" s="12" t="e">
        <f t="shared" si="13"/>
        <v>#N/A</v>
      </c>
      <c r="AK141" s="9"/>
      <c r="AL141" s="24" t="e">
        <f t="shared" si="15"/>
        <v>#N/A</v>
      </c>
      <c r="AM141" s="25" t="e">
        <f>'[5]Linked Data'!O141</f>
        <v>#N/A</v>
      </c>
      <c r="AN141" s="25" t="e">
        <f>'[5]Linked Data'!P141</f>
        <v>#N/A</v>
      </c>
      <c r="AO141" s="25" t="e">
        <f>'[5]Linked Data'!Q141</f>
        <v>#N/A</v>
      </c>
      <c r="AP141" s="25" t="e">
        <f>'[5]Linked Data'!R141</f>
        <v>#N/A</v>
      </c>
      <c r="AQ141" s="25" t="e">
        <f>'[5]Linked Data'!S141</f>
        <v>#N/A</v>
      </c>
      <c r="AR141" s="25" t="e">
        <f>'[5]Linked Data'!T141</f>
        <v>#N/A</v>
      </c>
      <c r="AS141" s="25" t="e">
        <f>'[5]Linked Data'!U141</f>
        <v>#N/A</v>
      </c>
      <c r="AT141" s="25" t="e">
        <f>'[5]Linked Data'!V141</f>
        <v>#N/A</v>
      </c>
    </row>
    <row r="142" spans="3:46" x14ac:dyDescent="0.25">
      <c r="C142" s="7" t="e">
        <f>'[5]Linked Data'!L142</f>
        <v>#N/A</v>
      </c>
      <c r="D142" t="e">
        <f>AVERAGE('[5]Linked Data'!C140:C142)</f>
        <v>#N/A</v>
      </c>
      <c r="E142" t="e">
        <f>AVERAGE('[5]Linked Data'!D140:D142)</f>
        <v>#N/A</v>
      </c>
      <c r="F142" t="e">
        <f>AVERAGE('[5]Linked Data'!E140:E142)</f>
        <v>#N/A</v>
      </c>
      <c r="G142" t="e">
        <f>AVERAGE('[5]Linked Data'!F140:F142)</f>
        <v>#N/A</v>
      </c>
      <c r="H142" t="e">
        <f>AVERAGE('[5]Linked Data'!G140:G142)</f>
        <v>#N/A</v>
      </c>
      <c r="I142" t="e">
        <f>AVERAGE('[5]Linked Data'!H140:H142)</f>
        <v>#N/A</v>
      </c>
      <c r="J142" t="e">
        <f>AVERAGE('[5]Linked Data'!I140:I142)</f>
        <v>#N/A</v>
      </c>
      <c r="K142" t="e">
        <f>AVERAGE('[5]Linked Data'!J140:J142)</f>
        <v>#N/A</v>
      </c>
      <c r="M142" s="9"/>
      <c r="N142" s="12" t="e">
        <f t="shared" si="14"/>
        <v>#N/A</v>
      </c>
      <c r="O142" s="12" t="e">
        <f t="shared" si="14"/>
        <v>#N/A</v>
      </c>
      <c r="P142" s="12" t="e">
        <f t="shared" si="14"/>
        <v>#N/A</v>
      </c>
      <c r="Q142" s="12" t="e">
        <f t="shared" si="14"/>
        <v>#N/A</v>
      </c>
      <c r="R142" s="12" t="e">
        <f t="shared" si="13"/>
        <v>#N/A</v>
      </c>
      <c r="S142" s="12" t="e">
        <f t="shared" si="13"/>
        <v>#N/A</v>
      </c>
      <c r="T142" s="12" t="e">
        <f t="shared" si="13"/>
        <v>#N/A</v>
      </c>
      <c r="U142" s="12" t="e">
        <f t="shared" si="13"/>
        <v>#N/A</v>
      </c>
      <c r="AK142" s="9"/>
      <c r="AL142" s="24" t="e">
        <f t="shared" si="15"/>
        <v>#N/A</v>
      </c>
      <c r="AM142" s="25" t="e">
        <f>'[5]Linked Data'!O142</f>
        <v>#N/A</v>
      </c>
      <c r="AN142" s="25" t="e">
        <f>'[5]Linked Data'!P142</f>
        <v>#N/A</v>
      </c>
      <c r="AO142" s="25" t="e">
        <f>'[5]Linked Data'!Q142</f>
        <v>#N/A</v>
      </c>
      <c r="AP142" s="25" t="e">
        <f>'[5]Linked Data'!R142</f>
        <v>#N/A</v>
      </c>
      <c r="AQ142" s="25" t="e">
        <f>'[5]Linked Data'!S142</f>
        <v>#N/A</v>
      </c>
      <c r="AR142" s="25" t="e">
        <f>'[5]Linked Data'!T142</f>
        <v>#N/A</v>
      </c>
      <c r="AS142" s="25" t="e">
        <f>'[5]Linked Data'!U142</f>
        <v>#N/A</v>
      </c>
      <c r="AT142" s="25" t="e">
        <f>'[5]Linked Data'!V142</f>
        <v>#N/A</v>
      </c>
    </row>
    <row r="143" spans="3:46" x14ac:dyDescent="0.25">
      <c r="C143" s="7" t="e">
        <f>'[5]Linked Data'!L143</f>
        <v>#N/A</v>
      </c>
      <c r="D143" t="e">
        <f>AVERAGE('[5]Linked Data'!C141:C143)</f>
        <v>#N/A</v>
      </c>
      <c r="E143" t="e">
        <f>AVERAGE('[5]Linked Data'!D141:D143)</f>
        <v>#N/A</v>
      </c>
      <c r="F143" t="e">
        <f>AVERAGE('[5]Linked Data'!E141:E143)</f>
        <v>#N/A</v>
      </c>
      <c r="G143" t="e">
        <f>AVERAGE('[5]Linked Data'!F141:F143)</f>
        <v>#N/A</v>
      </c>
      <c r="H143" t="e">
        <f>AVERAGE('[5]Linked Data'!G141:G143)</f>
        <v>#N/A</v>
      </c>
      <c r="I143" t="e">
        <f>AVERAGE('[5]Linked Data'!H141:H143)</f>
        <v>#N/A</v>
      </c>
      <c r="J143" t="e">
        <f>AVERAGE('[5]Linked Data'!I141:I143)</f>
        <v>#N/A</v>
      </c>
      <c r="K143" t="e">
        <f>AVERAGE('[5]Linked Data'!J141:J143)</f>
        <v>#N/A</v>
      </c>
      <c r="M143" s="9"/>
      <c r="N143" s="12" t="e">
        <f t="shared" si="14"/>
        <v>#N/A</v>
      </c>
      <c r="O143" s="12" t="e">
        <f t="shared" si="14"/>
        <v>#N/A</v>
      </c>
      <c r="P143" s="12" t="e">
        <f t="shared" si="14"/>
        <v>#N/A</v>
      </c>
      <c r="Q143" s="12" t="e">
        <f t="shared" si="14"/>
        <v>#N/A</v>
      </c>
      <c r="R143" s="12" t="e">
        <f t="shared" si="13"/>
        <v>#N/A</v>
      </c>
      <c r="S143" s="12" t="e">
        <f t="shared" si="13"/>
        <v>#N/A</v>
      </c>
      <c r="T143" s="12" t="e">
        <f t="shared" si="13"/>
        <v>#N/A</v>
      </c>
      <c r="U143" s="12" t="e">
        <f t="shared" si="13"/>
        <v>#N/A</v>
      </c>
      <c r="AK143" s="9"/>
      <c r="AL143" s="24" t="e">
        <f t="shared" si="15"/>
        <v>#N/A</v>
      </c>
      <c r="AM143" s="25" t="e">
        <f>'[5]Linked Data'!O143</f>
        <v>#N/A</v>
      </c>
      <c r="AN143" s="25" t="e">
        <f>'[5]Linked Data'!P143</f>
        <v>#N/A</v>
      </c>
      <c r="AO143" s="25" t="e">
        <f>'[5]Linked Data'!Q143</f>
        <v>#N/A</v>
      </c>
      <c r="AP143" s="25" t="e">
        <f>'[5]Linked Data'!R143</f>
        <v>#N/A</v>
      </c>
      <c r="AQ143" s="25" t="e">
        <f>'[5]Linked Data'!S143</f>
        <v>#N/A</v>
      </c>
      <c r="AR143" s="25" t="e">
        <f>'[5]Linked Data'!T143</f>
        <v>#N/A</v>
      </c>
      <c r="AS143" s="25" t="e">
        <f>'[5]Linked Data'!U143</f>
        <v>#N/A</v>
      </c>
      <c r="AT143" s="25" t="e">
        <f>'[5]Linked Data'!V143</f>
        <v>#N/A</v>
      </c>
    </row>
    <row r="144" spans="3:46" x14ac:dyDescent="0.25">
      <c r="C144" s="7" t="e">
        <f>'[5]Linked Data'!L144</f>
        <v>#N/A</v>
      </c>
      <c r="D144" t="e">
        <f>AVERAGE('[5]Linked Data'!C142:C144)</f>
        <v>#N/A</v>
      </c>
      <c r="E144" t="e">
        <f>AVERAGE('[5]Linked Data'!D142:D144)</f>
        <v>#N/A</v>
      </c>
      <c r="F144" t="e">
        <f>AVERAGE('[5]Linked Data'!E142:E144)</f>
        <v>#N/A</v>
      </c>
      <c r="G144" t="e">
        <f>AVERAGE('[5]Linked Data'!F142:F144)</f>
        <v>#N/A</v>
      </c>
      <c r="H144" t="e">
        <f>AVERAGE('[5]Linked Data'!G142:G144)</f>
        <v>#N/A</v>
      </c>
      <c r="I144" t="e">
        <f>AVERAGE('[5]Linked Data'!H142:H144)</f>
        <v>#N/A</v>
      </c>
      <c r="J144" t="e">
        <f>AVERAGE('[5]Linked Data'!I142:I144)</f>
        <v>#N/A</v>
      </c>
      <c r="K144" t="e">
        <f>AVERAGE('[5]Linked Data'!J142:J144)</f>
        <v>#N/A</v>
      </c>
      <c r="M144" s="9"/>
      <c r="N144" s="12" t="e">
        <f t="shared" si="14"/>
        <v>#N/A</v>
      </c>
      <c r="O144" s="12" t="e">
        <f t="shared" si="14"/>
        <v>#N/A</v>
      </c>
      <c r="P144" s="12" t="e">
        <f t="shared" si="14"/>
        <v>#N/A</v>
      </c>
      <c r="Q144" s="12" t="e">
        <f t="shared" si="14"/>
        <v>#N/A</v>
      </c>
      <c r="R144" s="12" t="e">
        <f t="shared" si="13"/>
        <v>#N/A</v>
      </c>
      <c r="S144" s="12" t="e">
        <f t="shared" si="13"/>
        <v>#N/A</v>
      </c>
      <c r="T144" s="12" t="e">
        <f t="shared" si="13"/>
        <v>#N/A</v>
      </c>
      <c r="U144" s="12" t="e">
        <f t="shared" si="13"/>
        <v>#N/A</v>
      </c>
      <c r="AK144" s="9"/>
      <c r="AL144" s="24" t="e">
        <f t="shared" si="15"/>
        <v>#N/A</v>
      </c>
      <c r="AM144" s="25" t="e">
        <f>'[5]Linked Data'!O144</f>
        <v>#N/A</v>
      </c>
      <c r="AN144" s="25" t="e">
        <f>'[5]Linked Data'!P144</f>
        <v>#N/A</v>
      </c>
      <c r="AO144" s="25" t="e">
        <f>'[5]Linked Data'!Q144</f>
        <v>#N/A</v>
      </c>
      <c r="AP144" s="25" t="e">
        <f>'[5]Linked Data'!R144</f>
        <v>#N/A</v>
      </c>
      <c r="AQ144" s="25" t="e">
        <f>'[5]Linked Data'!S144</f>
        <v>#N/A</v>
      </c>
      <c r="AR144" s="25" t="e">
        <f>'[5]Linked Data'!T144</f>
        <v>#N/A</v>
      </c>
      <c r="AS144" s="25" t="e">
        <f>'[5]Linked Data'!U144</f>
        <v>#N/A</v>
      </c>
      <c r="AT144" s="25" t="e">
        <f>'[5]Linked Data'!V144</f>
        <v>#N/A</v>
      </c>
    </row>
    <row r="145" spans="3:46" x14ac:dyDescent="0.25">
      <c r="C145" s="7" t="e">
        <f>'[5]Linked Data'!L145</f>
        <v>#N/A</v>
      </c>
      <c r="D145" t="e">
        <f>AVERAGE('[5]Linked Data'!C143:C145)</f>
        <v>#N/A</v>
      </c>
      <c r="E145" t="e">
        <f>AVERAGE('[5]Linked Data'!D143:D145)</f>
        <v>#N/A</v>
      </c>
      <c r="F145" t="e">
        <f>AVERAGE('[5]Linked Data'!E143:E145)</f>
        <v>#N/A</v>
      </c>
      <c r="G145" t="e">
        <f>AVERAGE('[5]Linked Data'!F143:F145)</f>
        <v>#N/A</v>
      </c>
      <c r="H145" t="e">
        <f>AVERAGE('[5]Linked Data'!G143:G145)</f>
        <v>#N/A</v>
      </c>
      <c r="I145" t="e">
        <f>AVERAGE('[5]Linked Data'!H143:H145)</f>
        <v>#N/A</v>
      </c>
      <c r="J145" t="e">
        <f>AVERAGE('[5]Linked Data'!I143:I145)</f>
        <v>#N/A</v>
      </c>
      <c r="K145" t="e">
        <f>AVERAGE('[5]Linked Data'!J143:J145)</f>
        <v>#N/A</v>
      </c>
      <c r="M145" s="9"/>
      <c r="N145" s="12" t="e">
        <f t="shared" si="14"/>
        <v>#N/A</v>
      </c>
      <c r="O145" s="12" t="e">
        <f t="shared" si="14"/>
        <v>#N/A</v>
      </c>
      <c r="P145" s="12" t="e">
        <f t="shared" si="14"/>
        <v>#N/A</v>
      </c>
      <c r="Q145" s="12" t="e">
        <f t="shared" si="14"/>
        <v>#N/A</v>
      </c>
      <c r="R145" s="12" t="e">
        <f t="shared" si="13"/>
        <v>#N/A</v>
      </c>
      <c r="S145" s="12" t="e">
        <f t="shared" si="13"/>
        <v>#N/A</v>
      </c>
      <c r="T145" s="12" t="e">
        <f t="shared" si="13"/>
        <v>#N/A</v>
      </c>
      <c r="U145" s="12" t="e">
        <f t="shared" si="13"/>
        <v>#N/A</v>
      </c>
      <c r="AK145" s="9"/>
      <c r="AL145" s="24" t="e">
        <f t="shared" si="15"/>
        <v>#N/A</v>
      </c>
      <c r="AM145" s="25" t="e">
        <f>'[5]Linked Data'!O145</f>
        <v>#N/A</v>
      </c>
      <c r="AN145" s="25" t="e">
        <f>'[5]Linked Data'!P145</f>
        <v>#N/A</v>
      </c>
      <c r="AO145" s="25" t="e">
        <f>'[5]Linked Data'!Q145</f>
        <v>#N/A</v>
      </c>
      <c r="AP145" s="25" t="e">
        <f>'[5]Linked Data'!R145</f>
        <v>#N/A</v>
      </c>
      <c r="AQ145" s="25" t="e">
        <f>'[5]Linked Data'!S145</f>
        <v>#N/A</v>
      </c>
      <c r="AR145" s="25" t="e">
        <f>'[5]Linked Data'!T145</f>
        <v>#N/A</v>
      </c>
      <c r="AS145" s="25" t="e">
        <f>'[5]Linked Data'!U145</f>
        <v>#N/A</v>
      </c>
      <c r="AT145" s="25" t="e">
        <f>'[5]Linked Data'!V145</f>
        <v>#N/A</v>
      </c>
    </row>
    <row r="146" spans="3:46" x14ac:dyDescent="0.25">
      <c r="C146" s="7" t="e">
        <f>'[5]Linked Data'!L146</f>
        <v>#N/A</v>
      </c>
      <c r="D146" t="e">
        <f>AVERAGE('[5]Linked Data'!C144:C146)</f>
        <v>#N/A</v>
      </c>
      <c r="E146" t="e">
        <f>AVERAGE('[5]Linked Data'!D144:D146)</f>
        <v>#N/A</v>
      </c>
      <c r="F146" t="e">
        <f>AVERAGE('[5]Linked Data'!E144:E146)</f>
        <v>#N/A</v>
      </c>
      <c r="G146" t="e">
        <f>AVERAGE('[5]Linked Data'!F144:F146)</f>
        <v>#N/A</v>
      </c>
      <c r="H146" t="e">
        <f>AVERAGE('[5]Linked Data'!G144:G146)</f>
        <v>#N/A</v>
      </c>
      <c r="I146" t="e">
        <f>AVERAGE('[5]Linked Data'!H144:H146)</f>
        <v>#N/A</v>
      </c>
      <c r="J146" t="e">
        <f>AVERAGE('[5]Linked Data'!I144:I146)</f>
        <v>#N/A</v>
      </c>
      <c r="K146" t="e">
        <f>AVERAGE('[5]Linked Data'!J144:J146)</f>
        <v>#N/A</v>
      </c>
      <c r="M146" s="9"/>
      <c r="N146" s="12" t="e">
        <f t="shared" si="14"/>
        <v>#N/A</v>
      </c>
      <c r="O146" s="12" t="e">
        <f t="shared" si="14"/>
        <v>#N/A</v>
      </c>
      <c r="P146" s="12" t="e">
        <f t="shared" si="14"/>
        <v>#N/A</v>
      </c>
      <c r="Q146" s="12" t="e">
        <f t="shared" si="14"/>
        <v>#N/A</v>
      </c>
      <c r="R146" s="12" t="e">
        <f t="shared" si="13"/>
        <v>#N/A</v>
      </c>
      <c r="S146" s="12" t="e">
        <f t="shared" si="13"/>
        <v>#N/A</v>
      </c>
      <c r="T146" s="12" t="e">
        <f t="shared" si="13"/>
        <v>#N/A</v>
      </c>
      <c r="U146" s="12" t="e">
        <f t="shared" si="13"/>
        <v>#N/A</v>
      </c>
      <c r="AK146" s="9"/>
      <c r="AL146" s="24" t="e">
        <f t="shared" si="15"/>
        <v>#N/A</v>
      </c>
      <c r="AM146" s="25" t="e">
        <f>'[5]Linked Data'!O146</f>
        <v>#N/A</v>
      </c>
      <c r="AN146" s="25" t="e">
        <f>'[5]Linked Data'!P146</f>
        <v>#N/A</v>
      </c>
      <c r="AO146" s="25" t="e">
        <f>'[5]Linked Data'!Q146</f>
        <v>#N/A</v>
      </c>
      <c r="AP146" s="25" t="e">
        <f>'[5]Linked Data'!R146</f>
        <v>#N/A</v>
      </c>
      <c r="AQ146" s="25" t="e">
        <f>'[5]Linked Data'!S146</f>
        <v>#N/A</v>
      </c>
      <c r="AR146" s="25" t="e">
        <f>'[5]Linked Data'!T146</f>
        <v>#N/A</v>
      </c>
      <c r="AS146" s="25" t="e">
        <f>'[5]Linked Data'!U146</f>
        <v>#N/A</v>
      </c>
      <c r="AT146" s="25" t="e">
        <f>'[5]Linked Data'!V146</f>
        <v>#N/A</v>
      </c>
    </row>
    <row r="147" spans="3:46" x14ac:dyDescent="0.25">
      <c r="C147" s="7" t="e">
        <f>'[5]Linked Data'!L147</f>
        <v>#N/A</v>
      </c>
      <c r="D147" t="e">
        <f>AVERAGE('[5]Linked Data'!C145:C147)</f>
        <v>#N/A</v>
      </c>
      <c r="E147" t="e">
        <f>AVERAGE('[5]Linked Data'!D145:D147)</f>
        <v>#N/A</v>
      </c>
      <c r="F147" t="e">
        <f>AVERAGE('[5]Linked Data'!E145:E147)</f>
        <v>#N/A</v>
      </c>
      <c r="G147" t="e">
        <f>AVERAGE('[5]Linked Data'!F145:F147)</f>
        <v>#N/A</v>
      </c>
      <c r="H147" t="e">
        <f>AVERAGE('[5]Linked Data'!G145:G147)</f>
        <v>#N/A</v>
      </c>
      <c r="I147" t="e">
        <f>AVERAGE('[5]Linked Data'!H145:H147)</f>
        <v>#N/A</v>
      </c>
      <c r="J147" t="e">
        <f>AVERAGE('[5]Linked Data'!I145:I147)</f>
        <v>#N/A</v>
      </c>
      <c r="K147" t="e">
        <f>AVERAGE('[5]Linked Data'!J145:J147)</f>
        <v>#N/A</v>
      </c>
      <c r="M147" s="9"/>
      <c r="N147" s="12" t="e">
        <f t="shared" si="14"/>
        <v>#N/A</v>
      </c>
      <c r="O147" s="12" t="e">
        <f t="shared" si="14"/>
        <v>#N/A</v>
      </c>
      <c r="P147" s="12" t="e">
        <f t="shared" si="14"/>
        <v>#N/A</v>
      </c>
      <c r="Q147" s="12" t="e">
        <f t="shared" si="14"/>
        <v>#N/A</v>
      </c>
      <c r="R147" s="12" t="e">
        <f t="shared" si="13"/>
        <v>#N/A</v>
      </c>
      <c r="S147" s="12" t="e">
        <f t="shared" si="13"/>
        <v>#N/A</v>
      </c>
      <c r="T147" s="12" t="e">
        <f t="shared" si="13"/>
        <v>#N/A</v>
      </c>
      <c r="U147" s="12" t="e">
        <f t="shared" si="13"/>
        <v>#N/A</v>
      </c>
      <c r="AK147" s="9"/>
      <c r="AL147" s="24" t="e">
        <f t="shared" si="15"/>
        <v>#N/A</v>
      </c>
      <c r="AM147" s="25" t="e">
        <f>'[5]Linked Data'!O147</f>
        <v>#N/A</v>
      </c>
      <c r="AN147" s="25" t="e">
        <f>'[5]Linked Data'!P147</f>
        <v>#N/A</v>
      </c>
      <c r="AO147" s="25" t="e">
        <f>'[5]Linked Data'!Q147</f>
        <v>#N/A</v>
      </c>
      <c r="AP147" s="25" t="e">
        <f>'[5]Linked Data'!R147</f>
        <v>#N/A</v>
      </c>
      <c r="AQ147" s="25" t="e">
        <f>'[5]Linked Data'!S147</f>
        <v>#N/A</v>
      </c>
      <c r="AR147" s="25" t="e">
        <f>'[5]Linked Data'!T147</f>
        <v>#N/A</v>
      </c>
      <c r="AS147" s="25" t="e">
        <f>'[5]Linked Data'!U147</f>
        <v>#N/A</v>
      </c>
      <c r="AT147" s="25" t="e">
        <f>'[5]Linked Data'!V147</f>
        <v>#N/A</v>
      </c>
    </row>
    <row r="148" spans="3:46" x14ac:dyDescent="0.25">
      <c r="C148" s="7" t="e">
        <f>'[5]Linked Data'!L148</f>
        <v>#N/A</v>
      </c>
      <c r="D148" t="e">
        <f>AVERAGE('[5]Linked Data'!C146:C148)</f>
        <v>#N/A</v>
      </c>
      <c r="E148" t="e">
        <f>AVERAGE('[5]Linked Data'!D146:D148)</f>
        <v>#N/A</v>
      </c>
      <c r="F148" t="e">
        <f>AVERAGE('[5]Linked Data'!E146:E148)</f>
        <v>#N/A</v>
      </c>
      <c r="G148" t="e">
        <f>AVERAGE('[5]Linked Data'!F146:F148)</f>
        <v>#N/A</v>
      </c>
      <c r="H148" t="e">
        <f>AVERAGE('[5]Linked Data'!G146:G148)</f>
        <v>#N/A</v>
      </c>
      <c r="I148" t="e">
        <f>AVERAGE('[5]Linked Data'!H146:H148)</f>
        <v>#N/A</v>
      </c>
      <c r="J148" t="e">
        <f>AVERAGE('[5]Linked Data'!I146:I148)</f>
        <v>#N/A</v>
      </c>
      <c r="K148" t="e">
        <f>AVERAGE('[5]Linked Data'!J146:J148)</f>
        <v>#N/A</v>
      </c>
      <c r="M148" s="9"/>
      <c r="N148" s="12" t="e">
        <f t="shared" si="14"/>
        <v>#N/A</v>
      </c>
      <c r="O148" s="12" t="e">
        <f t="shared" si="14"/>
        <v>#N/A</v>
      </c>
      <c r="P148" s="12" t="e">
        <f t="shared" si="14"/>
        <v>#N/A</v>
      </c>
      <c r="Q148" s="12" t="e">
        <f t="shared" si="14"/>
        <v>#N/A</v>
      </c>
      <c r="R148" s="12" t="e">
        <f t="shared" si="13"/>
        <v>#N/A</v>
      </c>
      <c r="S148" s="12" t="e">
        <f t="shared" si="13"/>
        <v>#N/A</v>
      </c>
      <c r="T148" s="12" t="e">
        <f t="shared" si="13"/>
        <v>#N/A</v>
      </c>
      <c r="U148" s="12" t="e">
        <f t="shared" si="13"/>
        <v>#N/A</v>
      </c>
      <c r="AK148" s="9"/>
      <c r="AL148" s="24" t="e">
        <f t="shared" si="15"/>
        <v>#N/A</v>
      </c>
      <c r="AM148" s="25" t="e">
        <f>'[5]Linked Data'!O148</f>
        <v>#N/A</v>
      </c>
      <c r="AN148" s="25" t="e">
        <f>'[5]Linked Data'!P148</f>
        <v>#N/A</v>
      </c>
      <c r="AO148" s="25" t="e">
        <f>'[5]Linked Data'!Q148</f>
        <v>#N/A</v>
      </c>
      <c r="AP148" s="25" t="e">
        <f>'[5]Linked Data'!R148</f>
        <v>#N/A</v>
      </c>
      <c r="AQ148" s="25" t="e">
        <f>'[5]Linked Data'!S148</f>
        <v>#N/A</v>
      </c>
      <c r="AR148" s="25" t="e">
        <f>'[5]Linked Data'!T148</f>
        <v>#N/A</v>
      </c>
      <c r="AS148" s="25" t="e">
        <f>'[5]Linked Data'!U148</f>
        <v>#N/A</v>
      </c>
      <c r="AT148" s="25" t="e">
        <f>'[5]Linked Data'!V148</f>
        <v>#N/A</v>
      </c>
    </row>
    <row r="149" spans="3:46" x14ac:dyDescent="0.25">
      <c r="C149" s="7" t="e">
        <f>'[5]Linked Data'!L149</f>
        <v>#N/A</v>
      </c>
      <c r="D149" t="e">
        <f>AVERAGE('[5]Linked Data'!C147:C149)</f>
        <v>#N/A</v>
      </c>
      <c r="E149" t="e">
        <f>AVERAGE('[5]Linked Data'!D147:D149)</f>
        <v>#N/A</v>
      </c>
      <c r="F149" t="e">
        <f>AVERAGE('[5]Linked Data'!E147:E149)</f>
        <v>#N/A</v>
      </c>
      <c r="G149" t="e">
        <f>AVERAGE('[5]Linked Data'!F147:F149)</f>
        <v>#N/A</v>
      </c>
      <c r="H149" t="e">
        <f>AVERAGE('[5]Linked Data'!G147:G149)</f>
        <v>#N/A</v>
      </c>
      <c r="I149" t="e">
        <f>AVERAGE('[5]Linked Data'!H147:H149)</f>
        <v>#N/A</v>
      </c>
      <c r="J149" t="e">
        <f>AVERAGE('[5]Linked Data'!I147:I149)</f>
        <v>#N/A</v>
      </c>
      <c r="K149" t="e">
        <f>AVERAGE('[5]Linked Data'!J147:J149)</f>
        <v>#N/A</v>
      </c>
      <c r="M149" s="9"/>
      <c r="N149" s="12" t="e">
        <f t="shared" si="14"/>
        <v>#N/A</v>
      </c>
      <c r="O149" s="12" t="e">
        <f t="shared" si="14"/>
        <v>#N/A</v>
      </c>
      <c r="P149" s="12" t="e">
        <f t="shared" si="14"/>
        <v>#N/A</v>
      </c>
      <c r="Q149" s="12" t="e">
        <f t="shared" si="14"/>
        <v>#N/A</v>
      </c>
      <c r="R149" s="12" t="e">
        <f t="shared" si="13"/>
        <v>#N/A</v>
      </c>
      <c r="S149" s="12" t="e">
        <f t="shared" si="13"/>
        <v>#N/A</v>
      </c>
      <c r="T149" s="12" t="e">
        <f t="shared" si="13"/>
        <v>#N/A</v>
      </c>
      <c r="U149" s="12" t="e">
        <f t="shared" si="13"/>
        <v>#N/A</v>
      </c>
      <c r="AK149" s="9"/>
      <c r="AL149" s="24" t="e">
        <f t="shared" si="15"/>
        <v>#N/A</v>
      </c>
      <c r="AM149" s="25" t="e">
        <f>'[5]Linked Data'!O149</f>
        <v>#N/A</v>
      </c>
      <c r="AN149" s="25" t="e">
        <f>'[5]Linked Data'!P149</f>
        <v>#N/A</v>
      </c>
      <c r="AO149" s="25" t="e">
        <f>'[5]Linked Data'!Q149</f>
        <v>#N/A</v>
      </c>
      <c r="AP149" s="25" t="e">
        <f>'[5]Linked Data'!R149</f>
        <v>#N/A</v>
      </c>
      <c r="AQ149" s="25" t="e">
        <f>'[5]Linked Data'!S149</f>
        <v>#N/A</v>
      </c>
      <c r="AR149" s="25" t="e">
        <f>'[5]Linked Data'!T149</f>
        <v>#N/A</v>
      </c>
      <c r="AS149" s="25" t="e">
        <f>'[5]Linked Data'!U149</f>
        <v>#N/A</v>
      </c>
      <c r="AT149" s="25" t="e">
        <f>'[5]Linked Data'!V149</f>
        <v>#N/A</v>
      </c>
    </row>
    <row r="150" spans="3:46" x14ac:dyDescent="0.25">
      <c r="C150" s="7" t="e">
        <f>'[5]Linked Data'!L150</f>
        <v>#N/A</v>
      </c>
      <c r="D150" t="e">
        <f>AVERAGE('[5]Linked Data'!C148:C150)</f>
        <v>#N/A</v>
      </c>
      <c r="E150" t="e">
        <f>AVERAGE('[5]Linked Data'!D148:D150)</f>
        <v>#N/A</v>
      </c>
      <c r="F150" t="e">
        <f>AVERAGE('[5]Linked Data'!E148:E150)</f>
        <v>#N/A</v>
      </c>
      <c r="G150" t="e">
        <f>AVERAGE('[5]Linked Data'!F148:F150)</f>
        <v>#N/A</v>
      </c>
      <c r="H150" t="e">
        <f>AVERAGE('[5]Linked Data'!G148:G150)</f>
        <v>#N/A</v>
      </c>
      <c r="I150" t="e">
        <f>AVERAGE('[5]Linked Data'!H148:H150)</f>
        <v>#N/A</v>
      </c>
      <c r="J150" t="e">
        <f>AVERAGE('[5]Linked Data'!I148:I150)</f>
        <v>#N/A</v>
      </c>
      <c r="K150" t="e">
        <f>AVERAGE('[5]Linked Data'!J148:J150)</f>
        <v>#N/A</v>
      </c>
      <c r="M150" s="9"/>
      <c r="N150" s="12" t="e">
        <f t="shared" si="14"/>
        <v>#N/A</v>
      </c>
      <c r="O150" s="12" t="e">
        <f t="shared" si="14"/>
        <v>#N/A</v>
      </c>
      <c r="P150" s="12" t="e">
        <f t="shared" si="14"/>
        <v>#N/A</v>
      </c>
      <c r="Q150" s="12" t="e">
        <f t="shared" si="14"/>
        <v>#N/A</v>
      </c>
      <c r="R150" s="12" t="e">
        <f t="shared" si="13"/>
        <v>#N/A</v>
      </c>
      <c r="S150" s="12" t="e">
        <f t="shared" si="13"/>
        <v>#N/A</v>
      </c>
      <c r="T150" s="12" t="e">
        <f t="shared" si="13"/>
        <v>#N/A</v>
      </c>
      <c r="U150" s="12" t="e">
        <f t="shared" ref="U150" si="16">100*(K150/K$5)</f>
        <v>#N/A</v>
      </c>
      <c r="AK150" s="9"/>
      <c r="AL150" s="24" t="e">
        <f t="shared" si="15"/>
        <v>#N/A</v>
      </c>
      <c r="AM150" s="25" t="e">
        <f>'[5]Linked Data'!O150</f>
        <v>#N/A</v>
      </c>
      <c r="AN150" s="25" t="e">
        <f>'[5]Linked Data'!P150</f>
        <v>#N/A</v>
      </c>
      <c r="AO150" s="25" t="e">
        <f>'[5]Linked Data'!Q150</f>
        <v>#N/A</v>
      </c>
      <c r="AP150" s="25" t="e">
        <f>'[5]Linked Data'!R150</f>
        <v>#N/A</v>
      </c>
      <c r="AQ150" s="25" t="e">
        <f>'[5]Linked Data'!S150</f>
        <v>#N/A</v>
      </c>
      <c r="AR150" s="25" t="e">
        <f>'[5]Linked Data'!T150</f>
        <v>#N/A</v>
      </c>
      <c r="AS150" s="25" t="e">
        <f>'[5]Linked Data'!U150</f>
        <v>#N/A</v>
      </c>
      <c r="AT150" s="25" t="e">
        <f>'[5]Linked Data'!V150</f>
        <v>#N/A</v>
      </c>
    </row>
  </sheetData>
  <mergeCells count="4">
    <mergeCell ref="D1:K1"/>
    <mergeCell ref="N1:U1"/>
    <mergeCell ref="W1:AF1"/>
    <mergeCell ref="AL1:AT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Data 1</vt:lpstr>
      <vt:lpstr>Data 2</vt:lpstr>
      <vt:lpstr>Data 3</vt:lpstr>
      <vt:lpstr>Chart 1</vt:lpstr>
      <vt:lpstr>Chart 2</vt:lpstr>
      <vt:lpstr>Chart 3</vt:lpstr>
      <vt:lpstr>dlx36.use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2019-08-07T22:00:25Z</dcterms:created>
  <dcterms:modified xsi:type="dcterms:W3CDTF">2019-08-07T22:00:29Z</dcterms:modified>
</cp:coreProperties>
</file>