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xml" ContentType="application/vnd.openxmlformats-officedocument.spreadsheetml.worksheet+xml"/>
  <Override PartName="/xl/chartsheets/sheet5.xml" ContentType="application/vnd.openxmlformats-officedocument.spreadsheetml.chartsheet+xml"/>
  <Override PartName="/xl/worksheets/sheet2.xml" ContentType="application/vnd.openxmlformats-officedocument.spreadsheetml.worksheet+xml"/>
  <Override PartName="/xl/chartsheets/sheet6.xml" ContentType="application/vnd.openxmlformats-officedocument.spreadsheetml.chart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fedsharesites.frb.org/dist/11K/DALLAS/PA/PUB/Dallas Fed Economics/2021/01_July/0302_Martinez-Garcia_Bilingual/"/>
    </mc:Choice>
  </mc:AlternateContent>
  <xr:revisionPtr revIDLastSave="0" documentId="13_ncr:1_{F667361F-473D-4DC8-804D-FD9FE90D630A}" xr6:coauthVersionLast="45" xr6:coauthVersionMax="47" xr10:uidLastSave="{00000000-0000-0000-0000-000000000000}"/>
  <bookViews>
    <workbookView xWindow="-120" yWindow="-120" windowWidth="25440" windowHeight="15390" firstSheet="3" activeTab="5" xr2:uid="{00000000-000D-0000-FFFF-FFFF00000000}"/>
  </bookViews>
  <sheets>
    <sheet name="Chart2alt" sheetId="22" state="hidden" r:id="rId1"/>
    <sheet name="Chart2_Exports" sheetId="19" state="hidden" r:id="rId2"/>
    <sheet name="Chart2_Imports" sheetId="18" state="hidden" r:id="rId3"/>
    <sheet name="Chart1" sheetId="9" r:id="rId4"/>
    <sheet name="dChart1" sheetId="1" r:id="rId5"/>
    <sheet name="Chart2" sheetId="23" r:id="rId6"/>
    <sheet name="dChart2" sheetId="24" r:id="rId7"/>
    <sheet name="Chart3" sheetId="10" r:id="rId8"/>
    <sheet name="dChart3" sheetId="3" r:id="rId9"/>
  </sheets>
  <externalReferences>
    <externalReference r:id="rId10"/>
  </externalReferences>
  <definedNames>
    <definedName name="_dlx1.use">#REF!</definedName>
    <definedName name="_dlx2.use">#REF!</definedName>
    <definedName name="_dlx3.use">#REF!</definedName>
    <definedName name="_dlx4.use">#REF!</definedName>
    <definedName name="_dlx5.use">#REF!</definedName>
    <definedName name="_dlx89.u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2" i="24" l="1"/>
  <c r="H4" i="3"/>
  <c r="H5" i="3"/>
  <c r="H6" i="3"/>
  <c r="H7" i="3"/>
  <c r="D6" i="1" l="1"/>
  <c r="C6" i="1"/>
  <c r="D7" i="1"/>
  <c r="D3" i="1"/>
  <c r="C3" i="1"/>
  <c r="D4" i="1"/>
  <c r="C4" i="1"/>
  <c r="D5" i="1"/>
  <c r="C5" i="1"/>
  <c r="C7" i="1"/>
</calcChain>
</file>

<file path=xl/sharedStrings.xml><?xml version="1.0" encoding="utf-8"?>
<sst xmlns="http://schemas.openxmlformats.org/spreadsheetml/2006/main" count="546" uniqueCount="355">
  <si>
    <t>Top-5 countries by number of Spanish-Language Natives</t>
  </si>
  <si>
    <t>Mexico</t>
  </si>
  <si>
    <t>Colombia</t>
  </si>
  <si>
    <t>U.S.</t>
  </si>
  <si>
    <t>Spain</t>
  </si>
  <si>
    <t>Argentina</t>
  </si>
  <si>
    <t>Education Level</t>
  </si>
  <si>
    <t>Household Language</t>
  </si>
  <si>
    <t>College</t>
  </si>
  <si>
    <t>Advanced</t>
  </si>
  <si>
    <t>|</t>
  </si>
  <si>
    <t>Total</t>
  </si>
  <si>
    <t>English only</t>
  </si>
  <si>
    <t>English, with limited proficiency of Spanish</t>
  </si>
  <si>
    <t>Spanish, with English very well</t>
  </si>
  <si>
    <t>Spanish, with English less than very well</t>
  </si>
  <si>
    <t>Educational attainment by language (%)</t>
  </si>
  <si>
    <t>Afghanistan</t>
  </si>
  <si>
    <t>Angola</t>
  </si>
  <si>
    <t>Albania</t>
  </si>
  <si>
    <t>United Arab Emirates</t>
  </si>
  <si>
    <t>Armenia</t>
  </si>
  <si>
    <t>Australia</t>
  </si>
  <si>
    <t>Austria</t>
  </si>
  <si>
    <t>Azerbaijan</t>
  </si>
  <si>
    <t>Burundi</t>
  </si>
  <si>
    <t>Belgium</t>
  </si>
  <si>
    <t>Benin</t>
  </si>
  <si>
    <t>Burkina Faso</t>
  </si>
  <si>
    <t>Bangladesh</t>
  </si>
  <si>
    <t>Bulgaria</t>
  </si>
  <si>
    <t>Bahrain</t>
  </si>
  <si>
    <t>Bosnia and Herzegovina</t>
  </si>
  <si>
    <t>Belarus</t>
  </si>
  <si>
    <t>Belize</t>
  </si>
  <si>
    <t>Bolivia</t>
  </si>
  <si>
    <t>Brazil</t>
  </si>
  <si>
    <t>Brunei Darussalam</t>
  </si>
  <si>
    <t>Bhutan</t>
  </si>
  <si>
    <t>Botswana</t>
  </si>
  <si>
    <t>Central African Republic</t>
  </si>
  <si>
    <t>Canada</t>
  </si>
  <si>
    <t>Switzerland</t>
  </si>
  <si>
    <t>Chile</t>
  </si>
  <si>
    <t>China</t>
  </si>
  <si>
    <t>Côte d'Ivoire</t>
  </si>
  <si>
    <t>Cameroon</t>
  </si>
  <si>
    <t>Congo</t>
  </si>
  <si>
    <t>Comoros</t>
  </si>
  <si>
    <t>Cape Verde</t>
  </si>
  <si>
    <t>Costa Rica</t>
  </si>
  <si>
    <t>Cuba</t>
  </si>
  <si>
    <t>Cyprus</t>
  </si>
  <si>
    <t>Czech Republic</t>
  </si>
  <si>
    <t>Germany</t>
  </si>
  <si>
    <t>Djibouti</t>
  </si>
  <si>
    <t>Dominica</t>
  </si>
  <si>
    <t>Denmark</t>
  </si>
  <si>
    <t>Dominican Republic</t>
  </si>
  <si>
    <t>Algeria</t>
  </si>
  <si>
    <t>Ecuador</t>
  </si>
  <si>
    <t>Egypt</t>
  </si>
  <si>
    <t>Eritrea</t>
  </si>
  <si>
    <t>Estonia</t>
  </si>
  <si>
    <t>Ethiopia</t>
  </si>
  <si>
    <t>Finland</t>
  </si>
  <si>
    <t>France</t>
  </si>
  <si>
    <t>Gabon</t>
  </si>
  <si>
    <t>United Kingdom</t>
  </si>
  <si>
    <t>Georgia</t>
  </si>
  <si>
    <t>Ghana</t>
  </si>
  <si>
    <t>Guinea</t>
  </si>
  <si>
    <t>Gambia</t>
  </si>
  <si>
    <t>Guinea-Bissau</t>
  </si>
  <si>
    <t>Equatorial Guinea</t>
  </si>
  <si>
    <t>Greece</t>
  </si>
  <si>
    <t>Guatemala</t>
  </si>
  <si>
    <t>Guyana</t>
  </si>
  <si>
    <t>Hong Kong</t>
  </si>
  <si>
    <t>Honduras</t>
  </si>
  <si>
    <t>Croatia</t>
  </si>
  <si>
    <t>Haiti</t>
  </si>
  <si>
    <t>Hungary</t>
  </si>
  <si>
    <t>Indonesia</t>
  </si>
  <si>
    <t>India</t>
  </si>
  <si>
    <t>Ireland</t>
  </si>
  <si>
    <t>Iraq</t>
  </si>
  <si>
    <t>Iceland</t>
  </si>
  <si>
    <t>Israel</t>
  </si>
  <si>
    <t>Italy</t>
  </si>
  <si>
    <t>Jamaica</t>
  </si>
  <si>
    <t>Jordan</t>
  </si>
  <si>
    <t>Japan</t>
  </si>
  <si>
    <t>Kazakstan</t>
  </si>
  <si>
    <t>Kenya</t>
  </si>
  <si>
    <t>Kyrgyzstan</t>
  </si>
  <si>
    <t>Cambodia</t>
  </si>
  <si>
    <t>Kiribati</t>
  </si>
  <si>
    <t>Korea</t>
  </si>
  <si>
    <t>Kuwait</t>
  </si>
  <si>
    <t>Lao People's Democratic Republic</t>
  </si>
  <si>
    <t>Lebanon</t>
  </si>
  <si>
    <t>Liberia</t>
  </si>
  <si>
    <t>Sri Lanka</t>
  </si>
  <si>
    <t>Lesotho</t>
  </si>
  <si>
    <t>Lithuania</t>
  </si>
  <si>
    <t>Luxembourg</t>
  </si>
  <si>
    <t>Latvia</t>
  </si>
  <si>
    <t>Macau (Aomen)</t>
  </si>
  <si>
    <t>Morocco</t>
  </si>
  <si>
    <t>Moldova, Rep.of</t>
  </si>
  <si>
    <t>Madagascar</t>
  </si>
  <si>
    <t>Macedonia (the former Yugoslav Rep. of)</t>
  </si>
  <si>
    <t>Mali</t>
  </si>
  <si>
    <t>Malta</t>
  </si>
  <si>
    <t>Burma</t>
  </si>
  <si>
    <t>Mongolia</t>
  </si>
  <si>
    <t>Mozambique</t>
  </si>
  <si>
    <t>Mauritania</t>
  </si>
  <si>
    <t>Malawi</t>
  </si>
  <si>
    <t>Malaysia</t>
  </si>
  <si>
    <t>Namibia</t>
  </si>
  <si>
    <t>Niger</t>
  </si>
  <si>
    <t>Nigeria</t>
  </si>
  <si>
    <t>Nicaragua</t>
  </si>
  <si>
    <t>Netherlands</t>
  </si>
  <si>
    <t>Norway</t>
  </si>
  <si>
    <t>Nepal</t>
  </si>
  <si>
    <t>New Zealand</t>
  </si>
  <si>
    <t>Oman</t>
  </si>
  <si>
    <t>Pakistan</t>
  </si>
  <si>
    <t>Panama</t>
  </si>
  <si>
    <t>Peru</t>
  </si>
  <si>
    <t>Philippines</t>
  </si>
  <si>
    <t>Papua New Guinea</t>
  </si>
  <si>
    <t>Poland</t>
  </si>
  <si>
    <t>Portugal</t>
  </si>
  <si>
    <t>Paraguay</t>
  </si>
  <si>
    <t>Qatar</t>
  </si>
  <si>
    <t>Romania</t>
  </si>
  <si>
    <t>Russian Federation</t>
  </si>
  <si>
    <t>Rwanda</t>
  </si>
  <si>
    <t>Saudi Arabia</t>
  </si>
  <si>
    <t>Sudan</t>
  </si>
  <si>
    <t>Senegal</t>
  </si>
  <si>
    <t>Singapore</t>
  </si>
  <si>
    <t>Sierra Leone</t>
  </si>
  <si>
    <t>El Salvador</t>
  </si>
  <si>
    <t>Suriname</t>
  </si>
  <si>
    <t>Slovakia</t>
  </si>
  <si>
    <t>Slovenia</t>
  </si>
  <si>
    <t>Sweden</t>
  </si>
  <si>
    <t>Chad</t>
  </si>
  <si>
    <t>Thailand</t>
  </si>
  <si>
    <t>Tajikistan</t>
  </si>
  <si>
    <t>Turkmenistan</t>
  </si>
  <si>
    <t>Tunisia</t>
  </si>
  <si>
    <t>Turkey</t>
  </si>
  <si>
    <t>Taiwan</t>
  </si>
  <si>
    <t xml:space="preserve">Tanzania, United Rep. of </t>
  </si>
  <si>
    <t>Uganda</t>
  </si>
  <si>
    <t>Ukraine</t>
  </si>
  <si>
    <t>Uruguay</t>
  </si>
  <si>
    <t>Uzbekistan</t>
  </si>
  <si>
    <t>Venezuela</t>
  </si>
  <si>
    <t>Viet Nam</t>
  </si>
  <si>
    <t>Yemen</t>
  </si>
  <si>
    <t>Serbia</t>
  </si>
  <si>
    <t>South Africa</t>
  </si>
  <si>
    <t>Congo (Democratic Republic of the)</t>
  </si>
  <si>
    <t>Zambia</t>
  </si>
  <si>
    <t>Zimbabwe</t>
  </si>
  <si>
    <t>iso_d</t>
  </si>
  <si>
    <t>country_d</t>
  </si>
  <si>
    <t>dist</t>
  </si>
  <si>
    <t>AFG</t>
  </si>
  <si>
    <t>AGO</t>
  </si>
  <si>
    <t>ALB</t>
  </si>
  <si>
    <t>ARE</t>
  </si>
  <si>
    <t>ARG</t>
  </si>
  <si>
    <t>ARM</t>
  </si>
  <si>
    <t>AUS</t>
  </si>
  <si>
    <t>AUT</t>
  </si>
  <si>
    <t>AZE</t>
  </si>
  <si>
    <t>BDI</t>
  </si>
  <si>
    <t>BEL</t>
  </si>
  <si>
    <t>BEN</t>
  </si>
  <si>
    <t>BFA</t>
  </si>
  <si>
    <t>BGD</t>
  </si>
  <si>
    <t>BGR</t>
  </si>
  <si>
    <t>BHR</t>
  </si>
  <si>
    <t>BIH</t>
  </si>
  <si>
    <t>BLR</t>
  </si>
  <si>
    <t>BLZ</t>
  </si>
  <si>
    <t>BOL</t>
  </si>
  <si>
    <t>BRA</t>
  </si>
  <si>
    <t>BRN</t>
  </si>
  <si>
    <t>BTN</t>
  </si>
  <si>
    <t>BWA</t>
  </si>
  <si>
    <t>CAF</t>
  </si>
  <si>
    <t>CAN</t>
  </si>
  <si>
    <t>CHE</t>
  </si>
  <si>
    <t>CHL</t>
  </si>
  <si>
    <t>CHN</t>
  </si>
  <si>
    <t>CIV</t>
  </si>
  <si>
    <t>CMR</t>
  </si>
  <si>
    <t>COG</t>
  </si>
  <si>
    <t>COL</t>
  </si>
  <si>
    <t>COM</t>
  </si>
  <si>
    <t>CPV</t>
  </si>
  <si>
    <t>CRI</t>
  </si>
  <si>
    <t>CUB</t>
  </si>
  <si>
    <t>CYP</t>
  </si>
  <si>
    <t>CZE</t>
  </si>
  <si>
    <t>DEU</t>
  </si>
  <si>
    <t>DJI</t>
  </si>
  <si>
    <t>DMA</t>
  </si>
  <si>
    <t>DNK</t>
  </si>
  <si>
    <t>DOM</t>
  </si>
  <si>
    <t>DZA</t>
  </si>
  <si>
    <t>ECU</t>
  </si>
  <si>
    <t>EGY</t>
  </si>
  <si>
    <t>ERI</t>
  </si>
  <si>
    <t>ESP</t>
  </si>
  <si>
    <t>EST</t>
  </si>
  <si>
    <t>ETH</t>
  </si>
  <si>
    <t>FIN</t>
  </si>
  <si>
    <t>FRA</t>
  </si>
  <si>
    <t>GAB</t>
  </si>
  <si>
    <t>GBR</t>
  </si>
  <si>
    <t>GEO</t>
  </si>
  <si>
    <t>GHA</t>
  </si>
  <si>
    <t>GIN</t>
  </si>
  <si>
    <t>GMB</t>
  </si>
  <si>
    <t>GNB</t>
  </si>
  <si>
    <t>GNQ</t>
  </si>
  <si>
    <t>GRC</t>
  </si>
  <si>
    <t>GTM</t>
  </si>
  <si>
    <t>GUY</t>
  </si>
  <si>
    <t>HKG</t>
  </si>
  <si>
    <t>HND</t>
  </si>
  <si>
    <t>HRV</t>
  </si>
  <si>
    <t>HTI</t>
  </si>
  <si>
    <t>HUN</t>
  </si>
  <si>
    <t>IDN</t>
  </si>
  <si>
    <t>IND</t>
  </si>
  <si>
    <t>IRL</t>
  </si>
  <si>
    <t>IRQ</t>
  </si>
  <si>
    <t>ISL</t>
  </si>
  <si>
    <t>ISR</t>
  </si>
  <si>
    <t>ITA</t>
  </si>
  <si>
    <t>JAM</t>
  </si>
  <si>
    <t>JOR</t>
  </si>
  <si>
    <t>JPN</t>
  </si>
  <si>
    <t>KAZ</t>
  </si>
  <si>
    <t>KEN</t>
  </si>
  <si>
    <t>KGZ</t>
  </si>
  <si>
    <t>KHM</t>
  </si>
  <si>
    <t>KIR</t>
  </si>
  <si>
    <t>KOR</t>
  </si>
  <si>
    <t>KWT</t>
  </si>
  <si>
    <t>LAO</t>
  </si>
  <si>
    <t>LBN</t>
  </si>
  <si>
    <t>LBR</t>
  </si>
  <si>
    <t>LKA</t>
  </si>
  <si>
    <t>LSO</t>
  </si>
  <si>
    <t>LTU</t>
  </si>
  <si>
    <t>LUX</t>
  </si>
  <si>
    <t>LVA</t>
  </si>
  <si>
    <t>MAC</t>
  </si>
  <si>
    <t>MAR</t>
  </si>
  <si>
    <t>MDA</t>
  </si>
  <si>
    <t>MDG</t>
  </si>
  <si>
    <t>MEX</t>
  </si>
  <si>
    <t>MKD</t>
  </si>
  <si>
    <t>MLI</t>
  </si>
  <si>
    <t>MLT</t>
  </si>
  <si>
    <t>MMR</t>
  </si>
  <si>
    <t>MNG</t>
  </si>
  <si>
    <t>MOZ</t>
  </si>
  <si>
    <t>MRT</t>
  </si>
  <si>
    <t>MWI</t>
  </si>
  <si>
    <t>MYS</t>
  </si>
  <si>
    <t>NAM</t>
  </si>
  <si>
    <t>NER</t>
  </si>
  <si>
    <t>NGA</t>
  </si>
  <si>
    <t>NIC</t>
  </si>
  <si>
    <t>NLD</t>
  </si>
  <si>
    <t>NOR</t>
  </si>
  <si>
    <t>NPL</t>
  </si>
  <si>
    <t>NZL</t>
  </si>
  <si>
    <t>OMN</t>
  </si>
  <si>
    <t>PAK</t>
  </si>
  <si>
    <t>PAN</t>
  </si>
  <si>
    <t>PER</t>
  </si>
  <si>
    <t>PHL</t>
  </si>
  <si>
    <t>PNG</t>
  </si>
  <si>
    <t>POL</t>
  </si>
  <si>
    <t>PRT</t>
  </si>
  <si>
    <t>PRY</t>
  </si>
  <si>
    <t>QAT</t>
  </si>
  <si>
    <t>ROM</t>
  </si>
  <si>
    <t>RUS</t>
  </si>
  <si>
    <t>RWA</t>
  </si>
  <si>
    <t>SAU</t>
  </si>
  <si>
    <t>SDN</t>
  </si>
  <si>
    <t>SEN</t>
  </si>
  <si>
    <t>SGP</t>
  </si>
  <si>
    <t>SLE</t>
  </si>
  <si>
    <t>SLV</t>
  </si>
  <si>
    <t>SUR</t>
  </si>
  <si>
    <t>SVK</t>
  </si>
  <si>
    <t>SVN</t>
  </si>
  <si>
    <t>SWE</t>
  </si>
  <si>
    <t>TCD</t>
  </si>
  <si>
    <t>THA</t>
  </si>
  <si>
    <t>TJK</t>
  </si>
  <si>
    <t>TKM</t>
  </si>
  <si>
    <t>TUN</t>
  </si>
  <si>
    <t>TUR</t>
  </si>
  <si>
    <t>TWN</t>
  </si>
  <si>
    <t>TZA</t>
  </si>
  <si>
    <t>UGA</t>
  </si>
  <si>
    <t>UKR</t>
  </si>
  <si>
    <t>URY</t>
  </si>
  <si>
    <t>UZB</t>
  </si>
  <si>
    <t>VEN</t>
  </si>
  <si>
    <t>VNM</t>
  </si>
  <si>
    <t>YEM</t>
  </si>
  <si>
    <t>YUG</t>
  </si>
  <si>
    <t>ZAF</t>
  </si>
  <si>
    <t>ZAR</t>
  </si>
  <si>
    <t>ZMB</t>
  </si>
  <si>
    <t>ZWE</t>
  </si>
  <si>
    <t>Native speakers</t>
  </si>
  <si>
    <t>Native with limited proficiency</t>
  </si>
  <si>
    <t>High school</t>
  </si>
  <si>
    <t>Some college</t>
  </si>
  <si>
    <t>Less than high school</t>
  </si>
  <si>
    <t>Lower Quartile</t>
  </si>
  <si>
    <t>Median</t>
  </si>
  <si>
    <t>Upper Quartile</t>
  </si>
  <si>
    <t>iso_o</t>
  </si>
  <si>
    <t>USA</t>
  </si>
  <si>
    <t>Spanish,  English both very well</t>
  </si>
  <si>
    <t>English, with limited Spanish proficiency</t>
  </si>
  <si>
    <t>NOTE:</t>
  </si>
  <si>
    <t>The ratio is calculated as the average annual exports in US dollars over the period 2015-19 divided by the partner country GDP in 2019. Similarly for the import ratio.</t>
  </si>
  <si>
    <t>Furthermore, it should be noted that the exports refers to the arithmetic mean between the exports to the partner country reported by the US and the imports from the US reported by the partner country. Similarly, the imports refers to the arithmetic average of the imports from the partner country reported by the US and the exports to the US reported by the partner country.</t>
  </si>
  <si>
    <t>Exports (Spanish/Portuguese speaking)</t>
  </si>
  <si>
    <t>Exports (Others ex. Southeast Asia &amp; oil-exporting)</t>
  </si>
  <si>
    <t>Exports (Southeast Asia &amp; oil-exporting)</t>
  </si>
  <si>
    <t>Imports (Spanish/Portuguese speaking)</t>
  </si>
  <si>
    <t>Imports (Others ex. Southeast Asia &amp; oil-exporting)</t>
  </si>
  <si>
    <t>Imports (Southeast Asia &amp; oil-exporting)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</si>
</sst>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6">
    <xf numFmtId="0" fontId="0" fillId="0" borderId="0" xfId="0"/>
    <xf numFmtId="1" fontId="0" fillId="0" borderId="0" xfId="0" applyNumberFormat="1"/>
    <xf numFmtId="0" fontId="1" fillId="0" borderId="0" xfId="0" applyFont="1"/>
    <xf numFmtId="0" fontId="2" fillId="0" borderId="0" xfId="1" applyFill="1"/>
    <xf numFmtId="0" fontId="3" fillId="0" borderId="0" xfId="1" applyFont="1" applyFill="1"/>
    <xf numFmtId="0" fontId="0" fillId="0" borderId="0" xfId="0" applyAlignment="1">
      <alignment horizontal="center"/>
    </xf>
  </cellXfs>
  <cellStyles count="2">
    <cellStyle name="Normal" xfId="0" builtinId="0"/>
    <cellStyle name="Normal 2" xfId="1" xr:uid="{83F37C49-E370-4113-8FB5-234645F342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chartsheet" Target="chartsheets/sheet2.xml"/><Relationship Id="rId16" Type="http://schemas.openxmlformats.org/officeDocument/2006/relationships/customXml" Target="../customXml/item2.xml"/><Relationship Id="rId1" Type="http://schemas.openxmlformats.org/officeDocument/2006/relationships/chartsheet" Target="chartsheets/sheet1.xml"/><Relationship Id="rId6" Type="http://schemas.openxmlformats.org/officeDocument/2006/relationships/chartsheet" Target="chartsheets/sheet5.xml"/><Relationship Id="rId11" Type="http://schemas.openxmlformats.org/officeDocument/2006/relationships/theme" Target="theme/theme1.xml"/><Relationship Id="rId5" Type="http://schemas.openxmlformats.org/officeDocument/2006/relationships/worksheet" Target="worksheets/sheet1.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chartsheet" Target="chartsheets/sheet4.xml"/><Relationship Id="rId9" Type="http://schemas.openxmlformats.org/officeDocument/2006/relationships/worksheet" Target="worksheets/sheet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89294435969053E-2"/>
          <c:y val="0.14751415099728116"/>
          <c:w val="0.4071613702387914"/>
          <c:h val="0.5964450795654459"/>
        </c:manualLayout>
      </c:layout>
      <c:scatterChart>
        <c:scatterStyle val="lineMarker"/>
        <c:varyColors val="0"/>
        <c:ser>
          <c:idx val="2"/>
          <c:order val="0"/>
          <c:tx>
            <c:v>Spanish/Portuguese Speaking</c:v>
          </c:tx>
          <c:spPr>
            <a:ln w="19050">
              <a:noFill/>
            </a:ln>
          </c:spPr>
          <c:marker>
            <c:symbol val="circle"/>
            <c:size val="6"/>
            <c:spPr>
              <a:solidFill>
                <a:schemeClr val="accent5"/>
              </a:solidFill>
              <a:ln>
                <a:noFill/>
              </a:ln>
            </c:spPr>
          </c:marker>
          <c:trendline>
            <c:spPr>
              <a:ln w="19050">
                <a:solidFill>
                  <a:schemeClr val="accent5"/>
                </a:solidFill>
                <a:prstDash val="sysDash"/>
              </a:ln>
            </c:spPr>
            <c:trendlineType val="linear"/>
            <c:dispRSqr val="0"/>
            <c:dispEq val="1"/>
            <c:trendlineLbl>
              <c:numFmt formatCode="General" sourceLinked="0"/>
            </c:trendlineLbl>
          </c:trendline>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0A0-E4CF-4D43-910B-79814EC7FC8D}"/>
            </c:ext>
          </c:extLst>
        </c:ser>
        <c:ser>
          <c:idx val="0"/>
          <c:order val="1"/>
          <c:tx>
            <c:v>Others ex. Southeast Asia</c:v>
          </c:tx>
          <c:spPr>
            <a:ln w="19050">
              <a:noFill/>
            </a:ln>
          </c:spPr>
          <c:marker>
            <c:symbol val="circle"/>
            <c:size val="6"/>
            <c:spPr>
              <a:solidFill>
                <a:schemeClr val="tx1"/>
              </a:solidFill>
              <a:ln>
                <a:noFill/>
              </a:ln>
            </c:spPr>
          </c:marker>
          <c:trendline>
            <c:spPr>
              <a:ln w="19050">
                <a:prstDash val="sysDash"/>
              </a:ln>
            </c:spPr>
            <c:trendlineType val="linear"/>
            <c:dispRSqr val="0"/>
            <c:dispEq val="1"/>
            <c:trendlineLbl>
              <c:numFmt formatCode="General" sourceLinked="0"/>
            </c:trendlineLbl>
          </c:trendline>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141-E4CF-4D43-910B-79814EC7FC8D}"/>
            </c:ext>
          </c:extLst>
        </c:ser>
        <c:ser>
          <c:idx val="1"/>
          <c:order val="2"/>
          <c:tx>
            <c:v>Southeast Asia</c:v>
          </c:tx>
          <c:spPr>
            <a:ln w="19050">
              <a:noFill/>
            </a:ln>
          </c:spPr>
          <c:marker>
            <c:symbol val="circle"/>
            <c:size val="6"/>
            <c:spPr>
              <a:solidFill>
                <a:srgbClr val="C00000"/>
              </a:solidFill>
              <a:ln>
                <a:noFill/>
              </a:ln>
            </c:spPr>
          </c:marker>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1E1-E4CF-4D43-910B-79814EC7FC8D}"/>
            </c:ext>
          </c:extLst>
        </c:ser>
        <c:dLbls>
          <c:showLegendKey val="0"/>
          <c:showVal val="0"/>
          <c:showCatName val="0"/>
          <c:showSerName val="0"/>
          <c:showPercent val="0"/>
          <c:showBubbleSize val="0"/>
        </c:dLbls>
        <c:axId val="471204720"/>
        <c:axId val="471203544"/>
      </c:scatterChart>
      <c:valAx>
        <c:axId val="471204720"/>
        <c:scaling>
          <c:orientation val="minMax"/>
          <c:max val="17000"/>
          <c:min val="0"/>
        </c:scaling>
        <c:delete val="0"/>
        <c:axPos val="b"/>
        <c:numFmt formatCode="General" sourceLinked="1"/>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crossBetween val="midCat"/>
      </c:valAx>
      <c:valAx>
        <c:axId val="471203544"/>
        <c:scaling>
          <c:orientation val="minMax"/>
          <c:max val="4"/>
          <c:min val="-5"/>
        </c:scaling>
        <c:delete val="0"/>
        <c:axPos val="l"/>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b="0"/>
                  <a:t>2015-19 Average Exports/2019 Partner's</a:t>
                </a:r>
                <a:r>
                  <a:rPr lang="en-US" b="0" baseline="0"/>
                  <a:t> GDP (%, log-scale)</a:t>
                </a:r>
                <a:endParaRPr lang="en-US" b="0"/>
              </a:p>
            </c:rich>
          </c:tx>
          <c:layout>
            <c:manualLayout>
              <c:xMode val="edge"/>
              <c:yMode val="edge"/>
              <c:x val="6.8541470125889816E-3"/>
              <c:y val="0.18914357193447418"/>
            </c:manualLayout>
          </c:layout>
          <c:overlay val="0"/>
        </c:title>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midCat"/>
      </c:valAx>
      <c:spPr>
        <a:noFill/>
        <a:ln>
          <a:noFill/>
        </a:ln>
      </c:spPr>
    </c:plotArea>
    <c:legend>
      <c:legendPos val="r"/>
      <c:legendEntry>
        <c:idx val="3"/>
        <c:delete val="1"/>
      </c:legendEntry>
      <c:legendEntry>
        <c:idx val="4"/>
        <c:delete val="1"/>
      </c:legendEntry>
      <c:layout>
        <c:manualLayout>
          <c:xMode val="edge"/>
          <c:yMode val="edge"/>
          <c:x val="7.8848160747460511E-2"/>
          <c:y val="0.61088131011674929"/>
          <c:w val="0.28620390531027906"/>
          <c:h val="0.10416993905503895"/>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8365936363024"/>
          <c:y val="0.15431476901459937"/>
          <c:w val="0.83058458704834759"/>
          <c:h val="0.5941782068930066"/>
        </c:manualLayout>
      </c:layout>
      <c:scatterChart>
        <c:scatterStyle val="lineMarker"/>
        <c:varyColors val="0"/>
        <c:ser>
          <c:idx val="2"/>
          <c:order val="0"/>
          <c:spPr>
            <a:ln w="19050">
              <a:noFill/>
            </a:ln>
          </c:spPr>
          <c:marker>
            <c:symbol val="circle"/>
            <c:size val="6"/>
            <c:spPr>
              <a:solidFill>
                <a:schemeClr val="accent5"/>
              </a:solidFill>
              <a:ln>
                <a:noFill/>
              </a:ln>
            </c:spPr>
          </c:marker>
          <c:trendline>
            <c:spPr>
              <a:ln w="19050">
                <a:solidFill>
                  <a:schemeClr val="accent5"/>
                </a:solidFill>
                <a:prstDash val="sysDash"/>
              </a:ln>
            </c:spPr>
            <c:trendlineType val="linear"/>
            <c:dispRSqr val="0"/>
            <c:dispEq val="0"/>
          </c:trendline>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A0-A42A-402D-8DD5-7A03AC450541}"/>
            </c:ext>
          </c:extLst>
        </c:ser>
        <c:ser>
          <c:idx val="0"/>
          <c:order val="1"/>
          <c:spPr>
            <a:ln w="19050">
              <a:noFill/>
            </a:ln>
          </c:spPr>
          <c:marker>
            <c:symbol val="circle"/>
            <c:size val="6"/>
            <c:spPr>
              <a:solidFill>
                <a:schemeClr val="tx1"/>
              </a:solidFill>
              <a:ln>
                <a:noFill/>
              </a:ln>
            </c:spPr>
          </c:marker>
          <c:trendline>
            <c:spPr>
              <a:ln w="19050">
                <a:prstDash val="sysDash"/>
              </a:ln>
            </c:spPr>
            <c:trendlineType val="linear"/>
            <c:dispRSqr val="0"/>
            <c:dispEq val="0"/>
          </c:trendline>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141-A42A-402D-8DD5-7A03AC450541}"/>
            </c:ext>
          </c:extLst>
        </c:ser>
        <c:ser>
          <c:idx val="1"/>
          <c:order val="2"/>
          <c:spPr>
            <a:ln w="19050">
              <a:noFill/>
            </a:ln>
          </c:spPr>
          <c:marker>
            <c:symbol val="circle"/>
            <c:size val="6"/>
            <c:spPr>
              <a:solidFill>
                <a:srgbClr val="C00000"/>
              </a:solidFill>
              <a:ln>
                <a:noFill/>
              </a:ln>
            </c:spPr>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1E1-A42A-402D-8DD5-7A03AC450541}"/>
            </c:ext>
          </c:extLst>
        </c:ser>
        <c:dLbls>
          <c:showLegendKey val="0"/>
          <c:showVal val="0"/>
          <c:showCatName val="0"/>
          <c:showSerName val="0"/>
          <c:showPercent val="0"/>
          <c:showBubbleSize val="0"/>
        </c:dLbls>
        <c:axId val="471204720"/>
        <c:axId val="471203544"/>
      </c:scatterChart>
      <c:valAx>
        <c:axId val="471204720"/>
        <c:scaling>
          <c:orientation val="minMax"/>
          <c:max val="17000"/>
          <c:min val="0"/>
        </c:scaling>
        <c:delete val="0"/>
        <c:axPos val="b"/>
        <c:numFmt formatCode="General" sourceLinked="1"/>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crossBetween val="midCat"/>
      </c:valAx>
      <c:valAx>
        <c:axId val="471203544"/>
        <c:scaling>
          <c:orientation val="minMax"/>
          <c:min val="-5"/>
        </c:scaling>
        <c:delete val="0"/>
        <c:axPos val="l"/>
        <c:title>
          <c:tx>
            <c:rich>
              <a:bodyPr/>
              <a:lstStyle/>
              <a:p>
                <a:pPr>
                  <a:defRPr/>
                </a:pPr>
                <a:r>
                  <a:rPr lang="en-US" sz="1000" b="0" i="0" baseline="0">
                    <a:effectLst/>
                  </a:rPr>
                  <a:t>2015-19 Average Exports/2019 Partner's GDP (%, log-scale)</a:t>
                </a:r>
                <a:endParaRPr lang="en-US" sz="1000">
                  <a:effectLst/>
                </a:endParaRPr>
              </a:p>
              <a:p>
                <a:pPr>
                  <a:defRPr/>
                </a:pPr>
                <a:endParaRPr lang="en-US"/>
              </a:p>
            </c:rich>
          </c:tx>
          <c:layout>
            <c:manualLayout>
              <c:xMode val="edge"/>
              <c:yMode val="edge"/>
              <c:x val="0"/>
              <c:y val="0.19141044460691356"/>
            </c:manualLayout>
          </c:layout>
          <c:overlay val="0"/>
        </c:title>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midCat"/>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7975818943453E-2"/>
          <c:y val="0.12937925256009999"/>
          <c:w val="0.90944450113433106"/>
          <c:h val="0.72338988775039093"/>
        </c:manualLayout>
      </c:layout>
      <c:scatterChart>
        <c:scatterStyle val="lineMarker"/>
        <c:varyColors val="0"/>
        <c:ser>
          <c:idx val="2"/>
          <c:order val="0"/>
          <c:spPr>
            <a:ln w="19050">
              <a:noFill/>
            </a:ln>
          </c:spPr>
          <c:marker>
            <c:symbol val="circle"/>
            <c:size val="6"/>
            <c:spPr>
              <a:solidFill>
                <a:schemeClr val="accent5"/>
              </a:solidFill>
              <a:ln>
                <a:noFill/>
              </a:ln>
            </c:spPr>
          </c:marker>
          <c:trendline>
            <c:spPr>
              <a:ln w="19050">
                <a:solidFill>
                  <a:schemeClr val="accent5"/>
                </a:solidFill>
                <a:prstDash val="sysDash"/>
              </a:ln>
            </c:spPr>
            <c:trendlineType val="linear"/>
            <c:dispRSqr val="0"/>
            <c:dispEq val="1"/>
            <c:trendlineLbl>
              <c:numFmt formatCode="General" sourceLinked="0"/>
            </c:trendlineLbl>
          </c:trendline>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A0-9243-40BB-9287-D7579D977CE9}"/>
            </c:ext>
          </c:extLst>
        </c:ser>
        <c:ser>
          <c:idx val="0"/>
          <c:order val="1"/>
          <c:spPr>
            <a:ln w="19050">
              <a:noFill/>
            </a:ln>
          </c:spPr>
          <c:marker>
            <c:symbol val="circle"/>
            <c:size val="6"/>
            <c:spPr>
              <a:solidFill>
                <a:schemeClr val="tx1"/>
              </a:solidFill>
              <a:ln>
                <a:noFill/>
              </a:ln>
            </c:spPr>
          </c:marker>
          <c:trendline>
            <c:spPr>
              <a:ln w="19050">
                <a:prstDash val="sysDash"/>
              </a:ln>
            </c:spPr>
            <c:trendlineType val="linear"/>
            <c:dispRSqr val="0"/>
            <c:dispEq val="1"/>
            <c:trendlineLbl>
              <c:numFmt formatCode="General" sourceLinked="0"/>
            </c:trendlineLbl>
          </c:trendline>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141-9243-40BB-9287-D7579D977CE9}"/>
            </c:ext>
          </c:extLst>
        </c:ser>
        <c:ser>
          <c:idx val="1"/>
          <c:order val="2"/>
          <c:spPr>
            <a:ln w="19050">
              <a:noFill/>
            </a:ln>
          </c:spPr>
          <c:marker>
            <c:symbol val="circle"/>
            <c:size val="6"/>
            <c:spPr>
              <a:solidFill>
                <a:srgbClr val="C00000"/>
              </a:solidFill>
              <a:ln>
                <a:noFill/>
              </a:ln>
            </c:spPr>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1E1-9243-40BB-9287-D7579D977CE9}"/>
            </c:ext>
          </c:extLst>
        </c:ser>
        <c:dLbls>
          <c:showLegendKey val="0"/>
          <c:showVal val="0"/>
          <c:showCatName val="0"/>
          <c:showSerName val="0"/>
          <c:showPercent val="0"/>
          <c:showBubbleSize val="0"/>
        </c:dLbls>
        <c:axId val="471204720"/>
        <c:axId val="471203544"/>
      </c:scatterChart>
      <c:valAx>
        <c:axId val="471204720"/>
        <c:scaling>
          <c:orientation val="minMax"/>
        </c:scaling>
        <c:delete val="0"/>
        <c:axPos val="b"/>
        <c:numFmt formatCode="General" sourceLinked="1"/>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crossBetween val="midCat"/>
      </c:valAx>
      <c:valAx>
        <c:axId val="471203544"/>
        <c:scaling>
          <c:orientation val="minMax"/>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midCat"/>
      </c:valAx>
      <c:spPr>
        <a:noFill/>
        <a:ln>
          <a:noFill/>
        </a:ln>
      </c:spPr>
    </c:plotArea>
    <c:legend>
      <c:legendPos val="r"/>
      <c:legendEntry>
        <c:idx val="3"/>
        <c:delete val="1"/>
      </c:legendEntry>
      <c:legendEntry>
        <c:idx val="4"/>
        <c:delete val="1"/>
      </c:legendEntry>
      <c:layout>
        <c:manualLayout>
          <c:xMode val="edge"/>
          <c:yMode val="edge"/>
          <c:x val="0.33601709237019672"/>
          <c:y val="8.496685961366357E-2"/>
          <c:w val="0.31031353423502261"/>
          <c:h val="0.13137234453408569"/>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27975818943453E-2"/>
          <c:y val="0.12937925256009999"/>
          <c:w val="0.90944450113433106"/>
          <c:h val="0.72338988775039093"/>
        </c:manualLayout>
      </c:layout>
      <c:scatterChart>
        <c:scatterStyle val="lineMarker"/>
        <c:varyColors val="0"/>
        <c:ser>
          <c:idx val="2"/>
          <c:order val="0"/>
          <c:spPr>
            <a:ln w="19050">
              <a:noFill/>
            </a:ln>
          </c:spPr>
          <c:marker>
            <c:symbol val="circle"/>
            <c:size val="6"/>
            <c:spPr>
              <a:solidFill>
                <a:schemeClr val="accent5"/>
              </a:solidFill>
              <a:ln>
                <a:noFill/>
              </a:ln>
            </c:spPr>
          </c:marker>
          <c:trendline>
            <c:spPr>
              <a:ln w="19050">
                <a:solidFill>
                  <a:schemeClr val="accent5"/>
                </a:solidFill>
                <a:prstDash val="sysDash"/>
              </a:ln>
            </c:spPr>
            <c:trendlineType val="linear"/>
            <c:dispRSqr val="0"/>
            <c:dispEq val="1"/>
            <c:trendlineLbl>
              <c:numFmt formatCode="General" sourceLinked="0"/>
            </c:trendlineLbl>
          </c:trendline>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22A7-4609-910C-43C14E7D0096}"/>
            </c:ext>
          </c:extLst>
        </c:ser>
        <c:ser>
          <c:idx val="0"/>
          <c:order val="1"/>
          <c:spPr>
            <a:ln w="19050">
              <a:noFill/>
            </a:ln>
          </c:spPr>
          <c:marker>
            <c:symbol val="circle"/>
            <c:size val="6"/>
            <c:spPr>
              <a:solidFill>
                <a:schemeClr val="tx1"/>
              </a:solidFill>
              <a:ln>
                <a:noFill/>
              </a:ln>
            </c:spPr>
          </c:marker>
          <c:trendline>
            <c:spPr>
              <a:ln w="19050">
                <a:prstDash val="sysDash"/>
              </a:ln>
            </c:spPr>
            <c:trendlineType val="linear"/>
            <c:dispRSqr val="0"/>
            <c:dispEq val="1"/>
            <c:trendlineLbl>
              <c:numFmt formatCode="General" sourceLinked="0"/>
            </c:trendlineLbl>
          </c:trendline>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22A7-4609-910C-43C14E7D0096}"/>
            </c:ext>
          </c:extLst>
        </c:ser>
        <c:ser>
          <c:idx val="1"/>
          <c:order val="2"/>
          <c:spPr>
            <a:ln w="19050">
              <a:noFill/>
            </a:ln>
          </c:spPr>
          <c:marker>
            <c:symbol val="circle"/>
            <c:size val="6"/>
            <c:spPr>
              <a:solidFill>
                <a:srgbClr val="C00000"/>
              </a:solidFill>
              <a:ln>
                <a:noFill/>
              </a:ln>
            </c:spPr>
          </c:marker>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4-22A7-4609-910C-43C14E7D0096}"/>
            </c:ext>
          </c:extLst>
        </c:ser>
        <c:dLbls>
          <c:showLegendKey val="0"/>
          <c:showVal val="0"/>
          <c:showCatName val="0"/>
          <c:showSerName val="0"/>
          <c:showPercent val="0"/>
          <c:showBubbleSize val="0"/>
        </c:dLbls>
        <c:axId val="471204720"/>
        <c:axId val="471203544"/>
      </c:scatterChart>
      <c:valAx>
        <c:axId val="471204720"/>
        <c:scaling>
          <c:orientation val="minMax"/>
        </c:scaling>
        <c:delete val="0"/>
        <c:axPos val="b"/>
        <c:numFmt formatCode="General" sourceLinked="1"/>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crossBetween val="midCat"/>
      </c:valAx>
      <c:valAx>
        <c:axId val="471203544"/>
        <c:scaling>
          <c:orientation val="minMax"/>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midCat"/>
      </c:valAx>
      <c:spPr>
        <a:noFill/>
        <a:ln>
          <a:noFill/>
        </a:ln>
      </c:spPr>
    </c:plotArea>
    <c:legend>
      <c:legendPos val="r"/>
      <c:legendEntry>
        <c:idx val="3"/>
        <c:delete val="1"/>
      </c:legendEntry>
      <c:legendEntry>
        <c:idx val="4"/>
        <c:delete val="1"/>
      </c:legendEntry>
      <c:layout>
        <c:manualLayout>
          <c:xMode val="edge"/>
          <c:yMode val="edge"/>
          <c:x val="0.33601709237019672"/>
          <c:y val="8.496685961366357E-2"/>
          <c:w val="0.31031353423502261"/>
          <c:h val="0.13137234453408569"/>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85517847264811E-2"/>
          <c:y val="0.12476670845804108"/>
          <c:w val="0.88394334141380704"/>
          <c:h val="0.60755811047773545"/>
        </c:manualLayout>
      </c:layout>
      <c:barChart>
        <c:barDir val="bar"/>
        <c:grouping val="stacked"/>
        <c:varyColors val="0"/>
        <c:ser>
          <c:idx val="0"/>
          <c:order val="0"/>
          <c:tx>
            <c:strRef>
              <c:f>dChart1!$C$2</c:f>
              <c:strCache>
                <c:ptCount val="1"/>
                <c:pt idx="0">
                  <c:v>Native speakers</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dChart1!$B$3:$B$7</c:f>
              <c:strCache>
                <c:ptCount val="5"/>
                <c:pt idx="0">
                  <c:v>Argentina</c:v>
                </c:pt>
                <c:pt idx="1">
                  <c:v>Spain</c:v>
                </c:pt>
                <c:pt idx="2">
                  <c:v>Colombia</c:v>
                </c:pt>
                <c:pt idx="3">
                  <c:v>U.S.</c:v>
                </c:pt>
                <c:pt idx="4">
                  <c:v>Mexico</c:v>
                </c:pt>
              </c:strCache>
            </c:strRef>
          </c:cat>
          <c:val>
            <c:numRef>
              <c:f>dChart1!$C$3:$C$7</c:f>
              <c:numCache>
                <c:formatCode>0</c:formatCode>
                <c:ptCount val="5"/>
                <c:pt idx="0">
                  <c:v>44.084876000000001</c:v>
                </c:pt>
                <c:pt idx="1">
                  <c:v>42.915984999999999</c:v>
                </c:pt>
                <c:pt idx="2">
                  <c:v>49.436235000000003</c:v>
                </c:pt>
                <c:pt idx="3">
                  <c:v>45.012650999999998</c:v>
                </c:pt>
                <c:pt idx="4">
                  <c:v>121.899691</c:v>
                </c:pt>
              </c:numCache>
            </c:numRef>
          </c:val>
          <c:extLst>
            <c:ext xmlns:c16="http://schemas.microsoft.com/office/drawing/2014/chart" uri="{C3380CC4-5D6E-409C-BE32-E72D297353CC}">
              <c16:uniqueId val="{00000007-0EAF-45BE-AF04-A52C59F2C4F9}"/>
            </c:ext>
          </c:extLst>
        </c:ser>
        <c:ser>
          <c:idx val="1"/>
          <c:order val="1"/>
          <c:tx>
            <c:strRef>
              <c:f>dChart1!$D$2</c:f>
              <c:strCache>
                <c:ptCount val="1"/>
                <c:pt idx="0">
                  <c:v>Native with limited proficiency</c:v>
                </c:pt>
              </c:strCache>
            </c:strRef>
          </c:tx>
          <c:invertIfNegative val="0"/>
          <c:dLbls>
            <c:dLbl>
              <c:idx val="0"/>
              <c:layout>
                <c:manualLayout>
                  <c:x val="1.7656012176560123E-2"/>
                  <c:y val="4.1215868109222053E-3"/>
                </c:manualLayout>
              </c:layout>
              <c:numFmt formatCode="#,##0" sourceLinked="0"/>
              <c:spPr>
                <a:noFill/>
                <a:ln>
                  <a:noFill/>
                </a:ln>
                <a:effectLst/>
              </c:spPr>
              <c:txPr>
                <a:bodyPr wrap="square" lIns="38100" tIns="19050" rIns="38100" bIns="19050" anchor="ctr">
                  <a:no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7275446733541873E-2"/>
                      <c:h val="4.2874887934216878E-2"/>
                    </c:manualLayout>
                  </c15:layout>
                </c:ext>
                <c:ext xmlns:c16="http://schemas.microsoft.com/office/drawing/2014/chart" uri="{C3380CC4-5D6E-409C-BE32-E72D297353CC}">
                  <c16:uniqueId val="{00000002-D547-4A33-B8C1-48015B1DE021}"/>
                </c:ext>
              </c:extLst>
            </c:dLbl>
            <c:dLbl>
              <c:idx val="2"/>
              <c:layout>
                <c:manualLayout>
                  <c:x val="2.3435276069943271E-2"/>
                  <c:y val="2.304194201381705E-3"/>
                </c:manualLayout>
              </c:layout>
              <c:numFmt formatCode="#,##0.0" sourceLinked="0"/>
              <c:spPr>
                <a:noFill/>
                <a:ln>
                  <a:noFill/>
                </a:ln>
                <a:effectLst/>
              </c:spPr>
              <c:txPr>
                <a:bodyPr wrap="square" lIns="38100" tIns="19050" rIns="38100" bIns="19050" anchor="ctr">
                  <a:no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0433490334256164"/>
                      <c:h val="4.2874887934216878E-2"/>
                    </c:manualLayout>
                  </c15:layout>
                </c:ext>
                <c:ext xmlns:c16="http://schemas.microsoft.com/office/drawing/2014/chart" uri="{C3380CC4-5D6E-409C-BE32-E72D297353CC}">
                  <c16:uniqueId val="{00000009-0EAF-45BE-AF04-A52C59F2C4F9}"/>
                </c:ext>
              </c:extLst>
            </c:dLbl>
            <c:numFmt formatCode="#,##0" sourceLinked="0"/>
            <c:spPr>
              <a:noFill/>
              <a:ln>
                <a:noFill/>
              </a:ln>
              <a:effectLst/>
            </c:spPr>
            <c:txPr>
              <a:bodyPr wrap="square" lIns="38100" tIns="19050" rIns="38100" bIns="19050" anchor="ctr">
                <a:spAutoFit/>
              </a:bodyPr>
              <a:lstStyle/>
              <a:p>
                <a:pPr>
                  <a:defRPr sz="12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dChart1!$B$3:$B$7</c:f>
              <c:strCache>
                <c:ptCount val="5"/>
                <c:pt idx="0">
                  <c:v>Argentina</c:v>
                </c:pt>
                <c:pt idx="1">
                  <c:v>Spain</c:v>
                </c:pt>
                <c:pt idx="2">
                  <c:v>Colombia</c:v>
                </c:pt>
                <c:pt idx="3">
                  <c:v>U.S.</c:v>
                </c:pt>
                <c:pt idx="4">
                  <c:v>Mexico</c:v>
                </c:pt>
              </c:strCache>
            </c:strRef>
          </c:cat>
          <c:val>
            <c:numRef>
              <c:f>dChart1!$D$3:$D$7</c:f>
              <c:numCache>
                <c:formatCode>0</c:formatCode>
                <c:ptCount val="5"/>
                <c:pt idx="0">
                  <c:v>0.85383600000000004</c:v>
                </c:pt>
                <c:pt idx="1">
                  <c:v>3.7825839999999999</c:v>
                </c:pt>
                <c:pt idx="2">
                  <c:v>0.39867900000000001</c:v>
                </c:pt>
                <c:pt idx="3">
                  <c:v>8.9937729999999991</c:v>
                </c:pt>
                <c:pt idx="4">
                  <c:v>4.0297419999999997</c:v>
                </c:pt>
              </c:numCache>
            </c:numRef>
          </c:val>
          <c:extLst>
            <c:ext xmlns:c16="http://schemas.microsoft.com/office/drawing/2014/chart" uri="{C3380CC4-5D6E-409C-BE32-E72D297353CC}">
              <c16:uniqueId val="{00000008-0EAF-45BE-AF04-A52C59F2C4F9}"/>
            </c:ext>
          </c:extLst>
        </c:ser>
        <c:dLbls>
          <c:showLegendKey val="0"/>
          <c:showVal val="0"/>
          <c:showCatName val="0"/>
          <c:showSerName val="0"/>
          <c:showPercent val="0"/>
          <c:showBubbleSize val="0"/>
        </c:dLbls>
        <c:gapWidth val="104"/>
        <c:overlap val="100"/>
        <c:axId val="471204720"/>
        <c:axId val="471203544"/>
      </c:barChart>
      <c:catAx>
        <c:axId val="471204720"/>
        <c:scaling>
          <c:orientation val="minMax"/>
        </c:scaling>
        <c:delete val="0"/>
        <c:axPos val="l"/>
        <c:numFmt formatCode="General"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scaling>
        <c:delete val="0"/>
        <c:axPos val="b"/>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between"/>
      </c:valAx>
      <c:spPr>
        <a:noFill/>
        <a:ln>
          <a:noFill/>
        </a:ln>
      </c:spPr>
    </c:plotArea>
    <c:legend>
      <c:legendPos val="r"/>
      <c:layout>
        <c:manualLayout>
          <c:xMode val="edge"/>
          <c:yMode val="edge"/>
          <c:x val="0.49683579674404987"/>
          <c:y val="0.35303795740228161"/>
          <c:w val="0.24230705632211186"/>
          <c:h val="8.7581563022723796E-2"/>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33951749182039E-2"/>
          <c:y val="0.16874028993122986"/>
          <c:w val="0.41439893982898007"/>
          <c:h val="0.49216893663323358"/>
        </c:manualLayout>
      </c:layout>
      <c:scatterChart>
        <c:scatterStyle val="lineMarker"/>
        <c:varyColors val="0"/>
        <c:ser>
          <c:idx val="2"/>
          <c:order val="0"/>
          <c:tx>
            <c:v>Ibero-romance languages (Spanish/Portuguese)</c:v>
          </c:tx>
          <c:spPr>
            <a:ln w="19050">
              <a:noFill/>
            </a:ln>
          </c:spPr>
          <c:marker>
            <c:symbol val="circle"/>
            <c:size val="6"/>
            <c:spPr>
              <a:solidFill>
                <a:schemeClr val="accent5"/>
              </a:solidFill>
              <a:ln>
                <a:noFill/>
              </a:ln>
            </c:spPr>
          </c:marker>
          <c:trendline>
            <c:spPr>
              <a:ln w="38100">
                <a:solidFill>
                  <a:schemeClr val="accent5"/>
                </a:solidFill>
                <a:prstDash val="sysDash"/>
              </a:ln>
            </c:spPr>
            <c:trendlineType val="exp"/>
            <c:dispRSqr val="0"/>
            <c:dispEq val="0"/>
          </c:trendline>
          <c:xVal>
            <c:numRef>
              <c:f>dChart2!$D$2:$D$160</c:f>
              <c:numCache>
                <c:formatCode>General</c:formatCode>
                <c:ptCount val="159"/>
                <c:pt idx="0">
                  <c:v>10847.88</c:v>
                </c:pt>
                <c:pt idx="1">
                  <c:v>10427.39</c:v>
                </c:pt>
                <c:pt idx="2">
                  <c:v>7439.6310000000003</c:v>
                </c:pt>
                <c:pt idx="3">
                  <c:v>11029.46</c:v>
                </c:pt>
                <c:pt idx="4">
                  <c:v>8542.6939999999995</c:v>
                </c:pt>
                <c:pt idx="5">
                  <c:v>9088.8670000000002</c:v>
                </c:pt>
                <c:pt idx="6">
                  <c:v>16008.79</c:v>
                </c:pt>
                <c:pt idx="7">
                  <c:v>6798.701</c:v>
                </c:pt>
                <c:pt idx="8">
                  <c:v>9371.8420000000006</c:v>
                </c:pt>
                <c:pt idx="9">
                  <c:v>11382.61</c:v>
                </c:pt>
                <c:pt idx="10">
                  <c:v>5891.7110000000002</c:v>
                </c:pt>
                <c:pt idx="11">
                  <c:v>8416.8310000000001</c:v>
                </c:pt>
                <c:pt idx="12">
                  <c:v>7640.9390000000003</c:v>
                </c:pt>
                <c:pt idx="13">
                  <c:v>12680.43</c:v>
                </c:pt>
                <c:pt idx="14">
                  <c:v>7588.9030000000002</c:v>
                </c:pt>
                <c:pt idx="15">
                  <c:v>10643.58</c:v>
                </c:pt>
                <c:pt idx="16">
                  <c:v>7188.3230000000003</c:v>
                </c:pt>
                <c:pt idx="17">
                  <c:v>7125.8360000000002</c:v>
                </c:pt>
                <c:pt idx="18">
                  <c:v>2979.4949999999999</c:v>
                </c:pt>
                <c:pt idx="19">
                  <c:v>6400.357</c:v>
                </c:pt>
                <c:pt idx="20">
                  <c:v>7694.3069999999998</c:v>
                </c:pt>
                <c:pt idx="21">
                  <c:v>14867.64</c:v>
                </c:pt>
                <c:pt idx="22">
                  <c:v>12250.78</c:v>
                </c:pt>
                <c:pt idx="23">
                  <c:v>12583.97</c:v>
                </c:pt>
                <c:pt idx="24">
                  <c:v>9918.6839999999993</c:v>
                </c:pt>
                <c:pt idx="25">
                  <c:v>548.39459999999997</c:v>
                </c:pt>
                <c:pt idx="26">
                  <c:v>6272.2849999999999</c:v>
                </c:pt>
                <c:pt idx="27">
                  <c:v>8271.0450000000001</c:v>
                </c:pt>
                <c:pt idx="28">
                  <c:v>10993.68</c:v>
                </c:pt>
                <c:pt idx="29">
                  <c:v>7948.6490000000003</c:v>
                </c:pt>
                <c:pt idx="30">
                  <c:v>9359.4830000000002</c:v>
                </c:pt>
                <c:pt idx="31">
                  <c:v>10259.799999999999</c:v>
                </c:pt>
                <c:pt idx="32">
                  <c:v>4021.1709999999998</c:v>
                </c:pt>
                <c:pt idx="33">
                  <c:v>13150.82</c:v>
                </c:pt>
                <c:pt idx="34">
                  <c:v>5640.5550000000003</c:v>
                </c:pt>
                <c:pt idx="35">
                  <c:v>3564.9</c:v>
                </c:pt>
                <c:pt idx="36">
                  <c:v>2114.8409999999999</c:v>
                </c:pt>
                <c:pt idx="37">
                  <c:v>8790.8109999999997</c:v>
                </c:pt>
                <c:pt idx="38">
                  <c:v>6573.9250000000002</c:v>
                </c:pt>
                <c:pt idx="39">
                  <c:v>6035.3339999999998</c:v>
                </c:pt>
                <c:pt idx="40">
                  <c:v>11349.03</c:v>
                </c:pt>
                <c:pt idx="41">
                  <c:v>3084.049</c:v>
                </c:pt>
                <c:pt idx="42">
                  <c:v>6191.893</c:v>
                </c:pt>
                <c:pt idx="43">
                  <c:v>2508.9549999999999</c:v>
                </c:pt>
                <c:pt idx="44">
                  <c:v>6471.8789999999999</c:v>
                </c:pt>
                <c:pt idx="45">
                  <c:v>4584.0730000000003</c:v>
                </c:pt>
                <c:pt idx="46">
                  <c:v>9028.4130000000005</c:v>
                </c:pt>
                <c:pt idx="47">
                  <c:v>10729.35</c:v>
                </c:pt>
                <c:pt idx="48">
                  <c:v>5770.2640000000001</c:v>
                </c:pt>
                <c:pt idx="49">
                  <c:v>6653.48</c:v>
                </c:pt>
                <c:pt idx="50">
                  <c:v>11220.63</c:v>
                </c:pt>
                <c:pt idx="51">
                  <c:v>6625.9229999999998</c:v>
                </c:pt>
                <c:pt idx="52">
                  <c:v>5838.1570000000002</c:v>
                </c:pt>
                <c:pt idx="53">
                  <c:v>9434.4179999999997</c:v>
                </c:pt>
                <c:pt idx="54">
                  <c:v>5570.1610000000001</c:v>
                </c:pt>
                <c:pt idx="55">
                  <c:v>8980.5049999999992</c:v>
                </c:pt>
                <c:pt idx="56">
                  <c:v>8246.1630000000005</c:v>
                </c:pt>
                <c:pt idx="57">
                  <c:v>6672.73</c:v>
                </c:pt>
                <c:pt idx="58">
                  <c:v>6307.1149999999998</c:v>
                </c:pt>
                <c:pt idx="59">
                  <c:v>6505.3729999999996</c:v>
                </c:pt>
                <c:pt idx="60">
                  <c:v>9137.7099999999991</c:v>
                </c:pt>
                <c:pt idx="61">
                  <c:v>7929.3280000000004</c:v>
                </c:pt>
                <c:pt idx="62">
                  <c:v>3318.143</c:v>
                </c:pt>
                <c:pt idx="63">
                  <c:v>4096.5910000000003</c:v>
                </c:pt>
                <c:pt idx="64">
                  <c:v>12969.58</c:v>
                </c:pt>
                <c:pt idx="65">
                  <c:v>3234.232</c:v>
                </c:pt>
                <c:pt idx="66">
                  <c:v>6909.1689999999999</c:v>
                </c:pt>
                <c:pt idx="67">
                  <c:v>2475.9650000000001</c:v>
                </c:pt>
                <c:pt idx="68">
                  <c:v>7011.5429999999997</c:v>
                </c:pt>
                <c:pt idx="69">
                  <c:v>16180.32</c:v>
                </c:pt>
                <c:pt idx="70">
                  <c:v>11761.81</c:v>
                </c:pt>
                <c:pt idx="71">
                  <c:v>5117.7160000000003</c:v>
                </c:pt>
                <c:pt idx="72">
                  <c:v>9651.1110000000008</c:v>
                </c:pt>
                <c:pt idx="73">
                  <c:v>4201.9359999999997</c:v>
                </c:pt>
                <c:pt idx="74">
                  <c:v>9119.8130000000001</c:v>
                </c:pt>
                <c:pt idx="75">
                  <c:v>6895.107</c:v>
                </c:pt>
                <c:pt idx="76">
                  <c:v>2549.8960000000002</c:v>
                </c:pt>
                <c:pt idx="77">
                  <c:v>9209.4959999999992</c:v>
                </c:pt>
                <c:pt idx="78">
                  <c:v>10855.59</c:v>
                </c:pt>
                <c:pt idx="79">
                  <c:v>10240.879999999999</c:v>
                </c:pt>
                <c:pt idx="80">
                  <c:v>11853.13</c:v>
                </c:pt>
                <c:pt idx="81">
                  <c:v>10203.99</c:v>
                </c:pt>
                <c:pt idx="82">
                  <c:v>14208.13</c:v>
                </c:pt>
                <c:pt idx="83">
                  <c:v>11815.61</c:v>
                </c:pt>
                <c:pt idx="84">
                  <c:v>11065.7</c:v>
                </c:pt>
                <c:pt idx="85">
                  <c:v>10209.52</c:v>
                </c:pt>
                <c:pt idx="86">
                  <c:v>13487.61</c:v>
                </c:pt>
                <c:pt idx="87">
                  <c:v>9032.3539999999994</c:v>
                </c:pt>
                <c:pt idx="88">
                  <c:v>7315.2489999999998</c:v>
                </c:pt>
                <c:pt idx="89">
                  <c:v>14093.15</c:v>
                </c:pt>
                <c:pt idx="90">
                  <c:v>13001.46</c:v>
                </c:pt>
                <c:pt idx="91">
                  <c:v>6956.3130000000001</c:v>
                </c:pt>
                <c:pt idx="92">
                  <c:v>6062.7309999999998</c:v>
                </c:pt>
                <c:pt idx="93">
                  <c:v>6759.1980000000003</c:v>
                </c:pt>
                <c:pt idx="94">
                  <c:v>12976.25</c:v>
                </c:pt>
                <c:pt idx="95">
                  <c:v>5840.3090000000002</c:v>
                </c:pt>
                <c:pt idx="96">
                  <c:v>7650.4350000000004</c:v>
                </c:pt>
                <c:pt idx="97">
                  <c:v>14006.81</c:v>
                </c:pt>
                <c:pt idx="98">
                  <c:v>3369.0529999999999</c:v>
                </c:pt>
                <c:pt idx="99">
                  <c:v>7509.4859999999999</c:v>
                </c:pt>
                <c:pt idx="100">
                  <c:v>7086.2089999999998</c:v>
                </c:pt>
                <c:pt idx="101">
                  <c:v>7403.357</c:v>
                </c:pt>
                <c:pt idx="102">
                  <c:v>13550.22</c:v>
                </c:pt>
                <c:pt idx="103">
                  <c:v>10166.81</c:v>
                </c:pt>
                <c:pt idx="104">
                  <c:v>13211.03</c:v>
                </c:pt>
                <c:pt idx="105">
                  <c:v>6036.3509999999997</c:v>
                </c:pt>
                <c:pt idx="106">
                  <c:v>12519.82</c:v>
                </c:pt>
                <c:pt idx="107">
                  <c:v>15130.12</c:v>
                </c:pt>
                <c:pt idx="108">
                  <c:v>11720.19</c:v>
                </c:pt>
                <c:pt idx="109">
                  <c:v>7873.0290000000005</c:v>
                </c:pt>
                <c:pt idx="110">
                  <c:v>8493.1319999999996</c:v>
                </c:pt>
                <c:pt idx="111">
                  <c:v>3408.0120000000002</c:v>
                </c:pt>
                <c:pt idx="112">
                  <c:v>5866.0460000000003</c:v>
                </c:pt>
                <c:pt idx="113">
                  <c:v>5916.7030000000004</c:v>
                </c:pt>
                <c:pt idx="114">
                  <c:v>12121.59</c:v>
                </c:pt>
                <c:pt idx="115">
                  <c:v>14546.24</c:v>
                </c:pt>
                <c:pt idx="116">
                  <c:v>11357.15</c:v>
                </c:pt>
                <c:pt idx="117">
                  <c:v>11091.54</c:v>
                </c:pt>
                <c:pt idx="118">
                  <c:v>3580.7890000000002</c:v>
                </c:pt>
                <c:pt idx="119">
                  <c:v>5890.5529999999999</c:v>
                </c:pt>
                <c:pt idx="120">
                  <c:v>13680.8</c:v>
                </c:pt>
                <c:pt idx="121">
                  <c:v>14704.44</c:v>
                </c:pt>
                <c:pt idx="122">
                  <c:v>6855.4219999999996</c:v>
                </c:pt>
                <c:pt idx="123">
                  <c:v>5425.1890000000003</c:v>
                </c:pt>
                <c:pt idx="124">
                  <c:v>7537.5209999999997</c:v>
                </c:pt>
                <c:pt idx="125">
                  <c:v>10782.51</c:v>
                </c:pt>
                <c:pt idx="126">
                  <c:v>7656.1779999999999</c:v>
                </c:pt>
                <c:pt idx="127">
                  <c:v>7517.9719999999998</c:v>
                </c:pt>
                <c:pt idx="128">
                  <c:v>11340.34</c:v>
                </c:pt>
                <c:pt idx="129">
                  <c:v>10527.4</c:v>
                </c:pt>
                <c:pt idx="130">
                  <c:v>10225.49</c:v>
                </c:pt>
                <c:pt idx="131">
                  <c:v>6157.48</c:v>
                </c:pt>
                <c:pt idx="132">
                  <c:v>15350.5</c:v>
                </c:pt>
                <c:pt idx="133">
                  <c:v>6947.4809999999998</c:v>
                </c:pt>
                <c:pt idx="134">
                  <c:v>3355.7710000000002</c:v>
                </c:pt>
                <c:pt idx="135">
                  <c:v>4309.0720000000001</c:v>
                </c:pt>
                <c:pt idx="136">
                  <c:v>6852.7550000000001</c:v>
                </c:pt>
                <c:pt idx="137">
                  <c:v>6796.3010000000004</c:v>
                </c:pt>
                <c:pt idx="138">
                  <c:v>6322.8530000000001</c:v>
                </c:pt>
                <c:pt idx="139">
                  <c:v>9052.1579999999994</c:v>
                </c:pt>
                <c:pt idx="140">
                  <c:v>13943.4</c:v>
                </c:pt>
                <c:pt idx="141">
                  <c:v>10426.23</c:v>
                </c:pt>
                <c:pt idx="142">
                  <c:v>10024.92</c:v>
                </c:pt>
                <c:pt idx="143">
                  <c:v>7023.0720000000001</c:v>
                </c:pt>
                <c:pt idx="144">
                  <c:v>8070.75</c:v>
                </c:pt>
                <c:pt idx="145">
                  <c:v>12532.54</c:v>
                </c:pt>
                <c:pt idx="146">
                  <c:v>12470.74</c:v>
                </c:pt>
                <c:pt idx="147">
                  <c:v>11381.89</c:v>
                </c:pt>
                <c:pt idx="148">
                  <c:v>7515.91</c:v>
                </c:pt>
                <c:pt idx="149">
                  <c:v>8617.3539999999994</c:v>
                </c:pt>
                <c:pt idx="150">
                  <c:v>10179.66</c:v>
                </c:pt>
                <c:pt idx="151">
                  <c:v>3428.63</c:v>
                </c:pt>
                <c:pt idx="152">
                  <c:v>13159.26</c:v>
                </c:pt>
                <c:pt idx="153">
                  <c:v>11120.31</c:v>
                </c:pt>
                <c:pt idx="154">
                  <c:v>7266.3760000000002</c:v>
                </c:pt>
                <c:pt idx="155">
                  <c:v>12581.72</c:v>
                </c:pt>
                <c:pt idx="156">
                  <c:v>10270.25</c:v>
                </c:pt>
                <c:pt idx="157">
                  <c:v>12156.13</c:v>
                </c:pt>
                <c:pt idx="158">
                  <c:v>12552.13</c:v>
                </c:pt>
              </c:numCache>
            </c:numRef>
          </c:xVal>
          <c:yVal>
            <c:numRef>
              <c:f>dChart2!$E$2:$E$160</c:f>
              <c:numCache>
                <c:formatCode>General</c:formatCode>
                <c:ptCount val="159"/>
                <c:pt idx="0">
                  <c:v>#N/A</c:v>
                </c:pt>
                <c:pt idx="1">
                  <c:v>1.1428545919221453</c:v>
                </c:pt>
                <c:pt idx="2">
                  <c:v>#N/A</c:v>
                </c:pt>
                <c:pt idx="3">
                  <c:v>#N/A</c:v>
                </c:pt>
                <c:pt idx="4">
                  <c:v>1.8348334375801532</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18.280937500000004</c:v>
                </c:pt>
                <c:pt idx="19">
                  <c:v>1.7462821353142526</c:v>
                </c:pt>
                <c:pt idx="20">
                  <c:v>1.7342865164289434</c:v>
                </c:pt>
                <c:pt idx="21">
                  <c:v>#N/A</c:v>
                </c:pt>
                <c:pt idx="22">
                  <c:v>#N/A</c:v>
                </c:pt>
                <c:pt idx="23">
                  <c:v>#N/A</c:v>
                </c:pt>
                <c:pt idx="24">
                  <c:v>#N/A</c:v>
                </c:pt>
                <c:pt idx="25">
                  <c:v>#N/A</c:v>
                </c:pt>
                <c:pt idx="26">
                  <c:v>#N/A</c:v>
                </c:pt>
                <c:pt idx="27">
                  <c:v>4.8297074515701652</c:v>
                </c:pt>
                <c:pt idx="28">
                  <c:v>#N/A</c:v>
                </c:pt>
                <c:pt idx="29">
                  <c:v>#N/A</c:v>
                </c:pt>
                <c:pt idx="30">
                  <c:v>#N/A</c:v>
                </c:pt>
                <c:pt idx="31">
                  <c:v>#N/A</c:v>
                </c:pt>
                <c:pt idx="32">
                  <c:v>4.2908688055662925</c:v>
                </c:pt>
                <c:pt idx="33">
                  <c:v>#N/A</c:v>
                </c:pt>
                <c:pt idx="34">
                  <c:v>0.51922300706357216</c:v>
                </c:pt>
                <c:pt idx="35">
                  <c:v>9.6400134488474656</c:v>
                </c:pt>
                <c:pt idx="36">
                  <c:v>#N/A</c:v>
                </c:pt>
                <c:pt idx="37">
                  <c:v>#N/A</c:v>
                </c:pt>
                <c:pt idx="38">
                  <c:v>#N/A</c:v>
                </c:pt>
                <c:pt idx="39">
                  <c:v>#N/A</c:v>
                </c:pt>
                <c:pt idx="40">
                  <c:v>#N/A</c:v>
                </c:pt>
                <c:pt idx="41">
                  <c:v>#N/A</c:v>
                </c:pt>
                <c:pt idx="42">
                  <c:v>#N/A</c:v>
                </c:pt>
                <c:pt idx="43">
                  <c:v>9.6779304070446575</c:v>
                </c:pt>
                <c:pt idx="44">
                  <c:v>#N/A</c:v>
                </c:pt>
                <c:pt idx="45">
                  <c:v>4.7462370962370954</c:v>
                </c:pt>
                <c:pt idx="46">
                  <c:v>#N/A</c:v>
                </c:pt>
                <c:pt idx="47">
                  <c:v>#N/A</c:v>
                </c:pt>
                <c:pt idx="48">
                  <c:v>0.885891734187497</c:v>
                </c:pt>
                <c:pt idx="49">
                  <c:v>#N/A</c:v>
                </c:pt>
                <c:pt idx="50">
                  <c:v>#N/A</c:v>
                </c:pt>
                <c:pt idx="51">
                  <c:v>#N/A</c:v>
                </c:pt>
                <c:pt idx="52">
                  <c:v>#N/A</c:v>
                </c:pt>
                <c:pt idx="53">
                  <c:v>#N/A</c:v>
                </c:pt>
                <c:pt idx="54">
                  <c:v>#N/A</c:v>
                </c:pt>
                <c:pt idx="55">
                  <c:v>#N/A</c:v>
                </c:pt>
                <c:pt idx="56">
                  <c:v>#N/A</c:v>
                </c:pt>
                <c:pt idx="57">
                  <c:v>#N/A</c:v>
                </c:pt>
                <c:pt idx="58">
                  <c:v>#N/A</c:v>
                </c:pt>
                <c:pt idx="59">
                  <c:v>7.4950000000000001</c:v>
                </c:pt>
                <c:pt idx="60">
                  <c:v>0.97893877551020403</c:v>
                </c:pt>
                <c:pt idx="61">
                  <c:v>#N/A</c:v>
                </c:pt>
                <c:pt idx="62">
                  <c:v>8.792530054502306</c:v>
                </c:pt>
                <c:pt idx="63">
                  <c:v>#N/A</c:v>
                </c:pt>
                <c:pt idx="64">
                  <c:v>#N/A</c:v>
                </c:pt>
                <c:pt idx="65">
                  <c:v>17.789221941334617</c:v>
                </c:pt>
                <c:pt idx="66">
                  <c:v>#N/A</c:v>
                </c:pt>
                <c:pt idx="67">
                  <c:v>6.1097600111622716</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17.914268150824203</c:v>
                </c:pt>
                <c:pt idx="99">
                  <c:v>#N/A</c:v>
                </c:pt>
                <c:pt idx="100">
                  <c:v>#N/A</c:v>
                </c:pt>
                <c:pt idx="101">
                  <c:v>#N/A</c:v>
                </c:pt>
                <c:pt idx="102">
                  <c:v>#N/A</c:v>
                </c:pt>
                <c:pt idx="103">
                  <c:v>#N/A</c:v>
                </c:pt>
                <c:pt idx="104">
                  <c:v>1.2383415597235934</c:v>
                </c:pt>
                <c:pt idx="105">
                  <c:v>#N/A</c:v>
                </c:pt>
                <c:pt idx="106">
                  <c:v>#N/A</c:v>
                </c:pt>
                <c:pt idx="107">
                  <c:v>#N/A</c:v>
                </c:pt>
                <c:pt idx="108">
                  <c:v>#N/A</c:v>
                </c:pt>
                <c:pt idx="109">
                  <c:v>#N/A</c:v>
                </c:pt>
                <c:pt idx="110">
                  <c:v>#N/A</c:v>
                </c:pt>
                <c:pt idx="111">
                  <c:v>10.861332269644995</c:v>
                </c:pt>
                <c:pt idx="112">
                  <c:v>#N/A</c:v>
                </c:pt>
                <c:pt idx="113">
                  <c:v>#N/A</c:v>
                </c:pt>
                <c:pt idx="114">
                  <c:v>#N/A</c:v>
                </c:pt>
                <c:pt idx="115">
                  <c:v>#N/A</c:v>
                </c:pt>
                <c:pt idx="116">
                  <c:v>#N/A</c:v>
                </c:pt>
                <c:pt idx="117">
                  <c:v>#N/A</c:v>
                </c:pt>
                <c:pt idx="118">
                  <c:v>7.6140668982451949</c:v>
                </c:pt>
                <c:pt idx="119">
                  <c:v>3.799792845813144</c:v>
                </c:pt>
                <c:pt idx="120">
                  <c:v>2.1608885468225427</c:v>
                </c:pt>
                <c:pt idx="121">
                  <c:v>#N/A</c:v>
                </c:pt>
                <c:pt idx="122">
                  <c:v>#N/A</c:v>
                </c:pt>
                <c:pt idx="123">
                  <c:v>0.52721041008278469</c:v>
                </c:pt>
                <c:pt idx="124">
                  <c:v>3.9821103683313672</c:v>
                </c:pt>
                <c:pt idx="125">
                  <c:v>#N/A</c:v>
                </c:pt>
                <c:pt idx="126">
                  <c:v>#N/A</c:v>
                </c:pt>
                <c:pt idx="127">
                  <c:v>#N/A</c:v>
                </c:pt>
                <c:pt idx="128">
                  <c:v>#N/A</c:v>
                </c:pt>
                <c:pt idx="129">
                  <c:v>#N/A</c:v>
                </c:pt>
                <c:pt idx="130">
                  <c:v>#N/A</c:v>
                </c:pt>
                <c:pt idx="131">
                  <c:v>#N/A</c:v>
                </c:pt>
                <c:pt idx="132">
                  <c:v>#N/A</c:v>
                </c:pt>
                <c:pt idx="133">
                  <c:v>#N/A</c:v>
                </c:pt>
                <c:pt idx="134">
                  <c:v>12.999707656440808</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1.7599402044621617</c:v>
                </c:pt>
                <c:pt idx="150">
                  <c:v>#N/A</c:v>
                </c:pt>
                <c:pt idx="151">
                  <c:v>7.2628752345215748</c:v>
                </c:pt>
                <c:pt idx="152">
                  <c:v>#N/A</c:v>
                </c:pt>
                <c:pt idx="153">
                  <c:v>#N/A</c:v>
                </c:pt>
                <c:pt idx="154">
                  <c:v>#N/A</c:v>
                </c:pt>
                <c:pt idx="155">
                  <c:v>#N/A</c:v>
                </c:pt>
                <c:pt idx="156">
                  <c:v>#N/A</c:v>
                </c:pt>
                <c:pt idx="157">
                  <c:v>#N/A</c:v>
                </c:pt>
                <c:pt idx="158">
                  <c:v>#N/A</c:v>
                </c:pt>
              </c:numCache>
            </c:numRef>
          </c:yVal>
          <c:smooth val="0"/>
          <c:extLst>
            <c:ext xmlns:c16="http://schemas.microsoft.com/office/drawing/2014/chart" uri="{C3380CC4-5D6E-409C-BE32-E72D297353CC}">
              <c16:uniqueId val="{00000001-DF2E-4866-A82E-CC2B76EBE318}"/>
            </c:ext>
          </c:extLst>
        </c:ser>
        <c:ser>
          <c:idx val="0"/>
          <c:order val="1"/>
          <c:tx>
            <c:v>Others ex. Southeast Asia &amp; oil exporting</c:v>
          </c:tx>
          <c:spPr>
            <a:ln w="19050">
              <a:noFill/>
            </a:ln>
          </c:spPr>
          <c:marker>
            <c:symbol val="circle"/>
            <c:size val="6"/>
            <c:spPr>
              <a:solidFill>
                <a:schemeClr val="tx1"/>
              </a:solidFill>
              <a:ln>
                <a:noFill/>
              </a:ln>
            </c:spPr>
          </c:marker>
          <c:trendline>
            <c:spPr>
              <a:ln w="38100">
                <a:prstDash val="sysDash"/>
              </a:ln>
            </c:spPr>
            <c:trendlineType val="exp"/>
            <c:dispRSqr val="0"/>
            <c:dispEq val="0"/>
          </c:trendline>
          <c:xVal>
            <c:numRef>
              <c:f>dChart2!$D$2:$D$160</c:f>
              <c:numCache>
                <c:formatCode>General</c:formatCode>
                <c:ptCount val="159"/>
                <c:pt idx="0">
                  <c:v>10847.88</c:v>
                </c:pt>
                <c:pt idx="1">
                  <c:v>10427.39</c:v>
                </c:pt>
                <c:pt idx="2">
                  <c:v>7439.6310000000003</c:v>
                </c:pt>
                <c:pt idx="3">
                  <c:v>11029.46</c:v>
                </c:pt>
                <c:pt idx="4">
                  <c:v>8542.6939999999995</c:v>
                </c:pt>
                <c:pt idx="5">
                  <c:v>9088.8670000000002</c:v>
                </c:pt>
                <c:pt idx="6">
                  <c:v>16008.79</c:v>
                </c:pt>
                <c:pt idx="7">
                  <c:v>6798.701</c:v>
                </c:pt>
                <c:pt idx="8">
                  <c:v>9371.8420000000006</c:v>
                </c:pt>
                <c:pt idx="9">
                  <c:v>11382.61</c:v>
                </c:pt>
                <c:pt idx="10">
                  <c:v>5891.7110000000002</c:v>
                </c:pt>
                <c:pt idx="11">
                  <c:v>8416.8310000000001</c:v>
                </c:pt>
                <c:pt idx="12">
                  <c:v>7640.9390000000003</c:v>
                </c:pt>
                <c:pt idx="13">
                  <c:v>12680.43</c:v>
                </c:pt>
                <c:pt idx="14">
                  <c:v>7588.9030000000002</c:v>
                </c:pt>
                <c:pt idx="15">
                  <c:v>10643.58</c:v>
                </c:pt>
                <c:pt idx="16">
                  <c:v>7188.3230000000003</c:v>
                </c:pt>
                <c:pt idx="17">
                  <c:v>7125.8360000000002</c:v>
                </c:pt>
                <c:pt idx="18">
                  <c:v>2979.4949999999999</c:v>
                </c:pt>
                <c:pt idx="19">
                  <c:v>6400.357</c:v>
                </c:pt>
                <c:pt idx="20">
                  <c:v>7694.3069999999998</c:v>
                </c:pt>
                <c:pt idx="21">
                  <c:v>14867.64</c:v>
                </c:pt>
                <c:pt idx="22">
                  <c:v>12250.78</c:v>
                </c:pt>
                <c:pt idx="23">
                  <c:v>12583.97</c:v>
                </c:pt>
                <c:pt idx="24">
                  <c:v>9918.6839999999993</c:v>
                </c:pt>
                <c:pt idx="25">
                  <c:v>548.39459999999997</c:v>
                </c:pt>
                <c:pt idx="26">
                  <c:v>6272.2849999999999</c:v>
                </c:pt>
                <c:pt idx="27">
                  <c:v>8271.0450000000001</c:v>
                </c:pt>
                <c:pt idx="28">
                  <c:v>10993.68</c:v>
                </c:pt>
                <c:pt idx="29">
                  <c:v>7948.6490000000003</c:v>
                </c:pt>
                <c:pt idx="30">
                  <c:v>9359.4830000000002</c:v>
                </c:pt>
                <c:pt idx="31">
                  <c:v>10259.799999999999</c:v>
                </c:pt>
                <c:pt idx="32">
                  <c:v>4021.1709999999998</c:v>
                </c:pt>
                <c:pt idx="33">
                  <c:v>13150.82</c:v>
                </c:pt>
                <c:pt idx="34">
                  <c:v>5640.5550000000003</c:v>
                </c:pt>
                <c:pt idx="35">
                  <c:v>3564.9</c:v>
                </c:pt>
                <c:pt idx="36">
                  <c:v>2114.8409999999999</c:v>
                </c:pt>
                <c:pt idx="37">
                  <c:v>8790.8109999999997</c:v>
                </c:pt>
                <c:pt idx="38">
                  <c:v>6573.9250000000002</c:v>
                </c:pt>
                <c:pt idx="39">
                  <c:v>6035.3339999999998</c:v>
                </c:pt>
                <c:pt idx="40">
                  <c:v>11349.03</c:v>
                </c:pt>
                <c:pt idx="41">
                  <c:v>3084.049</c:v>
                </c:pt>
                <c:pt idx="42">
                  <c:v>6191.893</c:v>
                </c:pt>
                <c:pt idx="43">
                  <c:v>2508.9549999999999</c:v>
                </c:pt>
                <c:pt idx="44">
                  <c:v>6471.8789999999999</c:v>
                </c:pt>
                <c:pt idx="45">
                  <c:v>4584.0730000000003</c:v>
                </c:pt>
                <c:pt idx="46">
                  <c:v>9028.4130000000005</c:v>
                </c:pt>
                <c:pt idx="47">
                  <c:v>10729.35</c:v>
                </c:pt>
                <c:pt idx="48">
                  <c:v>5770.2640000000001</c:v>
                </c:pt>
                <c:pt idx="49">
                  <c:v>6653.48</c:v>
                </c:pt>
                <c:pt idx="50">
                  <c:v>11220.63</c:v>
                </c:pt>
                <c:pt idx="51">
                  <c:v>6625.9229999999998</c:v>
                </c:pt>
                <c:pt idx="52">
                  <c:v>5838.1570000000002</c:v>
                </c:pt>
                <c:pt idx="53">
                  <c:v>9434.4179999999997</c:v>
                </c:pt>
                <c:pt idx="54">
                  <c:v>5570.1610000000001</c:v>
                </c:pt>
                <c:pt idx="55">
                  <c:v>8980.5049999999992</c:v>
                </c:pt>
                <c:pt idx="56">
                  <c:v>8246.1630000000005</c:v>
                </c:pt>
                <c:pt idx="57">
                  <c:v>6672.73</c:v>
                </c:pt>
                <c:pt idx="58">
                  <c:v>6307.1149999999998</c:v>
                </c:pt>
                <c:pt idx="59">
                  <c:v>6505.3729999999996</c:v>
                </c:pt>
                <c:pt idx="60">
                  <c:v>9137.7099999999991</c:v>
                </c:pt>
                <c:pt idx="61">
                  <c:v>7929.3280000000004</c:v>
                </c:pt>
                <c:pt idx="62">
                  <c:v>3318.143</c:v>
                </c:pt>
                <c:pt idx="63">
                  <c:v>4096.5910000000003</c:v>
                </c:pt>
                <c:pt idx="64">
                  <c:v>12969.58</c:v>
                </c:pt>
                <c:pt idx="65">
                  <c:v>3234.232</c:v>
                </c:pt>
                <c:pt idx="66">
                  <c:v>6909.1689999999999</c:v>
                </c:pt>
                <c:pt idx="67">
                  <c:v>2475.9650000000001</c:v>
                </c:pt>
                <c:pt idx="68">
                  <c:v>7011.5429999999997</c:v>
                </c:pt>
                <c:pt idx="69">
                  <c:v>16180.32</c:v>
                </c:pt>
                <c:pt idx="70">
                  <c:v>11761.81</c:v>
                </c:pt>
                <c:pt idx="71">
                  <c:v>5117.7160000000003</c:v>
                </c:pt>
                <c:pt idx="72">
                  <c:v>9651.1110000000008</c:v>
                </c:pt>
                <c:pt idx="73">
                  <c:v>4201.9359999999997</c:v>
                </c:pt>
                <c:pt idx="74">
                  <c:v>9119.8130000000001</c:v>
                </c:pt>
                <c:pt idx="75">
                  <c:v>6895.107</c:v>
                </c:pt>
                <c:pt idx="76">
                  <c:v>2549.8960000000002</c:v>
                </c:pt>
                <c:pt idx="77">
                  <c:v>9209.4959999999992</c:v>
                </c:pt>
                <c:pt idx="78">
                  <c:v>10855.59</c:v>
                </c:pt>
                <c:pt idx="79">
                  <c:v>10240.879999999999</c:v>
                </c:pt>
                <c:pt idx="80">
                  <c:v>11853.13</c:v>
                </c:pt>
                <c:pt idx="81">
                  <c:v>10203.99</c:v>
                </c:pt>
                <c:pt idx="82">
                  <c:v>14208.13</c:v>
                </c:pt>
                <c:pt idx="83">
                  <c:v>11815.61</c:v>
                </c:pt>
                <c:pt idx="84">
                  <c:v>11065.7</c:v>
                </c:pt>
                <c:pt idx="85">
                  <c:v>10209.52</c:v>
                </c:pt>
                <c:pt idx="86">
                  <c:v>13487.61</c:v>
                </c:pt>
                <c:pt idx="87">
                  <c:v>9032.3539999999994</c:v>
                </c:pt>
                <c:pt idx="88">
                  <c:v>7315.2489999999998</c:v>
                </c:pt>
                <c:pt idx="89">
                  <c:v>14093.15</c:v>
                </c:pt>
                <c:pt idx="90">
                  <c:v>13001.46</c:v>
                </c:pt>
                <c:pt idx="91">
                  <c:v>6956.3130000000001</c:v>
                </c:pt>
                <c:pt idx="92">
                  <c:v>6062.7309999999998</c:v>
                </c:pt>
                <c:pt idx="93">
                  <c:v>6759.1980000000003</c:v>
                </c:pt>
                <c:pt idx="94">
                  <c:v>12976.25</c:v>
                </c:pt>
                <c:pt idx="95">
                  <c:v>5840.3090000000002</c:v>
                </c:pt>
                <c:pt idx="96">
                  <c:v>7650.4350000000004</c:v>
                </c:pt>
                <c:pt idx="97">
                  <c:v>14006.81</c:v>
                </c:pt>
                <c:pt idx="98">
                  <c:v>3369.0529999999999</c:v>
                </c:pt>
                <c:pt idx="99">
                  <c:v>7509.4859999999999</c:v>
                </c:pt>
                <c:pt idx="100">
                  <c:v>7086.2089999999998</c:v>
                </c:pt>
                <c:pt idx="101">
                  <c:v>7403.357</c:v>
                </c:pt>
                <c:pt idx="102">
                  <c:v>13550.22</c:v>
                </c:pt>
                <c:pt idx="103">
                  <c:v>10166.81</c:v>
                </c:pt>
                <c:pt idx="104">
                  <c:v>13211.03</c:v>
                </c:pt>
                <c:pt idx="105">
                  <c:v>6036.3509999999997</c:v>
                </c:pt>
                <c:pt idx="106">
                  <c:v>12519.82</c:v>
                </c:pt>
                <c:pt idx="107">
                  <c:v>15130.12</c:v>
                </c:pt>
                <c:pt idx="108">
                  <c:v>11720.19</c:v>
                </c:pt>
                <c:pt idx="109">
                  <c:v>7873.0290000000005</c:v>
                </c:pt>
                <c:pt idx="110">
                  <c:v>8493.1319999999996</c:v>
                </c:pt>
                <c:pt idx="111">
                  <c:v>3408.0120000000002</c:v>
                </c:pt>
                <c:pt idx="112">
                  <c:v>5866.0460000000003</c:v>
                </c:pt>
                <c:pt idx="113">
                  <c:v>5916.7030000000004</c:v>
                </c:pt>
                <c:pt idx="114">
                  <c:v>12121.59</c:v>
                </c:pt>
                <c:pt idx="115">
                  <c:v>14546.24</c:v>
                </c:pt>
                <c:pt idx="116">
                  <c:v>11357.15</c:v>
                </c:pt>
                <c:pt idx="117">
                  <c:v>11091.54</c:v>
                </c:pt>
                <c:pt idx="118">
                  <c:v>3580.7890000000002</c:v>
                </c:pt>
                <c:pt idx="119">
                  <c:v>5890.5529999999999</c:v>
                </c:pt>
                <c:pt idx="120">
                  <c:v>13680.8</c:v>
                </c:pt>
                <c:pt idx="121">
                  <c:v>14704.44</c:v>
                </c:pt>
                <c:pt idx="122">
                  <c:v>6855.4219999999996</c:v>
                </c:pt>
                <c:pt idx="123">
                  <c:v>5425.1890000000003</c:v>
                </c:pt>
                <c:pt idx="124">
                  <c:v>7537.5209999999997</c:v>
                </c:pt>
                <c:pt idx="125">
                  <c:v>10782.51</c:v>
                </c:pt>
                <c:pt idx="126">
                  <c:v>7656.1779999999999</c:v>
                </c:pt>
                <c:pt idx="127">
                  <c:v>7517.9719999999998</c:v>
                </c:pt>
                <c:pt idx="128">
                  <c:v>11340.34</c:v>
                </c:pt>
                <c:pt idx="129">
                  <c:v>10527.4</c:v>
                </c:pt>
                <c:pt idx="130">
                  <c:v>10225.49</c:v>
                </c:pt>
                <c:pt idx="131">
                  <c:v>6157.48</c:v>
                </c:pt>
                <c:pt idx="132">
                  <c:v>15350.5</c:v>
                </c:pt>
                <c:pt idx="133">
                  <c:v>6947.4809999999998</c:v>
                </c:pt>
                <c:pt idx="134">
                  <c:v>3355.7710000000002</c:v>
                </c:pt>
                <c:pt idx="135">
                  <c:v>4309.0720000000001</c:v>
                </c:pt>
                <c:pt idx="136">
                  <c:v>6852.7550000000001</c:v>
                </c:pt>
                <c:pt idx="137">
                  <c:v>6796.3010000000004</c:v>
                </c:pt>
                <c:pt idx="138">
                  <c:v>6322.8530000000001</c:v>
                </c:pt>
                <c:pt idx="139">
                  <c:v>9052.1579999999994</c:v>
                </c:pt>
                <c:pt idx="140">
                  <c:v>13943.4</c:v>
                </c:pt>
                <c:pt idx="141">
                  <c:v>10426.23</c:v>
                </c:pt>
                <c:pt idx="142">
                  <c:v>10024.92</c:v>
                </c:pt>
                <c:pt idx="143">
                  <c:v>7023.0720000000001</c:v>
                </c:pt>
                <c:pt idx="144">
                  <c:v>8070.75</c:v>
                </c:pt>
                <c:pt idx="145">
                  <c:v>12532.54</c:v>
                </c:pt>
                <c:pt idx="146">
                  <c:v>12470.74</c:v>
                </c:pt>
                <c:pt idx="147">
                  <c:v>11381.89</c:v>
                </c:pt>
                <c:pt idx="148">
                  <c:v>7515.91</c:v>
                </c:pt>
                <c:pt idx="149">
                  <c:v>8617.3539999999994</c:v>
                </c:pt>
                <c:pt idx="150">
                  <c:v>10179.66</c:v>
                </c:pt>
                <c:pt idx="151">
                  <c:v>3428.63</c:v>
                </c:pt>
                <c:pt idx="152">
                  <c:v>13159.26</c:v>
                </c:pt>
                <c:pt idx="153">
                  <c:v>11120.31</c:v>
                </c:pt>
                <c:pt idx="154">
                  <c:v>7266.3760000000002</c:v>
                </c:pt>
                <c:pt idx="155">
                  <c:v>12581.72</c:v>
                </c:pt>
                <c:pt idx="156">
                  <c:v>10270.25</c:v>
                </c:pt>
                <c:pt idx="157">
                  <c:v>12156.13</c:v>
                </c:pt>
                <c:pt idx="158">
                  <c:v>12552.13</c:v>
                </c:pt>
              </c:numCache>
            </c:numRef>
          </c:xVal>
          <c:yVal>
            <c:numRef>
              <c:f>dChart2!$F$2:$F$160</c:f>
              <c:numCache>
                <c:formatCode>General</c:formatCode>
                <c:ptCount val="159"/>
                <c:pt idx="0">
                  <c:v>2.5666507734689552</c:v>
                </c:pt>
                <c:pt idx="1">
                  <c:v>#N/A</c:v>
                </c:pt>
                <c:pt idx="2">
                  <c:v>0.48538229903115987</c:v>
                </c:pt>
                <c:pt idx="3">
                  <c:v>4.9654252010010875</c:v>
                </c:pt>
                <c:pt idx="4">
                  <c:v>#N/A</c:v>
                </c:pt>
                <c:pt idx="5">
                  <c:v>0.75407737877568914</c:v>
                </c:pt>
                <c:pt idx="6">
                  <c:v>1.7701204999367601</c:v>
                </c:pt>
                <c:pt idx="7">
                  <c:v>0.973766245436675</c:v>
                </c:pt>
                <c:pt idx="8">
                  <c:v>1.0992778055278052</c:v>
                </c:pt>
                <c:pt idx="9">
                  <c:v>0.33726415094339623</c:v>
                </c:pt>
                <c:pt idx="10">
                  <c:v>5.9537284514692672</c:v>
                </c:pt>
                <c:pt idx="11">
                  <c:v>1.4059894385769875</c:v>
                </c:pt>
                <c:pt idx="12">
                  <c:v>0.94457004953639023</c:v>
                </c:pt>
                <c:pt idx="13">
                  <c:v>#N/A</c:v>
                </c:pt>
                <c:pt idx="14">
                  <c:v>0.47223867100331068</c:v>
                </c:pt>
                <c:pt idx="15">
                  <c:v>#N/A</c:v>
                </c:pt>
                <c:pt idx="16">
                  <c:v>0.85154679998020089</c:v>
                </c:pt>
                <c:pt idx="17">
                  <c:v>0.47012916446735192</c:v>
                </c:pt>
                <c:pt idx="18">
                  <c:v>#N/A</c:v>
                </c:pt>
                <c:pt idx="19">
                  <c:v>#N/A</c:v>
                </c:pt>
                <c:pt idx="20">
                  <c:v>#N/A</c:v>
                </c:pt>
                <c:pt idx="21">
                  <c:v>#N/A</c:v>
                </c:pt>
                <c:pt idx="22">
                  <c:v>0.64823151125401901</c:v>
                </c:pt>
                <c:pt idx="23">
                  <c:v>0.34411909046294786</c:v>
                </c:pt>
                <c:pt idx="24">
                  <c:v>1.1373737373737371</c:v>
                </c:pt>
                <c:pt idx="25">
                  <c:v>14.96870305975737</c:v>
                </c:pt>
                <c:pt idx="26">
                  <c:v>2.8962601084149271</c:v>
                </c:pt>
                <c:pt idx="27">
                  <c:v>#N/A</c:v>
                </c:pt>
                <c:pt idx="28">
                  <c:v>#N/A</c:v>
                </c:pt>
                <c:pt idx="29">
                  <c:v>0.58898170450468923</c:v>
                </c:pt>
                <c:pt idx="30">
                  <c:v>0.51044180840388043</c:v>
                </c:pt>
                <c:pt idx="31">
                  <c:v>2.3013076064423537</c:v>
                </c:pt>
                <c:pt idx="32">
                  <c:v>#N/A</c:v>
                </c:pt>
                <c:pt idx="33">
                  <c:v>8.5546218487395007E-2</c:v>
                </c:pt>
                <c:pt idx="34">
                  <c:v>#N/A</c:v>
                </c:pt>
                <c:pt idx="35">
                  <c:v>#N/A</c:v>
                </c:pt>
                <c:pt idx="36">
                  <c:v>#N/A</c:v>
                </c:pt>
                <c:pt idx="37">
                  <c:v>0.50221616639281852</c:v>
                </c:pt>
                <c:pt idx="38">
                  <c:v>1.0345013283549938</c:v>
                </c:pt>
                <c:pt idx="39">
                  <c:v>1.3959047532726494</c:v>
                </c:pt>
                <c:pt idx="40">
                  <c:v>2.445008965929468</c:v>
                </c:pt>
                <c:pt idx="41">
                  <c:v>42.158721934369602</c:v>
                </c:pt>
                <c:pt idx="42">
                  <c:v>0.73328925119393107</c:v>
                </c:pt>
                <c:pt idx="43">
                  <c:v>#N/A</c:v>
                </c:pt>
                <c:pt idx="44">
                  <c:v>0.7606921143391594</c:v>
                </c:pt>
                <c:pt idx="45">
                  <c:v>#N/A</c:v>
                </c:pt>
                <c:pt idx="46">
                  <c:v>1.3670537648634791</c:v>
                </c:pt>
                <c:pt idx="47">
                  <c:v>0.33123107971745713</c:v>
                </c:pt>
                <c:pt idx="48">
                  <c:v>#N/A</c:v>
                </c:pt>
                <c:pt idx="49">
                  <c:v>0.79580619539316921</c:v>
                </c:pt>
                <c:pt idx="50">
                  <c:v>0.82543840704906701</c:v>
                </c:pt>
                <c:pt idx="51">
                  <c:v>0.58712768963107254</c:v>
                </c:pt>
                <c:pt idx="52">
                  <c:v>1.2526140841835944</c:v>
                </c:pt>
                <c:pt idx="53">
                  <c:v>0.75157925925925928</c:v>
                </c:pt>
                <c:pt idx="54">
                  <c:v>2.1738989256700934</c:v>
                </c:pt>
                <c:pt idx="55">
                  <c:v>2.4563998397894373</c:v>
                </c:pt>
                <c:pt idx="56">
                  <c:v>1.4093898325323142</c:v>
                </c:pt>
                <c:pt idx="57">
                  <c:v>0.78225701239399859</c:v>
                </c:pt>
                <c:pt idx="58">
                  <c:v>1.4815181518151816</c:v>
                </c:pt>
                <c:pt idx="59">
                  <c:v>#N/A</c:v>
                </c:pt>
                <c:pt idx="60">
                  <c:v>#N/A</c:v>
                </c:pt>
                <c:pt idx="61">
                  <c:v>0.45052715133747911</c:v>
                </c:pt>
                <c:pt idx="62">
                  <c:v>#N/A</c:v>
                </c:pt>
                <c:pt idx="63">
                  <c:v>10.38187089292617</c:v>
                </c:pt>
                <c:pt idx="64">
                  <c:v>#N/A</c:v>
                </c:pt>
                <c:pt idx="65">
                  <c:v>#N/A</c:v>
                </c:pt>
                <c:pt idx="66">
                  <c:v>0.55035138827169627</c:v>
                </c:pt>
                <c:pt idx="67">
                  <c:v>#N/A</c:v>
                </c:pt>
                <c:pt idx="68">
                  <c:v>1.11328345334304</c:v>
                </c:pt>
                <c:pt idx="69">
                  <c:v>#N/A</c:v>
                </c:pt>
                <c:pt idx="70">
                  <c:v>0.27138488572041708</c:v>
                </c:pt>
                <c:pt idx="71">
                  <c:v>3.1828339345196408</c:v>
                </c:pt>
                <c:pt idx="72">
                  <c:v>0.65078944765638347</c:v>
                </c:pt>
                <c:pt idx="73">
                  <c:v>2.0505656882876351</c:v>
                </c:pt>
                <c:pt idx="74">
                  <c:v>2.8800006081307079</c:v>
                </c:pt>
                <c:pt idx="75">
                  <c:v>0.91872467439848193</c:v>
                </c:pt>
                <c:pt idx="76">
                  <c:v>14.235507338056683</c:v>
                </c:pt>
                <c:pt idx="77">
                  <c:v>3.5360543912399582</c:v>
                </c:pt>
                <c:pt idx="78">
                  <c:v>1.3971172982498183</c:v>
                </c:pt>
                <c:pt idx="79">
                  <c:v>0.57839068185195985</c:v>
                </c:pt>
                <c:pt idx="80">
                  <c:v>0.62641127764385285</c:v>
                </c:pt>
                <c:pt idx="81">
                  <c:v>0.90503843879361323</c:v>
                </c:pt>
                <c:pt idx="82">
                  <c:v>#N/A</c:v>
                </c:pt>
                <c:pt idx="83">
                  <c:v>2.0287878787878784</c:v>
                </c:pt>
                <c:pt idx="84">
                  <c:v>#N/A</c:v>
                </c:pt>
                <c:pt idx="85">
                  <c:v>#N/A</c:v>
                </c:pt>
                <c:pt idx="86">
                  <c:v>0.12405487318551607</c:v>
                </c:pt>
                <c:pt idx="87">
                  <c:v>2.5399775545917977</c:v>
                </c:pt>
                <c:pt idx="88">
                  <c:v>5.8600848563968659</c:v>
                </c:pt>
                <c:pt idx="89">
                  <c:v>#N/A</c:v>
                </c:pt>
                <c:pt idx="90">
                  <c:v>0.14744429882044566</c:v>
                </c:pt>
                <c:pt idx="91">
                  <c:v>0.99331356506140978</c:v>
                </c:pt>
                <c:pt idx="92">
                  <c:v>#N/A</c:v>
                </c:pt>
                <c:pt idx="93">
                  <c:v>0.84592618691094879</c:v>
                </c:pt>
                <c:pt idx="94">
                  <c:v>#N/A</c:v>
                </c:pt>
                <c:pt idx="95">
                  <c:v>2.3401341676343552</c:v>
                </c:pt>
                <c:pt idx="96">
                  <c:v>0.32033957845433253</c:v>
                </c:pt>
                <c:pt idx="97">
                  <c:v>0.5738687237413046</c:v>
                </c:pt>
                <c:pt idx="98">
                  <c:v>#N/A</c:v>
                </c:pt>
                <c:pt idx="99">
                  <c:v>0.93960159362549778</c:v>
                </c:pt>
                <c:pt idx="100">
                  <c:v>0.5916339265079732</c:v>
                </c:pt>
                <c:pt idx="101">
                  <c:v>1.4822907083716652</c:v>
                </c:pt>
                <c:pt idx="102">
                  <c:v>#N/A</c:v>
                </c:pt>
                <c:pt idx="103">
                  <c:v>1.0612917053654356</c:v>
                </c:pt>
                <c:pt idx="104">
                  <c:v>#N/A</c:v>
                </c:pt>
                <c:pt idx="105">
                  <c:v>2.5900252206809591</c:v>
                </c:pt>
                <c:pt idx="106">
                  <c:v>0.49424507373091481</c:v>
                </c:pt>
                <c:pt idx="107">
                  <c:v>#N/A</c:v>
                </c:pt>
                <c:pt idx="108">
                  <c:v>1.1908539988836617</c:v>
                </c:pt>
                <c:pt idx="109">
                  <c:v>0.97584417596034678</c:v>
                </c:pt>
                <c:pt idx="110">
                  <c:v>0.71084307774703193</c:v>
                </c:pt>
                <c:pt idx="111">
                  <c:v>#N/A</c:v>
                </c:pt>
                <c:pt idx="112">
                  <c:v>4.8236659607937371</c:v>
                </c:pt>
                <c:pt idx="113">
                  <c:v>1.2416640773347145</c:v>
                </c:pt>
                <c:pt idx="114">
                  <c:v>0.25460847690642641</c:v>
                </c:pt>
                <c:pt idx="115">
                  <c:v>1.920686505822361</c:v>
                </c:pt>
                <c:pt idx="116">
                  <c:v>#N/A</c:v>
                </c:pt>
                <c:pt idx="117">
                  <c:v>#N/A</c:v>
                </c:pt>
                <c:pt idx="118">
                  <c:v>#N/A</c:v>
                </c:pt>
                <c:pt idx="119">
                  <c:v>#N/A</c:v>
                </c:pt>
                <c:pt idx="120">
                  <c:v>#N/A</c:v>
                </c:pt>
                <c:pt idx="121">
                  <c:v>0.53208747835192727</c:v>
                </c:pt>
                <c:pt idx="122">
                  <c:v>0.78474131043419293</c:v>
                </c:pt>
                <c:pt idx="123">
                  <c:v>#N/A</c:v>
                </c:pt>
                <c:pt idx="124">
                  <c:v>#N/A</c:v>
                </c:pt>
                <c:pt idx="125">
                  <c:v>#N/A</c:v>
                </c:pt>
                <c:pt idx="126">
                  <c:v>#N/A</c:v>
                </c:pt>
                <c:pt idx="127">
                  <c:v>0.55484626194724218</c:v>
                </c:pt>
                <c:pt idx="128">
                  <c:v>0.42849945668280143</c:v>
                </c:pt>
                <c:pt idx="129">
                  <c:v>2.2279540006078444</c:v>
                </c:pt>
                <c:pt idx="130">
                  <c:v>0.16241508759385054</c:v>
                </c:pt>
                <c:pt idx="131">
                  <c:v>0.78906337151928607</c:v>
                </c:pt>
                <c:pt idx="132">
                  <c:v>#N/A</c:v>
                </c:pt>
                <c:pt idx="133">
                  <c:v>1.6551347414420976</c:v>
                </c:pt>
                <c:pt idx="134">
                  <c:v>#N/A</c:v>
                </c:pt>
                <c:pt idx="135">
                  <c:v>9.493291858263456</c:v>
                </c:pt>
                <c:pt idx="136">
                  <c:v>0.38189093262030044</c:v>
                </c:pt>
                <c:pt idx="137">
                  <c:v>0.75732558139534856</c:v>
                </c:pt>
                <c:pt idx="138">
                  <c:v>0.77329370599096903</c:v>
                </c:pt>
                <c:pt idx="139">
                  <c:v>0.48656484360709717</c:v>
                </c:pt>
                <c:pt idx="140">
                  <c:v>#N/A</c:v>
                </c:pt>
                <c:pt idx="141">
                  <c:v>0.27543427374645807</c:v>
                </c:pt>
                <c:pt idx="142">
                  <c:v>0.24054077955384587</c:v>
                </c:pt>
                <c:pt idx="143">
                  <c:v>1.5735377466874318</c:v>
                </c:pt>
                <c:pt idx="144">
                  <c:v>1.4315928982574182</c:v>
                </c:pt>
                <c:pt idx="145">
                  <c:v>#N/A</c:v>
                </c:pt>
                <c:pt idx="146">
                  <c:v>0.40106890314093085</c:v>
                </c:pt>
                <c:pt idx="147">
                  <c:v>0.25330263575738332</c:v>
                </c:pt>
                <c:pt idx="148">
                  <c:v>1.3159712791188796</c:v>
                </c:pt>
                <c:pt idx="149">
                  <c:v>#N/A</c:v>
                </c:pt>
                <c:pt idx="150">
                  <c:v>0.52270727228631819</c:v>
                </c:pt>
                <c:pt idx="151">
                  <c:v>#N/A</c:v>
                </c:pt>
                <c:pt idx="152">
                  <c:v>#N/A</c:v>
                </c:pt>
                <c:pt idx="153">
                  <c:v>0.63868309110244581</c:v>
                </c:pt>
                <c:pt idx="154">
                  <c:v>#N/A</c:v>
                </c:pt>
                <c:pt idx="155">
                  <c:v>1.5832217649436182</c:v>
                </c:pt>
                <c:pt idx="156">
                  <c:v>#N/A</c:v>
                </c:pt>
                <c:pt idx="157">
                  <c:v>0.55289373203483627</c:v>
                </c:pt>
                <c:pt idx="158">
                  <c:v>0.47143153634618379</c:v>
                </c:pt>
              </c:numCache>
            </c:numRef>
          </c:yVal>
          <c:smooth val="0"/>
          <c:extLst>
            <c:ext xmlns:c16="http://schemas.microsoft.com/office/drawing/2014/chart" uri="{C3380CC4-5D6E-409C-BE32-E72D297353CC}">
              <c16:uniqueId val="{00000003-DF2E-4866-A82E-CC2B76EBE318}"/>
            </c:ext>
          </c:extLst>
        </c:ser>
        <c:ser>
          <c:idx val="1"/>
          <c:order val="2"/>
          <c:tx>
            <c:v>Southeast Asia &amp; oil exporting</c:v>
          </c:tx>
          <c:spPr>
            <a:ln w="19050">
              <a:noFill/>
            </a:ln>
          </c:spPr>
          <c:marker>
            <c:symbol val="circle"/>
            <c:size val="6"/>
            <c:spPr>
              <a:solidFill>
                <a:srgbClr val="C00000"/>
              </a:solidFill>
              <a:ln>
                <a:noFill/>
              </a:ln>
            </c:spPr>
          </c:marker>
          <c:xVal>
            <c:numRef>
              <c:f>dChart2!$D$2:$D$160</c:f>
              <c:numCache>
                <c:formatCode>General</c:formatCode>
                <c:ptCount val="159"/>
                <c:pt idx="0">
                  <c:v>10847.88</c:v>
                </c:pt>
                <c:pt idx="1">
                  <c:v>10427.39</c:v>
                </c:pt>
                <c:pt idx="2">
                  <c:v>7439.6310000000003</c:v>
                </c:pt>
                <c:pt idx="3">
                  <c:v>11029.46</c:v>
                </c:pt>
                <c:pt idx="4">
                  <c:v>8542.6939999999995</c:v>
                </c:pt>
                <c:pt idx="5">
                  <c:v>9088.8670000000002</c:v>
                </c:pt>
                <c:pt idx="6">
                  <c:v>16008.79</c:v>
                </c:pt>
                <c:pt idx="7">
                  <c:v>6798.701</c:v>
                </c:pt>
                <c:pt idx="8">
                  <c:v>9371.8420000000006</c:v>
                </c:pt>
                <c:pt idx="9">
                  <c:v>11382.61</c:v>
                </c:pt>
                <c:pt idx="10">
                  <c:v>5891.7110000000002</c:v>
                </c:pt>
                <c:pt idx="11">
                  <c:v>8416.8310000000001</c:v>
                </c:pt>
                <c:pt idx="12">
                  <c:v>7640.9390000000003</c:v>
                </c:pt>
                <c:pt idx="13">
                  <c:v>12680.43</c:v>
                </c:pt>
                <c:pt idx="14">
                  <c:v>7588.9030000000002</c:v>
                </c:pt>
                <c:pt idx="15">
                  <c:v>10643.58</c:v>
                </c:pt>
                <c:pt idx="16">
                  <c:v>7188.3230000000003</c:v>
                </c:pt>
                <c:pt idx="17">
                  <c:v>7125.8360000000002</c:v>
                </c:pt>
                <c:pt idx="18">
                  <c:v>2979.4949999999999</c:v>
                </c:pt>
                <c:pt idx="19">
                  <c:v>6400.357</c:v>
                </c:pt>
                <c:pt idx="20">
                  <c:v>7694.3069999999998</c:v>
                </c:pt>
                <c:pt idx="21">
                  <c:v>14867.64</c:v>
                </c:pt>
                <c:pt idx="22">
                  <c:v>12250.78</c:v>
                </c:pt>
                <c:pt idx="23">
                  <c:v>12583.97</c:v>
                </c:pt>
                <c:pt idx="24">
                  <c:v>9918.6839999999993</c:v>
                </c:pt>
                <c:pt idx="25">
                  <c:v>548.39459999999997</c:v>
                </c:pt>
                <c:pt idx="26">
                  <c:v>6272.2849999999999</c:v>
                </c:pt>
                <c:pt idx="27">
                  <c:v>8271.0450000000001</c:v>
                </c:pt>
                <c:pt idx="28">
                  <c:v>10993.68</c:v>
                </c:pt>
                <c:pt idx="29">
                  <c:v>7948.6490000000003</c:v>
                </c:pt>
                <c:pt idx="30">
                  <c:v>9359.4830000000002</c:v>
                </c:pt>
                <c:pt idx="31">
                  <c:v>10259.799999999999</c:v>
                </c:pt>
                <c:pt idx="32">
                  <c:v>4021.1709999999998</c:v>
                </c:pt>
                <c:pt idx="33">
                  <c:v>13150.82</c:v>
                </c:pt>
                <c:pt idx="34">
                  <c:v>5640.5550000000003</c:v>
                </c:pt>
                <c:pt idx="35">
                  <c:v>3564.9</c:v>
                </c:pt>
                <c:pt idx="36">
                  <c:v>2114.8409999999999</c:v>
                </c:pt>
                <c:pt idx="37">
                  <c:v>8790.8109999999997</c:v>
                </c:pt>
                <c:pt idx="38">
                  <c:v>6573.9250000000002</c:v>
                </c:pt>
                <c:pt idx="39">
                  <c:v>6035.3339999999998</c:v>
                </c:pt>
                <c:pt idx="40">
                  <c:v>11349.03</c:v>
                </c:pt>
                <c:pt idx="41">
                  <c:v>3084.049</c:v>
                </c:pt>
                <c:pt idx="42">
                  <c:v>6191.893</c:v>
                </c:pt>
                <c:pt idx="43">
                  <c:v>2508.9549999999999</c:v>
                </c:pt>
                <c:pt idx="44">
                  <c:v>6471.8789999999999</c:v>
                </c:pt>
                <c:pt idx="45">
                  <c:v>4584.0730000000003</c:v>
                </c:pt>
                <c:pt idx="46">
                  <c:v>9028.4130000000005</c:v>
                </c:pt>
                <c:pt idx="47">
                  <c:v>10729.35</c:v>
                </c:pt>
                <c:pt idx="48">
                  <c:v>5770.2640000000001</c:v>
                </c:pt>
                <c:pt idx="49">
                  <c:v>6653.48</c:v>
                </c:pt>
                <c:pt idx="50">
                  <c:v>11220.63</c:v>
                </c:pt>
                <c:pt idx="51">
                  <c:v>6625.9229999999998</c:v>
                </c:pt>
                <c:pt idx="52">
                  <c:v>5838.1570000000002</c:v>
                </c:pt>
                <c:pt idx="53">
                  <c:v>9434.4179999999997</c:v>
                </c:pt>
                <c:pt idx="54">
                  <c:v>5570.1610000000001</c:v>
                </c:pt>
                <c:pt idx="55">
                  <c:v>8980.5049999999992</c:v>
                </c:pt>
                <c:pt idx="56">
                  <c:v>8246.1630000000005</c:v>
                </c:pt>
                <c:pt idx="57">
                  <c:v>6672.73</c:v>
                </c:pt>
                <c:pt idx="58">
                  <c:v>6307.1149999999998</c:v>
                </c:pt>
                <c:pt idx="59">
                  <c:v>6505.3729999999996</c:v>
                </c:pt>
                <c:pt idx="60">
                  <c:v>9137.7099999999991</c:v>
                </c:pt>
                <c:pt idx="61">
                  <c:v>7929.3280000000004</c:v>
                </c:pt>
                <c:pt idx="62">
                  <c:v>3318.143</c:v>
                </c:pt>
                <c:pt idx="63">
                  <c:v>4096.5910000000003</c:v>
                </c:pt>
                <c:pt idx="64">
                  <c:v>12969.58</c:v>
                </c:pt>
                <c:pt idx="65">
                  <c:v>3234.232</c:v>
                </c:pt>
                <c:pt idx="66">
                  <c:v>6909.1689999999999</c:v>
                </c:pt>
                <c:pt idx="67">
                  <c:v>2475.9650000000001</c:v>
                </c:pt>
                <c:pt idx="68">
                  <c:v>7011.5429999999997</c:v>
                </c:pt>
                <c:pt idx="69">
                  <c:v>16180.32</c:v>
                </c:pt>
                <c:pt idx="70">
                  <c:v>11761.81</c:v>
                </c:pt>
                <c:pt idx="71">
                  <c:v>5117.7160000000003</c:v>
                </c:pt>
                <c:pt idx="72">
                  <c:v>9651.1110000000008</c:v>
                </c:pt>
                <c:pt idx="73">
                  <c:v>4201.9359999999997</c:v>
                </c:pt>
                <c:pt idx="74">
                  <c:v>9119.8130000000001</c:v>
                </c:pt>
                <c:pt idx="75">
                  <c:v>6895.107</c:v>
                </c:pt>
                <c:pt idx="76">
                  <c:v>2549.8960000000002</c:v>
                </c:pt>
                <c:pt idx="77">
                  <c:v>9209.4959999999992</c:v>
                </c:pt>
                <c:pt idx="78">
                  <c:v>10855.59</c:v>
                </c:pt>
                <c:pt idx="79">
                  <c:v>10240.879999999999</c:v>
                </c:pt>
                <c:pt idx="80">
                  <c:v>11853.13</c:v>
                </c:pt>
                <c:pt idx="81">
                  <c:v>10203.99</c:v>
                </c:pt>
                <c:pt idx="82">
                  <c:v>14208.13</c:v>
                </c:pt>
                <c:pt idx="83">
                  <c:v>11815.61</c:v>
                </c:pt>
                <c:pt idx="84">
                  <c:v>11065.7</c:v>
                </c:pt>
                <c:pt idx="85">
                  <c:v>10209.52</c:v>
                </c:pt>
                <c:pt idx="86">
                  <c:v>13487.61</c:v>
                </c:pt>
                <c:pt idx="87">
                  <c:v>9032.3539999999994</c:v>
                </c:pt>
                <c:pt idx="88">
                  <c:v>7315.2489999999998</c:v>
                </c:pt>
                <c:pt idx="89">
                  <c:v>14093.15</c:v>
                </c:pt>
                <c:pt idx="90">
                  <c:v>13001.46</c:v>
                </c:pt>
                <c:pt idx="91">
                  <c:v>6956.3130000000001</c:v>
                </c:pt>
                <c:pt idx="92">
                  <c:v>6062.7309999999998</c:v>
                </c:pt>
                <c:pt idx="93">
                  <c:v>6759.1980000000003</c:v>
                </c:pt>
                <c:pt idx="94">
                  <c:v>12976.25</c:v>
                </c:pt>
                <c:pt idx="95">
                  <c:v>5840.3090000000002</c:v>
                </c:pt>
                <c:pt idx="96">
                  <c:v>7650.4350000000004</c:v>
                </c:pt>
                <c:pt idx="97">
                  <c:v>14006.81</c:v>
                </c:pt>
                <c:pt idx="98">
                  <c:v>3369.0529999999999</c:v>
                </c:pt>
                <c:pt idx="99">
                  <c:v>7509.4859999999999</c:v>
                </c:pt>
                <c:pt idx="100">
                  <c:v>7086.2089999999998</c:v>
                </c:pt>
                <c:pt idx="101">
                  <c:v>7403.357</c:v>
                </c:pt>
                <c:pt idx="102">
                  <c:v>13550.22</c:v>
                </c:pt>
                <c:pt idx="103">
                  <c:v>10166.81</c:v>
                </c:pt>
                <c:pt idx="104">
                  <c:v>13211.03</c:v>
                </c:pt>
                <c:pt idx="105">
                  <c:v>6036.3509999999997</c:v>
                </c:pt>
                <c:pt idx="106">
                  <c:v>12519.82</c:v>
                </c:pt>
                <c:pt idx="107">
                  <c:v>15130.12</c:v>
                </c:pt>
                <c:pt idx="108">
                  <c:v>11720.19</c:v>
                </c:pt>
                <c:pt idx="109">
                  <c:v>7873.0290000000005</c:v>
                </c:pt>
                <c:pt idx="110">
                  <c:v>8493.1319999999996</c:v>
                </c:pt>
                <c:pt idx="111">
                  <c:v>3408.0120000000002</c:v>
                </c:pt>
                <c:pt idx="112">
                  <c:v>5866.0460000000003</c:v>
                </c:pt>
                <c:pt idx="113">
                  <c:v>5916.7030000000004</c:v>
                </c:pt>
                <c:pt idx="114">
                  <c:v>12121.59</c:v>
                </c:pt>
                <c:pt idx="115">
                  <c:v>14546.24</c:v>
                </c:pt>
                <c:pt idx="116">
                  <c:v>11357.15</c:v>
                </c:pt>
                <c:pt idx="117">
                  <c:v>11091.54</c:v>
                </c:pt>
                <c:pt idx="118">
                  <c:v>3580.7890000000002</c:v>
                </c:pt>
                <c:pt idx="119">
                  <c:v>5890.5529999999999</c:v>
                </c:pt>
                <c:pt idx="120">
                  <c:v>13680.8</c:v>
                </c:pt>
                <c:pt idx="121">
                  <c:v>14704.44</c:v>
                </c:pt>
                <c:pt idx="122">
                  <c:v>6855.4219999999996</c:v>
                </c:pt>
                <c:pt idx="123">
                  <c:v>5425.1890000000003</c:v>
                </c:pt>
                <c:pt idx="124">
                  <c:v>7537.5209999999997</c:v>
                </c:pt>
                <c:pt idx="125">
                  <c:v>10782.51</c:v>
                </c:pt>
                <c:pt idx="126">
                  <c:v>7656.1779999999999</c:v>
                </c:pt>
                <c:pt idx="127">
                  <c:v>7517.9719999999998</c:v>
                </c:pt>
                <c:pt idx="128">
                  <c:v>11340.34</c:v>
                </c:pt>
                <c:pt idx="129">
                  <c:v>10527.4</c:v>
                </c:pt>
                <c:pt idx="130">
                  <c:v>10225.49</c:v>
                </c:pt>
                <c:pt idx="131">
                  <c:v>6157.48</c:v>
                </c:pt>
                <c:pt idx="132">
                  <c:v>15350.5</c:v>
                </c:pt>
                <c:pt idx="133">
                  <c:v>6947.4809999999998</c:v>
                </c:pt>
                <c:pt idx="134">
                  <c:v>3355.7710000000002</c:v>
                </c:pt>
                <c:pt idx="135">
                  <c:v>4309.0720000000001</c:v>
                </c:pt>
                <c:pt idx="136">
                  <c:v>6852.7550000000001</c:v>
                </c:pt>
                <c:pt idx="137">
                  <c:v>6796.3010000000004</c:v>
                </c:pt>
                <c:pt idx="138">
                  <c:v>6322.8530000000001</c:v>
                </c:pt>
                <c:pt idx="139">
                  <c:v>9052.1579999999994</c:v>
                </c:pt>
                <c:pt idx="140">
                  <c:v>13943.4</c:v>
                </c:pt>
                <c:pt idx="141">
                  <c:v>10426.23</c:v>
                </c:pt>
                <c:pt idx="142">
                  <c:v>10024.92</c:v>
                </c:pt>
                <c:pt idx="143">
                  <c:v>7023.0720000000001</c:v>
                </c:pt>
                <c:pt idx="144">
                  <c:v>8070.75</c:v>
                </c:pt>
                <c:pt idx="145">
                  <c:v>12532.54</c:v>
                </c:pt>
                <c:pt idx="146">
                  <c:v>12470.74</c:v>
                </c:pt>
                <c:pt idx="147">
                  <c:v>11381.89</c:v>
                </c:pt>
                <c:pt idx="148">
                  <c:v>7515.91</c:v>
                </c:pt>
                <c:pt idx="149">
                  <c:v>8617.3539999999994</c:v>
                </c:pt>
                <c:pt idx="150">
                  <c:v>10179.66</c:v>
                </c:pt>
                <c:pt idx="151">
                  <c:v>3428.63</c:v>
                </c:pt>
                <c:pt idx="152">
                  <c:v>13159.26</c:v>
                </c:pt>
                <c:pt idx="153">
                  <c:v>11120.31</c:v>
                </c:pt>
                <c:pt idx="154">
                  <c:v>7266.3760000000002</c:v>
                </c:pt>
                <c:pt idx="155">
                  <c:v>12581.72</c:v>
                </c:pt>
                <c:pt idx="156">
                  <c:v>10270.25</c:v>
                </c:pt>
                <c:pt idx="157">
                  <c:v>12156.13</c:v>
                </c:pt>
                <c:pt idx="158">
                  <c:v>12552.13</c:v>
                </c:pt>
              </c:numCache>
            </c:numRef>
          </c:xVal>
          <c:yVal>
            <c:numRef>
              <c:f>dChart2!$G$2:$G$160</c:f>
              <c:numCache>
                <c:formatCode>General</c:formatCode>
                <c:ptCount val="159"/>
                <c:pt idx="0">
                  <c:v>#N/A</c:v>
                </c:pt>
                <c:pt idx="1">
                  <c:v>#N/A</c:v>
                </c:pt>
                <c:pt idx="2">
                  <c:v>#N/A</c:v>
                </c:pt>
                <c:pt idx="3">
                  <c:v>#N/A</c:v>
                </c:pt>
                <c:pt idx="4">
                  <c:v>#N/A</c:v>
                </c:pt>
                <c:pt idx="5">
                  <c:v>#N/A</c:v>
                </c:pt>
                <c:pt idx="6">
                  <c:v>#N/A</c:v>
                </c:pt>
                <c:pt idx="7">
                  <c:v>#N/A</c:v>
                </c:pt>
                <c:pt idx="8">
                  <c:v>#N/A</c:v>
                </c:pt>
                <c:pt idx="9">
                  <c:v>#N/A</c:v>
                </c:pt>
                <c:pt idx="10">
                  <c:v>#N/A</c:v>
                </c:pt>
                <c:pt idx="11">
                  <c:v>#N/A</c:v>
                </c:pt>
                <c:pt idx="12">
                  <c:v>#N/A</c:v>
                </c:pt>
                <c:pt idx="13">
                  <c:v>0.48465786584478637</c:v>
                </c:pt>
                <c:pt idx="14">
                  <c:v>#N/A</c:v>
                </c:pt>
                <c:pt idx="15">
                  <c:v>3.0987679991682699</c:v>
                </c:pt>
                <c:pt idx="16">
                  <c:v>#N/A</c:v>
                </c:pt>
                <c:pt idx="17">
                  <c:v>#N/A</c:v>
                </c:pt>
                <c:pt idx="18">
                  <c:v>#N/A</c:v>
                </c:pt>
                <c:pt idx="19">
                  <c:v>#N/A</c:v>
                </c:pt>
                <c:pt idx="20">
                  <c:v>#N/A</c:v>
                </c:pt>
                <c:pt idx="21">
                  <c:v>2.2593689680772084</c:v>
                </c:pt>
                <c:pt idx="22">
                  <c:v>#N/A</c:v>
                </c:pt>
                <c:pt idx="23">
                  <c:v>#N/A</c:v>
                </c:pt>
                <c:pt idx="24">
                  <c:v>#N/A</c:v>
                </c:pt>
                <c:pt idx="25">
                  <c:v>#N/A</c:v>
                </c:pt>
                <c:pt idx="26">
                  <c:v>#N/A</c:v>
                </c:pt>
                <c:pt idx="27">
                  <c:v>#N/A</c:v>
                </c:pt>
                <c:pt idx="28">
                  <c:v>0.9094851261453496</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9.0125597471206511</c:v>
                </c:pt>
                <c:pt idx="65">
                  <c:v>#N/A</c:v>
                </c:pt>
                <c:pt idx="66">
                  <c:v>#N/A</c:v>
                </c:pt>
                <c:pt idx="67">
                  <c:v>#N/A</c:v>
                </c:pt>
                <c:pt idx="68">
                  <c:v>#N/A</c:v>
                </c:pt>
                <c:pt idx="69">
                  <c:v>2.40832459854184</c:v>
                </c:pt>
                <c:pt idx="70">
                  <c:v>#N/A</c:v>
                </c:pt>
                <c:pt idx="71">
                  <c:v>#N/A</c:v>
                </c:pt>
                <c:pt idx="72">
                  <c:v>#N/A</c:v>
                </c:pt>
                <c:pt idx="73">
                  <c:v>#N/A</c:v>
                </c:pt>
                <c:pt idx="74">
                  <c:v>#N/A</c:v>
                </c:pt>
                <c:pt idx="75">
                  <c:v>#N/A</c:v>
                </c:pt>
                <c:pt idx="76">
                  <c:v>#N/A</c:v>
                </c:pt>
                <c:pt idx="77">
                  <c:v>#N/A</c:v>
                </c:pt>
                <c:pt idx="78">
                  <c:v>#N/A</c:v>
                </c:pt>
                <c:pt idx="79">
                  <c:v>#N/A</c:v>
                </c:pt>
                <c:pt idx="80">
                  <c:v>#N/A</c:v>
                </c:pt>
                <c:pt idx="81">
                  <c:v>#N/A</c:v>
                </c:pt>
                <c:pt idx="82">
                  <c:v>1.234084106554924</c:v>
                </c:pt>
                <c:pt idx="83">
                  <c:v>#N/A</c:v>
                </c:pt>
                <c:pt idx="84">
                  <c:v>3.07115153038824</c:v>
                </c:pt>
                <c:pt idx="85">
                  <c:v>1.66061029236986</c:v>
                </c:pt>
                <c:pt idx="86">
                  <c:v>#N/A</c:v>
                </c:pt>
                <c:pt idx="87">
                  <c:v>#N/A</c:v>
                </c:pt>
                <c:pt idx="88">
                  <c:v>#N/A</c:v>
                </c:pt>
                <c:pt idx="89">
                  <c:v>0.54218604872704756</c:v>
                </c:pt>
                <c:pt idx="90">
                  <c:v>#N/A</c:v>
                </c:pt>
                <c:pt idx="91">
                  <c:v>#N/A</c:v>
                </c:pt>
                <c:pt idx="92">
                  <c:v>#N/A</c:v>
                </c:pt>
                <c:pt idx="93">
                  <c:v>#N/A</c:v>
                </c:pt>
                <c:pt idx="94">
                  <c:v>0.98158791746745455</c:v>
                </c:pt>
                <c:pt idx="95">
                  <c:v>#N/A</c:v>
                </c:pt>
                <c:pt idx="96">
                  <c:v>#N/A</c:v>
                </c:pt>
                <c:pt idx="97">
                  <c:v>#N/A</c:v>
                </c:pt>
                <c:pt idx="98">
                  <c:v>#N/A</c:v>
                </c:pt>
                <c:pt idx="99">
                  <c:v>#N/A</c:v>
                </c:pt>
                <c:pt idx="100">
                  <c:v>#N/A</c:v>
                </c:pt>
                <c:pt idx="101">
                  <c:v>#N/A</c:v>
                </c:pt>
                <c:pt idx="102">
                  <c:v>0.41212755443155724</c:v>
                </c:pt>
                <c:pt idx="103">
                  <c:v>#N/A</c:v>
                </c:pt>
                <c:pt idx="104">
                  <c:v>#N/A</c:v>
                </c:pt>
                <c:pt idx="105">
                  <c:v>#N/A</c:v>
                </c:pt>
                <c:pt idx="106">
                  <c:v>#N/A</c:v>
                </c:pt>
                <c:pt idx="107">
                  <c:v>3.8215819723376945</c:v>
                </c:pt>
                <c:pt idx="108">
                  <c:v>#N/A</c:v>
                </c:pt>
                <c:pt idx="109">
                  <c:v>#N/A</c:v>
                </c:pt>
                <c:pt idx="110">
                  <c:v>#N/A</c:v>
                </c:pt>
                <c:pt idx="111">
                  <c:v>#N/A</c:v>
                </c:pt>
                <c:pt idx="112">
                  <c:v>#N/A</c:v>
                </c:pt>
                <c:pt idx="113">
                  <c:v>#N/A</c:v>
                </c:pt>
                <c:pt idx="114">
                  <c:v>#N/A</c:v>
                </c:pt>
                <c:pt idx="115">
                  <c:v>#N/A</c:v>
                </c:pt>
                <c:pt idx="116">
                  <c:v>2.1205080504644243</c:v>
                </c:pt>
                <c:pt idx="117">
                  <c:v>0.88561789695560533</c:v>
                </c:pt>
                <c:pt idx="118">
                  <c:v>#N/A</c:v>
                </c:pt>
                <c:pt idx="119">
                  <c:v>#N/A</c:v>
                </c:pt>
                <c:pt idx="120">
                  <c:v>#N/A</c:v>
                </c:pt>
                <c:pt idx="121">
                  <c:v>#N/A</c:v>
                </c:pt>
                <c:pt idx="122">
                  <c:v>#N/A</c:v>
                </c:pt>
                <c:pt idx="123">
                  <c:v>#N/A</c:v>
                </c:pt>
                <c:pt idx="124">
                  <c:v>#N/A</c:v>
                </c:pt>
                <c:pt idx="125">
                  <c:v>2.7229023305542603</c:v>
                </c:pt>
                <c:pt idx="126">
                  <c:v>#N/A</c:v>
                </c:pt>
                <c:pt idx="127">
                  <c:v>#N/A</c:v>
                </c:pt>
                <c:pt idx="128">
                  <c:v>#N/A</c:v>
                </c:pt>
                <c:pt idx="129">
                  <c:v>#N/A</c:v>
                </c:pt>
                <c:pt idx="130">
                  <c:v>#N/A</c:v>
                </c:pt>
                <c:pt idx="131">
                  <c:v>#N/A</c:v>
                </c:pt>
                <c:pt idx="132">
                  <c:v>8.9364849488501275</c:v>
                </c:pt>
                <c:pt idx="133">
                  <c:v>#N/A</c:v>
                </c:pt>
                <c:pt idx="134">
                  <c:v>#N/A</c:v>
                </c:pt>
                <c:pt idx="135">
                  <c:v>#N/A</c:v>
                </c:pt>
                <c:pt idx="136">
                  <c:v>#N/A</c:v>
                </c:pt>
                <c:pt idx="137">
                  <c:v>#N/A</c:v>
                </c:pt>
                <c:pt idx="138">
                  <c:v>#N/A</c:v>
                </c:pt>
                <c:pt idx="139">
                  <c:v>#N/A</c:v>
                </c:pt>
                <c:pt idx="140">
                  <c:v>2.4258986459665683</c:v>
                </c:pt>
                <c:pt idx="141">
                  <c:v>#N/A</c:v>
                </c:pt>
                <c:pt idx="142">
                  <c:v>#N/A</c:v>
                </c:pt>
                <c:pt idx="143">
                  <c:v>#N/A</c:v>
                </c:pt>
                <c:pt idx="144">
                  <c:v>#N/A</c:v>
                </c:pt>
                <c:pt idx="145">
                  <c:v>4.547437958207551</c:v>
                </c:pt>
                <c:pt idx="146">
                  <c:v>#N/A</c:v>
                </c:pt>
                <c:pt idx="147">
                  <c:v>#N/A</c:v>
                </c:pt>
                <c:pt idx="148">
                  <c:v>#N/A</c:v>
                </c:pt>
                <c:pt idx="149">
                  <c:v>#N/A</c:v>
                </c:pt>
                <c:pt idx="150">
                  <c:v>#N/A</c:v>
                </c:pt>
                <c:pt idx="151">
                  <c:v>#N/A</c:v>
                </c:pt>
                <c:pt idx="152">
                  <c:v>3.0038514643272229</c:v>
                </c:pt>
                <c:pt idx="153">
                  <c:v>#N/A</c:v>
                </c:pt>
                <c:pt idx="154">
                  <c:v>#N/A</c:v>
                </c:pt>
                <c:pt idx="155">
                  <c:v>#N/A</c:v>
                </c:pt>
                <c:pt idx="156">
                  <c:v>#N/A</c:v>
                </c:pt>
                <c:pt idx="157">
                  <c:v>#N/A</c:v>
                </c:pt>
                <c:pt idx="158">
                  <c:v>#N/A</c:v>
                </c:pt>
              </c:numCache>
            </c:numRef>
          </c:yVal>
          <c:smooth val="0"/>
          <c:extLst>
            <c:ext xmlns:c16="http://schemas.microsoft.com/office/drawing/2014/chart" uri="{C3380CC4-5D6E-409C-BE32-E72D297353CC}">
              <c16:uniqueId val="{00000004-DF2E-4866-A82E-CC2B76EBE318}"/>
            </c:ext>
          </c:extLst>
        </c:ser>
        <c:dLbls>
          <c:showLegendKey val="0"/>
          <c:showVal val="0"/>
          <c:showCatName val="0"/>
          <c:showSerName val="0"/>
          <c:showPercent val="0"/>
          <c:showBubbleSize val="0"/>
        </c:dLbls>
        <c:axId val="471204720"/>
        <c:axId val="471203544"/>
      </c:scatterChart>
      <c:valAx>
        <c:axId val="471204720"/>
        <c:scaling>
          <c:orientation val="minMax"/>
          <c:max val="17000"/>
          <c:min val="0"/>
        </c:scaling>
        <c:delete val="0"/>
        <c:axPos val="b"/>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At val="1.0000000000000002E-3"/>
        <c:crossBetween val="midCat"/>
      </c:valAx>
      <c:valAx>
        <c:axId val="471203544"/>
        <c:scaling>
          <c:logBase val="2.7"/>
          <c:orientation val="minMax"/>
          <c:max val="53.144100000000023"/>
          <c:min val="8.0000000000000019E-3"/>
        </c:scaling>
        <c:delete val="0"/>
        <c:axPos val="l"/>
        <c:numFmt formatCode="#,##0.0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midCat"/>
        <c:majorUnit val="3.4111999999999996"/>
      </c:valAx>
      <c:spPr>
        <a:noFill/>
        <a:ln>
          <a:noFill/>
        </a:ln>
      </c:spPr>
    </c:plotArea>
    <c:legend>
      <c:legendPos val="r"/>
      <c:legendEntry>
        <c:idx val="3"/>
        <c:delete val="1"/>
      </c:legendEntry>
      <c:legendEntry>
        <c:idx val="4"/>
        <c:delete val="1"/>
      </c:legendEntry>
      <c:layout>
        <c:manualLayout>
          <c:xMode val="edge"/>
          <c:yMode val="edge"/>
          <c:x val="7.8848160747460511E-2"/>
          <c:y val="0.54967574796088559"/>
          <c:w val="0.39335762924495121"/>
          <c:h val="0.10416993905503895"/>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81384489065851"/>
          <c:y val="0.16791600504923576"/>
          <c:w val="0.79732063251043861"/>
          <c:h val="0.49134465175123948"/>
        </c:manualLayout>
      </c:layout>
      <c:scatterChart>
        <c:scatterStyle val="lineMarker"/>
        <c:varyColors val="0"/>
        <c:ser>
          <c:idx val="2"/>
          <c:order val="0"/>
          <c:tx>
            <c:strRef>
              <c:f>[1]dist!$Y$1</c:f>
              <c:strCache>
                <c:ptCount val="1"/>
                <c:pt idx="0">
                  <c:v>Imports (Spanish/Portuguese Speaking)</c:v>
                </c:pt>
              </c:strCache>
            </c:strRef>
          </c:tx>
          <c:spPr>
            <a:ln w="19050">
              <a:noFill/>
            </a:ln>
          </c:spPr>
          <c:marker>
            <c:symbol val="circle"/>
            <c:size val="6"/>
            <c:spPr>
              <a:solidFill>
                <a:schemeClr val="accent5"/>
              </a:solidFill>
              <a:ln>
                <a:noFill/>
              </a:ln>
            </c:spPr>
          </c:marker>
          <c:trendline>
            <c:spPr>
              <a:ln w="38100">
                <a:solidFill>
                  <a:schemeClr val="accent5"/>
                </a:solidFill>
                <a:prstDash val="sysDash"/>
              </a:ln>
            </c:spPr>
            <c:trendlineType val="exp"/>
            <c:dispRSqr val="0"/>
            <c:dispEq val="0"/>
          </c:trendline>
          <c:xVal>
            <c:numRef>
              <c:f>[1]dist!$D$2:$D$160</c:f>
              <c:numCache>
                <c:formatCode>General</c:formatCode>
                <c:ptCount val="159"/>
                <c:pt idx="0">
                  <c:v>10847.88</c:v>
                </c:pt>
                <c:pt idx="1">
                  <c:v>10427.39</c:v>
                </c:pt>
                <c:pt idx="2">
                  <c:v>7439.6310000000003</c:v>
                </c:pt>
                <c:pt idx="3">
                  <c:v>11029.46</c:v>
                </c:pt>
                <c:pt idx="4">
                  <c:v>8542.6939999999995</c:v>
                </c:pt>
                <c:pt idx="5">
                  <c:v>9088.8670000000002</c:v>
                </c:pt>
                <c:pt idx="6">
                  <c:v>16008.79</c:v>
                </c:pt>
                <c:pt idx="7">
                  <c:v>6798.701</c:v>
                </c:pt>
                <c:pt idx="8">
                  <c:v>9371.8420000000006</c:v>
                </c:pt>
                <c:pt idx="9">
                  <c:v>11382.61</c:v>
                </c:pt>
                <c:pt idx="10">
                  <c:v>5891.7110000000002</c:v>
                </c:pt>
                <c:pt idx="11">
                  <c:v>8416.8310000000001</c:v>
                </c:pt>
                <c:pt idx="12">
                  <c:v>7640.9390000000003</c:v>
                </c:pt>
                <c:pt idx="13">
                  <c:v>12680.43</c:v>
                </c:pt>
                <c:pt idx="14">
                  <c:v>7588.9030000000002</c:v>
                </c:pt>
                <c:pt idx="15">
                  <c:v>10643.58</c:v>
                </c:pt>
                <c:pt idx="16">
                  <c:v>7188.3230000000003</c:v>
                </c:pt>
                <c:pt idx="17">
                  <c:v>7125.8360000000002</c:v>
                </c:pt>
                <c:pt idx="18">
                  <c:v>2979.4949999999999</c:v>
                </c:pt>
                <c:pt idx="19">
                  <c:v>6400.357</c:v>
                </c:pt>
                <c:pt idx="20">
                  <c:v>7694.3069999999998</c:v>
                </c:pt>
                <c:pt idx="21">
                  <c:v>14867.64</c:v>
                </c:pt>
                <c:pt idx="22">
                  <c:v>12250.78</c:v>
                </c:pt>
                <c:pt idx="23">
                  <c:v>12583.97</c:v>
                </c:pt>
                <c:pt idx="24">
                  <c:v>9918.6839999999993</c:v>
                </c:pt>
                <c:pt idx="25">
                  <c:v>548.39459999999997</c:v>
                </c:pt>
                <c:pt idx="26">
                  <c:v>6272.2849999999999</c:v>
                </c:pt>
                <c:pt idx="27">
                  <c:v>8271.0450000000001</c:v>
                </c:pt>
                <c:pt idx="28">
                  <c:v>10993.68</c:v>
                </c:pt>
                <c:pt idx="29">
                  <c:v>7948.6490000000003</c:v>
                </c:pt>
                <c:pt idx="30">
                  <c:v>9359.4830000000002</c:v>
                </c:pt>
                <c:pt idx="31">
                  <c:v>10259.799999999999</c:v>
                </c:pt>
                <c:pt idx="32">
                  <c:v>4021.1709999999998</c:v>
                </c:pt>
                <c:pt idx="33">
                  <c:v>13150.82</c:v>
                </c:pt>
                <c:pt idx="34">
                  <c:v>5640.5550000000003</c:v>
                </c:pt>
                <c:pt idx="35">
                  <c:v>3564.9</c:v>
                </c:pt>
                <c:pt idx="36">
                  <c:v>2114.8409999999999</c:v>
                </c:pt>
                <c:pt idx="37">
                  <c:v>8790.8109999999997</c:v>
                </c:pt>
                <c:pt idx="38">
                  <c:v>6573.9250000000002</c:v>
                </c:pt>
                <c:pt idx="39">
                  <c:v>6035.3339999999998</c:v>
                </c:pt>
                <c:pt idx="40">
                  <c:v>11349.03</c:v>
                </c:pt>
                <c:pt idx="41">
                  <c:v>3084.049</c:v>
                </c:pt>
                <c:pt idx="42">
                  <c:v>6191.893</c:v>
                </c:pt>
                <c:pt idx="43">
                  <c:v>2508.9549999999999</c:v>
                </c:pt>
                <c:pt idx="44">
                  <c:v>6471.8789999999999</c:v>
                </c:pt>
                <c:pt idx="45">
                  <c:v>4584.0730000000003</c:v>
                </c:pt>
                <c:pt idx="46">
                  <c:v>9028.4130000000005</c:v>
                </c:pt>
                <c:pt idx="47">
                  <c:v>10729.35</c:v>
                </c:pt>
                <c:pt idx="48">
                  <c:v>5770.2640000000001</c:v>
                </c:pt>
                <c:pt idx="49">
                  <c:v>6653.48</c:v>
                </c:pt>
                <c:pt idx="50">
                  <c:v>11220.63</c:v>
                </c:pt>
                <c:pt idx="51">
                  <c:v>6625.9229999999998</c:v>
                </c:pt>
                <c:pt idx="52">
                  <c:v>5838.1570000000002</c:v>
                </c:pt>
                <c:pt idx="53">
                  <c:v>9434.4179999999997</c:v>
                </c:pt>
                <c:pt idx="54">
                  <c:v>5570.1610000000001</c:v>
                </c:pt>
                <c:pt idx="55">
                  <c:v>8980.5049999999992</c:v>
                </c:pt>
                <c:pt idx="56">
                  <c:v>8246.1630000000005</c:v>
                </c:pt>
                <c:pt idx="57">
                  <c:v>6672.73</c:v>
                </c:pt>
                <c:pt idx="58">
                  <c:v>6307.1149999999998</c:v>
                </c:pt>
                <c:pt idx="59">
                  <c:v>6505.3729999999996</c:v>
                </c:pt>
                <c:pt idx="60">
                  <c:v>9137.7099999999991</c:v>
                </c:pt>
                <c:pt idx="61">
                  <c:v>7929.3280000000004</c:v>
                </c:pt>
                <c:pt idx="62">
                  <c:v>3318.143</c:v>
                </c:pt>
                <c:pt idx="63">
                  <c:v>4096.5910000000003</c:v>
                </c:pt>
                <c:pt idx="64">
                  <c:v>12969.58</c:v>
                </c:pt>
                <c:pt idx="65">
                  <c:v>3234.232</c:v>
                </c:pt>
                <c:pt idx="66">
                  <c:v>6909.1689999999999</c:v>
                </c:pt>
                <c:pt idx="67">
                  <c:v>2475.9650000000001</c:v>
                </c:pt>
                <c:pt idx="68">
                  <c:v>7011.5429999999997</c:v>
                </c:pt>
                <c:pt idx="69">
                  <c:v>16180.32</c:v>
                </c:pt>
                <c:pt idx="70">
                  <c:v>11761.81</c:v>
                </c:pt>
                <c:pt idx="71">
                  <c:v>5117.7160000000003</c:v>
                </c:pt>
                <c:pt idx="72">
                  <c:v>9651.1110000000008</c:v>
                </c:pt>
                <c:pt idx="73">
                  <c:v>4201.9359999999997</c:v>
                </c:pt>
                <c:pt idx="74">
                  <c:v>9119.8130000000001</c:v>
                </c:pt>
                <c:pt idx="75">
                  <c:v>6895.107</c:v>
                </c:pt>
                <c:pt idx="76">
                  <c:v>2549.8960000000002</c:v>
                </c:pt>
                <c:pt idx="77">
                  <c:v>9209.4959999999992</c:v>
                </c:pt>
                <c:pt idx="78">
                  <c:v>10855.59</c:v>
                </c:pt>
                <c:pt idx="79">
                  <c:v>10240.879999999999</c:v>
                </c:pt>
                <c:pt idx="80">
                  <c:v>11853.13</c:v>
                </c:pt>
                <c:pt idx="81">
                  <c:v>10203.99</c:v>
                </c:pt>
                <c:pt idx="82">
                  <c:v>14208.13</c:v>
                </c:pt>
                <c:pt idx="83">
                  <c:v>11815.61</c:v>
                </c:pt>
                <c:pt idx="84">
                  <c:v>11065.7</c:v>
                </c:pt>
                <c:pt idx="85">
                  <c:v>10209.52</c:v>
                </c:pt>
                <c:pt idx="86">
                  <c:v>13487.61</c:v>
                </c:pt>
                <c:pt idx="87">
                  <c:v>9032.3539999999994</c:v>
                </c:pt>
                <c:pt idx="88">
                  <c:v>7315.2489999999998</c:v>
                </c:pt>
                <c:pt idx="89">
                  <c:v>14093.15</c:v>
                </c:pt>
                <c:pt idx="90">
                  <c:v>13001.46</c:v>
                </c:pt>
                <c:pt idx="91">
                  <c:v>6956.3130000000001</c:v>
                </c:pt>
                <c:pt idx="92">
                  <c:v>6062.7309999999998</c:v>
                </c:pt>
                <c:pt idx="93">
                  <c:v>6759.1980000000003</c:v>
                </c:pt>
                <c:pt idx="94">
                  <c:v>12976.25</c:v>
                </c:pt>
                <c:pt idx="95">
                  <c:v>5840.3090000000002</c:v>
                </c:pt>
                <c:pt idx="96">
                  <c:v>7650.4350000000004</c:v>
                </c:pt>
                <c:pt idx="97">
                  <c:v>14006.81</c:v>
                </c:pt>
                <c:pt idx="98">
                  <c:v>3369.0529999999999</c:v>
                </c:pt>
                <c:pt idx="99">
                  <c:v>7509.4859999999999</c:v>
                </c:pt>
                <c:pt idx="100">
                  <c:v>7086.2089999999998</c:v>
                </c:pt>
                <c:pt idx="101">
                  <c:v>7403.357</c:v>
                </c:pt>
                <c:pt idx="102">
                  <c:v>13550.22</c:v>
                </c:pt>
                <c:pt idx="103">
                  <c:v>10166.81</c:v>
                </c:pt>
                <c:pt idx="104">
                  <c:v>13211.03</c:v>
                </c:pt>
                <c:pt idx="105">
                  <c:v>6036.3509999999997</c:v>
                </c:pt>
                <c:pt idx="106">
                  <c:v>12519.82</c:v>
                </c:pt>
                <c:pt idx="107">
                  <c:v>15130.12</c:v>
                </c:pt>
                <c:pt idx="108">
                  <c:v>11720.19</c:v>
                </c:pt>
                <c:pt idx="109">
                  <c:v>7873.0290000000005</c:v>
                </c:pt>
                <c:pt idx="110">
                  <c:v>8493.1319999999996</c:v>
                </c:pt>
                <c:pt idx="111">
                  <c:v>3408.0120000000002</c:v>
                </c:pt>
                <c:pt idx="112">
                  <c:v>5866.0460000000003</c:v>
                </c:pt>
                <c:pt idx="113">
                  <c:v>5916.7030000000004</c:v>
                </c:pt>
                <c:pt idx="114">
                  <c:v>12121.59</c:v>
                </c:pt>
                <c:pt idx="115">
                  <c:v>14546.24</c:v>
                </c:pt>
                <c:pt idx="116">
                  <c:v>11357.15</c:v>
                </c:pt>
                <c:pt idx="117">
                  <c:v>11091.54</c:v>
                </c:pt>
                <c:pt idx="118">
                  <c:v>3580.7890000000002</c:v>
                </c:pt>
                <c:pt idx="119">
                  <c:v>5890.5529999999999</c:v>
                </c:pt>
                <c:pt idx="120">
                  <c:v>13680.8</c:v>
                </c:pt>
                <c:pt idx="121">
                  <c:v>14704.44</c:v>
                </c:pt>
                <c:pt idx="122">
                  <c:v>6855.4219999999996</c:v>
                </c:pt>
                <c:pt idx="123">
                  <c:v>5425.1890000000003</c:v>
                </c:pt>
                <c:pt idx="124">
                  <c:v>7537.5209999999997</c:v>
                </c:pt>
                <c:pt idx="125">
                  <c:v>10782.51</c:v>
                </c:pt>
                <c:pt idx="126">
                  <c:v>7656.1779999999999</c:v>
                </c:pt>
                <c:pt idx="127">
                  <c:v>7517.9719999999998</c:v>
                </c:pt>
                <c:pt idx="128">
                  <c:v>11340.34</c:v>
                </c:pt>
                <c:pt idx="129">
                  <c:v>10527.4</c:v>
                </c:pt>
                <c:pt idx="130">
                  <c:v>10225.49</c:v>
                </c:pt>
                <c:pt idx="131">
                  <c:v>6157.48</c:v>
                </c:pt>
                <c:pt idx="132">
                  <c:v>15350.5</c:v>
                </c:pt>
                <c:pt idx="133">
                  <c:v>6947.4809999999998</c:v>
                </c:pt>
                <c:pt idx="134">
                  <c:v>3355.7710000000002</c:v>
                </c:pt>
                <c:pt idx="135">
                  <c:v>4309.0720000000001</c:v>
                </c:pt>
                <c:pt idx="136">
                  <c:v>6852.7550000000001</c:v>
                </c:pt>
                <c:pt idx="137">
                  <c:v>6796.3010000000004</c:v>
                </c:pt>
                <c:pt idx="138">
                  <c:v>6322.8530000000001</c:v>
                </c:pt>
                <c:pt idx="139">
                  <c:v>9052.1579999999994</c:v>
                </c:pt>
                <c:pt idx="140">
                  <c:v>13943.4</c:v>
                </c:pt>
                <c:pt idx="141">
                  <c:v>10426.23</c:v>
                </c:pt>
                <c:pt idx="142">
                  <c:v>10024.92</c:v>
                </c:pt>
                <c:pt idx="143">
                  <c:v>7023.0720000000001</c:v>
                </c:pt>
                <c:pt idx="144">
                  <c:v>8070.75</c:v>
                </c:pt>
                <c:pt idx="145">
                  <c:v>12532.54</c:v>
                </c:pt>
                <c:pt idx="146">
                  <c:v>12470.74</c:v>
                </c:pt>
                <c:pt idx="147">
                  <c:v>11381.89</c:v>
                </c:pt>
                <c:pt idx="148">
                  <c:v>7515.91</c:v>
                </c:pt>
                <c:pt idx="149">
                  <c:v>8617.3539999999994</c:v>
                </c:pt>
                <c:pt idx="150">
                  <c:v>10179.66</c:v>
                </c:pt>
                <c:pt idx="151">
                  <c:v>3428.63</c:v>
                </c:pt>
                <c:pt idx="152">
                  <c:v>13159.26</c:v>
                </c:pt>
                <c:pt idx="153">
                  <c:v>11120.31</c:v>
                </c:pt>
                <c:pt idx="154">
                  <c:v>7266.3760000000002</c:v>
                </c:pt>
                <c:pt idx="155">
                  <c:v>12581.72</c:v>
                </c:pt>
                <c:pt idx="156">
                  <c:v>10270.25</c:v>
                </c:pt>
                <c:pt idx="157">
                  <c:v>12156.13</c:v>
                </c:pt>
                <c:pt idx="158">
                  <c:v>12552.13</c:v>
                </c:pt>
              </c:numCache>
            </c:numRef>
          </c:xVal>
          <c:yVal>
            <c:numRef>
              <c:f>[1]dist!$Y$2:$Y$160</c:f>
              <c:numCache>
                <c:formatCode>General</c:formatCode>
                <c:ptCount val="159"/>
                <c:pt idx="0">
                  <c:v>#N/A</c:v>
                </c:pt>
                <c:pt idx="1">
                  <c:v>2.010484023972412</c:v>
                </c:pt>
                <c:pt idx="2">
                  <c:v>#N/A</c:v>
                </c:pt>
                <c:pt idx="3">
                  <c:v>#N/A</c:v>
                </c:pt>
                <c:pt idx="4">
                  <c:v>0.98252500798725639</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5.0364583333333348</c:v>
                </c:pt>
                <c:pt idx="19">
                  <c:v>1.7143932221493943</c:v>
                </c:pt>
                <c:pt idx="20">
                  <c:v>1.4825077752336828</c:v>
                </c:pt>
                <c:pt idx="21">
                  <c:v>#N/A</c:v>
                </c:pt>
                <c:pt idx="22">
                  <c:v>#N/A</c:v>
                </c:pt>
                <c:pt idx="23">
                  <c:v>#N/A</c:v>
                </c:pt>
                <c:pt idx="24">
                  <c:v>#N/A</c:v>
                </c:pt>
                <c:pt idx="25">
                  <c:v>#N/A</c:v>
                </c:pt>
                <c:pt idx="26">
                  <c:v>#N/A</c:v>
                </c:pt>
                <c:pt idx="27">
                  <c:v>3.4624438715221824</c:v>
                </c:pt>
                <c:pt idx="28">
                  <c:v>#N/A</c:v>
                </c:pt>
                <c:pt idx="29">
                  <c:v>#N/A</c:v>
                </c:pt>
                <c:pt idx="30">
                  <c:v>#N/A</c:v>
                </c:pt>
                <c:pt idx="31">
                  <c:v>#N/A</c:v>
                </c:pt>
                <c:pt idx="32">
                  <c:v>3.8170588326246619</c:v>
                </c:pt>
                <c:pt idx="33">
                  <c:v>#N/A</c:v>
                </c:pt>
                <c:pt idx="34">
                  <c:v>0.12608476286579212</c:v>
                </c:pt>
                <c:pt idx="35">
                  <c:v>7.0732915272260959</c:v>
                </c:pt>
                <c:pt idx="36">
                  <c:v>#N/A</c:v>
                </c:pt>
                <c:pt idx="37">
                  <c:v>#N/A</c:v>
                </c:pt>
                <c:pt idx="38">
                  <c:v>#N/A</c:v>
                </c:pt>
                <c:pt idx="39">
                  <c:v>#N/A</c:v>
                </c:pt>
                <c:pt idx="40">
                  <c:v>#N/A</c:v>
                </c:pt>
                <c:pt idx="41">
                  <c:v>#N/A</c:v>
                </c:pt>
                <c:pt idx="42">
                  <c:v>#N/A</c:v>
                </c:pt>
                <c:pt idx="43">
                  <c:v>5.5491688381705453</c:v>
                </c:pt>
                <c:pt idx="44">
                  <c:v>#N/A</c:v>
                </c:pt>
                <c:pt idx="45">
                  <c:v>6.0537462537462536</c:v>
                </c:pt>
                <c:pt idx="46">
                  <c:v>#N/A</c:v>
                </c:pt>
                <c:pt idx="47">
                  <c:v>#N/A</c:v>
                </c:pt>
                <c:pt idx="48">
                  <c:v>1.0554107792233884</c:v>
                </c:pt>
                <c:pt idx="49">
                  <c:v>#N/A</c:v>
                </c:pt>
                <c:pt idx="50">
                  <c:v>#N/A</c:v>
                </c:pt>
                <c:pt idx="51">
                  <c:v>#N/A</c:v>
                </c:pt>
                <c:pt idx="52">
                  <c:v>#N/A</c:v>
                </c:pt>
                <c:pt idx="53">
                  <c:v>#N/A</c:v>
                </c:pt>
                <c:pt idx="54">
                  <c:v>#N/A</c:v>
                </c:pt>
                <c:pt idx="55">
                  <c:v>#N/A</c:v>
                </c:pt>
                <c:pt idx="56">
                  <c:v>#N/A</c:v>
                </c:pt>
                <c:pt idx="57">
                  <c:v>#N/A</c:v>
                </c:pt>
                <c:pt idx="58">
                  <c:v>#N/A</c:v>
                </c:pt>
                <c:pt idx="59">
                  <c:v>1.6645138888888886</c:v>
                </c:pt>
                <c:pt idx="60">
                  <c:v>0.2174058956916099</c:v>
                </c:pt>
                <c:pt idx="61">
                  <c:v>#N/A</c:v>
                </c:pt>
                <c:pt idx="62">
                  <c:v>5.0509779122225993</c:v>
                </c:pt>
                <c:pt idx="63">
                  <c:v>#N/A</c:v>
                </c:pt>
                <c:pt idx="64">
                  <c:v>#N/A</c:v>
                </c:pt>
                <c:pt idx="65">
                  <c:v>12.229404919545765</c:v>
                </c:pt>
                <c:pt idx="66">
                  <c:v>#N/A</c:v>
                </c:pt>
                <c:pt idx="67">
                  <c:v>6.5400725547648948</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25.810185141401629</c:v>
                </c:pt>
                <c:pt idx="99">
                  <c:v>#N/A</c:v>
                </c:pt>
                <c:pt idx="100">
                  <c:v>#N/A</c:v>
                </c:pt>
                <c:pt idx="101">
                  <c:v>#N/A</c:v>
                </c:pt>
                <c:pt idx="102">
                  <c:v>#N/A</c:v>
                </c:pt>
                <c:pt idx="103">
                  <c:v>#N/A</c:v>
                </c:pt>
                <c:pt idx="104">
                  <c:v>0.70026982560052642</c:v>
                </c:pt>
                <c:pt idx="105">
                  <c:v>#N/A</c:v>
                </c:pt>
                <c:pt idx="106">
                  <c:v>#N/A</c:v>
                </c:pt>
                <c:pt idx="107">
                  <c:v>#N/A</c:v>
                </c:pt>
                <c:pt idx="108">
                  <c:v>#N/A</c:v>
                </c:pt>
                <c:pt idx="109">
                  <c:v>#N/A</c:v>
                </c:pt>
                <c:pt idx="110">
                  <c:v>#N/A</c:v>
                </c:pt>
                <c:pt idx="111">
                  <c:v>19.341061029118467</c:v>
                </c:pt>
                <c:pt idx="112">
                  <c:v>#N/A</c:v>
                </c:pt>
                <c:pt idx="113">
                  <c:v>#N/A</c:v>
                </c:pt>
                <c:pt idx="114">
                  <c:v>#N/A</c:v>
                </c:pt>
                <c:pt idx="115">
                  <c:v>#N/A</c:v>
                </c:pt>
                <c:pt idx="116">
                  <c:v>#N/A</c:v>
                </c:pt>
                <c:pt idx="117">
                  <c:v>#N/A</c:v>
                </c:pt>
                <c:pt idx="118">
                  <c:v>0.41808258968677009</c:v>
                </c:pt>
                <c:pt idx="119">
                  <c:v>2.7944259055411576</c:v>
                </c:pt>
                <c:pt idx="120">
                  <c:v>2.815547180827771</c:v>
                </c:pt>
                <c:pt idx="121">
                  <c:v>#N/A</c:v>
                </c:pt>
                <c:pt idx="122">
                  <c:v>#N/A</c:v>
                </c:pt>
                <c:pt idx="123">
                  <c:v>1.3908586147442774</c:v>
                </c:pt>
                <c:pt idx="124">
                  <c:v>0.37936295713723939</c:v>
                </c:pt>
                <c:pt idx="125">
                  <c:v>#N/A</c:v>
                </c:pt>
                <c:pt idx="126">
                  <c:v>#N/A</c:v>
                </c:pt>
                <c:pt idx="127">
                  <c:v>#N/A</c:v>
                </c:pt>
                <c:pt idx="128">
                  <c:v>#N/A</c:v>
                </c:pt>
                <c:pt idx="129">
                  <c:v>#N/A</c:v>
                </c:pt>
                <c:pt idx="130">
                  <c:v>#N/A</c:v>
                </c:pt>
                <c:pt idx="131">
                  <c:v>#N/A</c:v>
                </c:pt>
                <c:pt idx="132">
                  <c:v>#N/A</c:v>
                </c:pt>
                <c:pt idx="133">
                  <c:v>#N/A</c:v>
                </c:pt>
                <c:pt idx="134">
                  <c:v>9.379080783036672</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0.81769112068411232</c:v>
                </c:pt>
                <c:pt idx="150">
                  <c:v>#N/A</c:v>
                </c:pt>
                <c:pt idx="151">
                  <c:v>15.812634459036898</c:v>
                </c:pt>
                <c:pt idx="152">
                  <c:v>#N/A</c:v>
                </c:pt>
                <c:pt idx="153">
                  <c:v>#N/A</c:v>
                </c:pt>
                <c:pt idx="154">
                  <c:v>#N/A</c:v>
                </c:pt>
                <c:pt idx="155">
                  <c:v>#N/A</c:v>
                </c:pt>
                <c:pt idx="156">
                  <c:v>#N/A</c:v>
                </c:pt>
                <c:pt idx="157">
                  <c:v>#N/A</c:v>
                </c:pt>
                <c:pt idx="158">
                  <c:v>#N/A</c:v>
                </c:pt>
              </c:numCache>
            </c:numRef>
          </c:yVal>
          <c:smooth val="0"/>
          <c:extLst>
            <c:ext xmlns:c16="http://schemas.microsoft.com/office/drawing/2014/chart" uri="{C3380CC4-5D6E-409C-BE32-E72D297353CC}">
              <c16:uniqueId val="{00000001-DCF9-41FB-9063-B24EAB693C7A}"/>
            </c:ext>
          </c:extLst>
        </c:ser>
        <c:ser>
          <c:idx val="0"/>
          <c:order val="1"/>
          <c:tx>
            <c:strRef>
              <c:f>[1]dist!$Z$1</c:f>
              <c:strCache>
                <c:ptCount val="1"/>
                <c:pt idx="0">
                  <c:v>Imports (Others ex. SouthEast Asia &amp; Oil-Exporting)</c:v>
                </c:pt>
              </c:strCache>
            </c:strRef>
          </c:tx>
          <c:spPr>
            <a:ln w="19050">
              <a:noFill/>
            </a:ln>
          </c:spPr>
          <c:marker>
            <c:symbol val="circle"/>
            <c:size val="6"/>
            <c:spPr>
              <a:solidFill>
                <a:schemeClr val="tx1"/>
              </a:solidFill>
              <a:ln>
                <a:noFill/>
              </a:ln>
            </c:spPr>
          </c:marker>
          <c:trendline>
            <c:spPr>
              <a:ln w="38100">
                <a:prstDash val="sysDash"/>
              </a:ln>
            </c:spPr>
            <c:trendlineType val="exp"/>
            <c:dispRSqr val="0"/>
            <c:dispEq val="0"/>
          </c:trendline>
          <c:xVal>
            <c:numRef>
              <c:f>[1]dist!$D$2:$D$160</c:f>
              <c:numCache>
                <c:formatCode>General</c:formatCode>
                <c:ptCount val="159"/>
                <c:pt idx="0">
                  <c:v>10847.88</c:v>
                </c:pt>
                <c:pt idx="1">
                  <c:v>10427.39</c:v>
                </c:pt>
                <c:pt idx="2">
                  <c:v>7439.6310000000003</c:v>
                </c:pt>
                <c:pt idx="3">
                  <c:v>11029.46</c:v>
                </c:pt>
                <c:pt idx="4">
                  <c:v>8542.6939999999995</c:v>
                </c:pt>
                <c:pt idx="5">
                  <c:v>9088.8670000000002</c:v>
                </c:pt>
                <c:pt idx="6">
                  <c:v>16008.79</c:v>
                </c:pt>
                <c:pt idx="7">
                  <c:v>6798.701</c:v>
                </c:pt>
                <c:pt idx="8">
                  <c:v>9371.8420000000006</c:v>
                </c:pt>
                <c:pt idx="9">
                  <c:v>11382.61</c:v>
                </c:pt>
                <c:pt idx="10">
                  <c:v>5891.7110000000002</c:v>
                </c:pt>
                <c:pt idx="11">
                  <c:v>8416.8310000000001</c:v>
                </c:pt>
                <c:pt idx="12">
                  <c:v>7640.9390000000003</c:v>
                </c:pt>
                <c:pt idx="13">
                  <c:v>12680.43</c:v>
                </c:pt>
                <c:pt idx="14">
                  <c:v>7588.9030000000002</c:v>
                </c:pt>
                <c:pt idx="15">
                  <c:v>10643.58</c:v>
                </c:pt>
                <c:pt idx="16">
                  <c:v>7188.3230000000003</c:v>
                </c:pt>
                <c:pt idx="17">
                  <c:v>7125.8360000000002</c:v>
                </c:pt>
                <c:pt idx="18">
                  <c:v>2979.4949999999999</c:v>
                </c:pt>
                <c:pt idx="19">
                  <c:v>6400.357</c:v>
                </c:pt>
                <c:pt idx="20">
                  <c:v>7694.3069999999998</c:v>
                </c:pt>
                <c:pt idx="21">
                  <c:v>14867.64</c:v>
                </c:pt>
                <c:pt idx="22">
                  <c:v>12250.78</c:v>
                </c:pt>
                <c:pt idx="23">
                  <c:v>12583.97</c:v>
                </c:pt>
                <c:pt idx="24">
                  <c:v>9918.6839999999993</c:v>
                </c:pt>
                <c:pt idx="25">
                  <c:v>548.39459999999997</c:v>
                </c:pt>
                <c:pt idx="26">
                  <c:v>6272.2849999999999</c:v>
                </c:pt>
                <c:pt idx="27">
                  <c:v>8271.0450000000001</c:v>
                </c:pt>
                <c:pt idx="28">
                  <c:v>10993.68</c:v>
                </c:pt>
                <c:pt idx="29">
                  <c:v>7948.6490000000003</c:v>
                </c:pt>
                <c:pt idx="30">
                  <c:v>9359.4830000000002</c:v>
                </c:pt>
                <c:pt idx="31">
                  <c:v>10259.799999999999</c:v>
                </c:pt>
                <c:pt idx="32">
                  <c:v>4021.1709999999998</c:v>
                </c:pt>
                <c:pt idx="33">
                  <c:v>13150.82</c:v>
                </c:pt>
                <c:pt idx="34">
                  <c:v>5640.5550000000003</c:v>
                </c:pt>
                <c:pt idx="35">
                  <c:v>3564.9</c:v>
                </c:pt>
                <c:pt idx="36">
                  <c:v>2114.8409999999999</c:v>
                </c:pt>
                <c:pt idx="37">
                  <c:v>8790.8109999999997</c:v>
                </c:pt>
                <c:pt idx="38">
                  <c:v>6573.9250000000002</c:v>
                </c:pt>
                <c:pt idx="39">
                  <c:v>6035.3339999999998</c:v>
                </c:pt>
                <c:pt idx="40">
                  <c:v>11349.03</c:v>
                </c:pt>
                <c:pt idx="41">
                  <c:v>3084.049</c:v>
                </c:pt>
                <c:pt idx="42">
                  <c:v>6191.893</c:v>
                </c:pt>
                <c:pt idx="43">
                  <c:v>2508.9549999999999</c:v>
                </c:pt>
                <c:pt idx="44">
                  <c:v>6471.8789999999999</c:v>
                </c:pt>
                <c:pt idx="45">
                  <c:v>4584.0730000000003</c:v>
                </c:pt>
                <c:pt idx="46">
                  <c:v>9028.4130000000005</c:v>
                </c:pt>
                <c:pt idx="47">
                  <c:v>10729.35</c:v>
                </c:pt>
                <c:pt idx="48">
                  <c:v>5770.2640000000001</c:v>
                </c:pt>
                <c:pt idx="49">
                  <c:v>6653.48</c:v>
                </c:pt>
                <c:pt idx="50">
                  <c:v>11220.63</c:v>
                </c:pt>
                <c:pt idx="51">
                  <c:v>6625.9229999999998</c:v>
                </c:pt>
                <c:pt idx="52">
                  <c:v>5838.1570000000002</c:v>
                </c:pt>
                <c:pt idx="53">
                  <c:v>9434.4179999999997</c:v>
                </c:pt>
                <c:pt idx="54">
                  <c:v>5570.1610000000001</c:v>
                </c:pt>
                <c:pt idx="55">
                  <c:v>8980.5049999999992</c:v>
                </c:pt>
                <c:pt idx="56">
                  <c:v>8246.1630000000005</c:v>
                </c:pt>
                <c:pt idx="57">
                  <c:v>6672.73</c:v>
                </c:pt>
                <c:pt idx="58">
                  <c:v>6307.1149999999998</c:v>
                </c:pt>
                <c:pt idx="59">
                  <c:v>6505.3729999999996</c:v>
                </c:pt>
                <c:pt idx="60">
                  <c:v>9137.7099999999991</c:v>
                </c:pt>
                <c:pt idx="61">
                  <c:v>7929.3280000000004</c:v>
                </c:pt>
                <c:pt idx="62">
                  <c:v>3318.143</c:v>
                </c:pt>
                <c:pt idx="63">
                  <c:v>4096.5910000000003</c:v>
                </c:pt>
                <c:pt idx="64">
                  <c:v>12969.58</c:v>
                </c:pt>
                <c:pt idx="65">
                  <c:v>3234.232</c:v>
                </c:pt>
                <c:pt idx="66">
                  <c:v>6909.1689999999999</c:v>
                </c:pt>
                <c:pt idx="67">
                  <c:v>2475.9650000000001</c:v>
                </c:pt>
                <c:pt idx="68">
                  <c:v>7011.5429999999997</c:v>
                </c:pt>
                <c:pt idx="69">
                  <c:v>16180.32</c:v>
                </c:pt>
                <c:pt idx="70">
                  <c:v>11761.81</c:v>
                </c:pt>
                <c:pt idx="71">
                  <c:v>5117.7160000000003</c:v>
                </c:pt>
                <c:pt idx="72">
                  <c:v>9651.1110000000008</c:v>
                </c:pt>
                <c:pt idx="73">
                  <c:v>4201.9359999999997</c:v>
                </c:pt>
                <c:pt idx="74">
                  <c:v>9119.8130000000001</c:v>
                </c:pt>
                <c:pt idx="75">
                  <c:v>6895.107</c:v>
                </c:pt>
                <c:pt idx="76">
                  <c:v>2549.8960000000002</c:v>
                </c:pt>
                <c:pt idx="77">
                  <c:v>9209.4959999999992</c:v>
                </c:pt>
                <c:pt idx="78">
                  <c:v>10855.59</c:v>
                </c:pt>
                <c:pt idx="79">
                  <c:v>10240.879999999999</c:v>
                </c:pt>
                <c:pt idx="80">
                  <c:v>11853.13</c:v>
                </c:pt>
                <c:pt idx="81">
                  <c:v>10203.99</c:v>
                </c:pt>
                <c:pt idx="82">
                  <c:v>14208.13</c:v>
                </c:pt>
                <c:pt idx="83">
                  <c:v>11815.61</c:v>
                </c:pt>
                <c:pt idx="84">
                  <c:v>11065.7</c:v>
                </c:pt>
                <c:pt idx="85">
                  <c:v>10209.52</c:v>
                </c:pt>
                <c:pt idx="86">
                  <c:v>13487.61</c:v>
                </c:pt>
                <c:pt idx="87">
                  <c:v>9032.3539999999994</c:v>
                </c:pt>
                <c:pt idx="88">
                  <c:v>7315.2489999999998</c:v>
                </c:pt>
                <c:pt idx="89">
                  <c:v>14093.15</c:v>
                </c:pt>
                <c:pt idx="90">
                  <c:v>13001.46</c:v>
                </c:pt>
                <c:pt idx="91">
                  <c:v>6956.3130000000001</c:v>
                </c:pt>
                <c:pt idx="92">
                  <c:v>6062.7309999999998</c:v>
                </c:pt>
                <c:pt idx="93">
                  <c:v>6759.1980000000003</c:v>
                </c:pt>
                <c:pt idx="94">
                  <c:v>12976.25</c:v>
                </c:pt>
                <c:pt idx="95">
                  <c:v>5840.3090000000002</c:v>
                </c:pt>
                <c:pt idx="96">
                  <c:v>7650.4350000000004</c:v>
                </c:pt>
                <c:pt idx="97">
                  <c:v>14006.81</c:v>
                </c:pt>
                <c:pt idx="98">
                  <c:v>3369.0529999999999</c:v>
                </c:pt>
                <c:pt idx="99">
                  <c:v>7509.4859999999999</c:v>
                </c:pt>
                <c:pt idx="100">
                  <c:v>7086.2089999999998</c:v>
                </c:pt>
                <c:pt idx="101">
                  <c:v>7403.357</c:v>
                </c:pt>
                <c:pt idx="102">
                  <c:v>13550.22</c:v>
                </c:pt>
                <c:pt idx="103">
                  <c:v>10166.81</c:v>
                </c:pt>
                <c:pt idx="104">
                  <c:v>13211.03</c:v>
                </c:pt>
                <c:pt idx="105">
                  <c:v>6036.3509999999997</c:v>
                </c:pt>
                <c:pt idx="106">
                  <c:v>12519.82</c:v>
                </c:pt>
                <c:pt idx="107">
                  <c:v>15130.12</c:v>
                </c:pt>
                <c:pt idx="108">
                  <c:v>11720.19</c:v>
                </c:pt>
                <c:pt idx="109">
                  <c:v>7873.0290000000005</c:v>
                </c:pt>
                <c:pt idx="110">
                  <c:v>8493.1319999999996</c:v>
                </c:pt>
                <c:pt idx="111">
                  <c:v>3408.0120000000002</c:v>
                </c:pt>
                <c:pt idx="112">
                  <c:v>5866.0460000000003</c:v>
                </c:pt>
                <c:pt idx="113">
                  <c:v>5916.7030000000004</c:v>
                </c:pt>
                <c:pt idx="114">
                  <c:v>12121.59</c:v>
                </c:pt>
                <c:pt idx="115">
                  <c:v>14546.24</c:v>
                </c:pt>
                <c:pt idx="116">
                  <c:v>11357.15</c:v>
                </c:pt>
                <c:pt idx="117">
                  <c:v>11091.54</c:v>
                </c:pt>
                <c:pt idx="118">
                  <c:v>3580.7890000000002</c:v>
                </c:pt>
                <c:pt idx="119">
                  <c:v>5890.5529999999999</c:v>
                </c:pt>
                <c:pt idx="120">
                  <c:v>13680.8</c:v>
                </c:pt>
                <c:pt idx="121">
                  <c:v>14704.44</c:v>
                </c:pt>
                <c:pt idx="122">
                  <c:v>6855.4219999999996</c:v>
                </c:pt>
                <c:pt idx="123">
                  <c:v>5425.1890000000003</c:v>
                </c:pt>
                <c:pt idx="124">
                  <c:v>7537.5209999999997</c:v>
                </c:pt>
                <c:pt idx="125">
                  <c:v>10782.51</c:v>
                </c:pt>
                <c:pt idx="126">
                  <c:v>7656.1779999999999</c:v>
                </c:pt>
                <c:pt idx="127">
                  <c:v>7517.9719999999998</c:v>
                </c:pt>
                <c:pt idx="128">
                  <c:v>11340.34</c:v>
                </c:pt>
                <c:pt idx="129">
                  <c:v>10527.4</c:v>
                </c:pt>
                <c:pt idx="130">
                  <c:v>10225.49</c:v>
                </c:pt>
                <c:pt idx="131">
                  <c:v>6157.48</c:v>
                </c:pt>
                <c:pt idx="132">
                  <c:v>15350.5</c:v>
                </c:pt>
                <c:pt idx="133">
                  <c:v>6947.4809999999998</c:v>
                </c:pt>
                <c:pt idx="134">
                  <c:v>3355.7710000000002</c:v>
                </c:pt>
                <c:pt idx="135">
                  <c:v>4309.0720000000001</c:v>
                </c:pt>
                <c:pt idx="136">
                  <c:v>6852.7550000000001</c:v>
                </c:pt>
                <c:pt idx="137">
                  <c:v>6796.3010000000004</c:v>
                </c:pt>
                <c:pt idx="138">
                  <c:v>6322.8530000000001</c:v>
                </c:pt>
                <c:pt idx="139">
                  <c:v>9052.1579999999994</c:v>
                </c:pt>
                <c:pt idx="140">
                  <c:v>13943.4</c:v>
                </c:pt>
                <c:pt idx="141">
                  <c:v>10426.23</c:v>
                </c:pt>
                <c:pt idx="142">
                  <c:v>10024.92</c:v>
                </c:pt>
                <c:pt idx="143">
                  <c:v>7023.0720000000001</c:v>
                </c:pt>
                <c:pt idx="144">
                  <c:v>8070.75</c:v>
                </c:pt>
                <c:pt idx="145">
                  <c:v>12532.54</c:v>
                </c:pt>
                <c:pt idx="146">
                  <c:v>12470.74</c:v>
                </c:pt>
                <c:pt idx="147">
                  <c:v>11381.89</c:v>
                </c:pt>
                <c:pt idx="148">
                  <c:v>7515.91</c:v>
                </c:pt>
                <c:pt idx="149">
                  <c:v>8617.3539999999994</c:v>
                </c:pt>
                <c:pt idx="150">
                  <c:v>10179.66</c:v>
                </c:pt>
                <c:pt idx="151">
                  <c:v>3428.63</c:v>
                </c:pt>
                <c:pt idx="152">
                  <c:v>13159.26</c:v>
                </c:pt>
                <c:pt idx="153">
                  <c:v>11120.31</c:v>
                </c:pt>
                <c:pt idx="154">
                  <c:v>7266.3760000000002</c:v>
                </c:pt>
                <c:pt idx="155">
                  <c:v>12581.72</c:v>
                </c:pt>
                <c:pt idx="156">
                  <c:v>10270.25</c:v>
                </c:pt>
                <c:pt idx="157">
                  <c:v>12156.13</c:v>
                </c:pt>
                <c:pt idx="158">
                  <c:v>12552.13</c:v>
                </c:pt>
              </c:numCache>
            </c:numRef>
          </c:xVal>
          <c:yVal>
            <c:numRef>
              <c:f>[1]dist!$Z$2:$Z$160</c:f>
              <c:numCache>
                <c:formatCode>General</c:formatCode>
                <c:ptCount val="159"/>
                <c:pt idx="0">
                  <c:v>7.7595888959525225E-2</c:v>
                </c:pt>
                <c:pt idx="1">
                  <c:v>#N/A</c:v>
                </c:pt>
                <c:pt idx="2">
                  <c:v>0.39460591777952336</c:v>
                </c:pt>
                <c:pt idx="3">
                  <c:v>0.89994491169249347</c:v>
                </c:pt>
                <c:pt idx="4">
                  <c:v>#N/A</c:v>
                </c:pt>
                <c:pt idx="5">
                  <c:v>0.39692093907701315</c:v>
                </c:pt>
                <c:pt idx="6">
                  <c:v>0.73275222487955771</c:v>
                </c:pt>
                <c:pt idx="7">
                  <c:v>2.5396623420387532</c:v>
                </c:pt>
                <c:pt idx="8">
                  <c:v>0.46354270729270725</c:v>
                </c:pt>
                <c:pt idx="9">
                  <c:v>0.19514824797843666</c:v>
                </c:pt>
                <c:pt idx="10">
                  <c:v>3.9163758517659901</c:v>
                </c:pt>
                <c:pt idx="11">
                  <c:v>9.0612840466926109E-2</c:v>
                </c:pt>
                <c:pt idx="12">
                  <c:v>2.8839070240061028E-2</c:v>
                </c:pt>
                <c:pt idx="13">
                  <c:v>#N/A</c:v>
                </c:pt>
                <c:pt idx="14">
                  <c:v>0.91627700071467133</c:v>
                </c:pt>
                <c:pt idx="15">
                  <c:v>#N/A</c:v>
                </c:pt>
                <c:pt idx="16">
                  <c:v>0.3068999653516804</c:v>
                </c:pt>
                <c:pt idx="17">
                  <c:v>0.35525196385878854</c:v>
                </c:pt>
                <c:pt idx="18">
                  <c:v>#N/A</c:v>
                </c:pt>
                <c:pt idx="19">
                  <c:v>#N/A</c:v>
                </c:pt>
                <c:pt idx="20">
                  <c:v>#N/A</c:v>
                </c:pt>
                <c:pt idx="21">
                  <c:v>#N/A</c:v>
                </c:pt>
                <c:pt idx="22">
                  <c:v>5.3938906752411635E-2</c:v>
                </c:pt>
                <c:pt idx="23">
                  <c:v>1.4924586945853102</c:v>
                </c:pt>
                <c:pt idx="24">
                  <c:v>9.8418972332015825E-2</c:v>
                </c:pt>
                <c:pt idx="25">
                  <c:v>17.901438696904414</c:v>
                </c:pt>
                <c:pt idx="26">
                  <c:v>5.1899983201012843</c:v>
                </c:pt>
                <c:pt idx="27">
                  <c:v>#N/A</c:v>
                </c:pt>
                <c:pt idx="28">
                  <c:v>#N/A</c:v>
                </c:pt>
                <c:pt idx="29">
                  <c:v>1.7994721467739456</c:v>
                </c:pt>
                <c:pt idx="30">
                  <c:v>0.39673468337493245</c:v>
                </c:pt>
                <c:pt idx="31">
                  <c:v>2.0760245574868446</c:v>
                </c:pt>
                <c:pt idx="32">
                  <c:v>#N/A</c:v>
                </c:pt>
                <c:pt idx="33">
                  <c:v>0.15521008403361353</c:v>
                </c:pt>
                <c:pt idx="34">
                  <c:v>#N/A</c:v>
                </c:pt>
                <c:pt idx="35">
                  <c:v>#N/A</c:v>
                </c:pt>
                <c:pt idx="36">
                  <c:v>#N/A</c:v>
                </c:pt>
                <c:pt idx="37">
                  <c:v>0.24179457379874161</c:v>
                </c:pt>
                <c:pt idx="38">
                  <c:v>1.744888027253217</c:v>
                </c:pt>
                <c:pt idx="39">
                  <c:v>3.2397666740039623</c:v>
                </c:pt>
                <c:pt idx="40">
                  <c:v>0.7770771069934248</c:v>
                </c:pt>
                <c:pt idx="41">
                  <c:v>0.29775474956822112</c:v>
                </c:pt>
                <c:pt idx="42">
                  <c:v>2.4840598793501361</c:v>
                </c:pt>
                <c:pt idx="43">
                  <c:v>#N/A</c:v>
                </c:pt>
                <c:pt idx="44">
                  <c:v>1.9470363009294445</c:v>
                </c:pt>
                <c:pt idx="45">
                  <c:v>#N/A</c:v>
                </c:pt>
                <c:pt idx="46">
                  <c:v>0.6134751186597649</c:v>
                </c:pt>
                <c:pt idx="47">
                  <c:v>9.2330978809284318E-3</c:v>
                </c:pt>
                <c:pt idx="48">
                  <c:v>#N/A</c:v>
                </c:pt>
                <c:pt idx="49">
                  <c:v>2.3556664019062752</c:v>
                </c:pt>
                <c:pt idx="50">
                  <c:v>0.31222896510020726</c:v>
                </c:pt>
                <c:pt idx="51">
                  <c:v>1.9603819387648891</c:v>
                </c:pt>
                <c:pt idx="52">
                  <c:v>1.6886634201922273</c:v>
                </c:pt>
                <c:pt idx="53">
                  <c:v>1.8405214814814816</c:v>
                </c:pt>
                <c:pt idx="54">
                  <c:v>2.1655764777550992</c:v>
                </c:pt>
                <c:pt idx="55">
                  <c:v>0.77070435429421535</c:v>
                </c:pt>
                <c:pt idx="56">
                  <c:v>0.76800800023881299</c:v>
                </c:pt>
                <c:pt idx="57">
                  <c:v>0.17372617235630938</c:v>
                </c:pt>
                <c:pt idx="58">
                  <c:v>2.8107810781078088E-2</c:v>
                </c:pt>
                <c:pt idx="59">
                  <c:v>#N/A</c:v>
                </c:pt>
                <c:pt idx="60">
                  <c:v>#N/A</c:v>
                </c:pt>
                <c:pt idx="61">
                  <c:v>0.67348903573915642</c:v>
                </c:pt>
                <c:pt idx="62">
                  <c:v>#N/A</c:v>
                </c:pt>
                <c:pt idx="63">
                  <c:v>5.2960185543100113</c:v>
                </c:pt>
                <c:pt idx="64">
                  <c:v>#N/A</c:v>
                </c:pt>
                <c:pt idx="65">
                  <c:v>#N/A</c:v>
                </c:pt>
                <c:pt idx="66">
                  <c:v>0.79254431442255469</c:v>
                </c:pt>
                <c:pt idx="67">
                  <c:v>#N/A</c:v>
                </c:pt>
                <c:pt idx="68">
                  <c:v>2.4966493126716784</c:v>
                </c:pt>
                <c:pt idx="69">
                  <c:v>#N/A</c:v>
                </c:pt>
                <c:pt idx="70">
                  <c:v>0.65009364209212039</c:v>
                </c:pt>
                <c:pt idx="71">
                  <c:v>11.384596326613602</c:v>
                </c:pt>
                <c:pt idx="72">
                  <c:v>3.4913070843486156</c:v>
                </c:pt>
                <c:pt idx="73">
                  <c:v>1.4507992108547729</c:v>
                </c:pt>
                <c:pt idx="74">
                  <c:v>4.957754426684776</c:v>
                </c:pt>
                <c:pt idx="75">
                  <c:v>2.3862727447279113</c:v>
                </c:pt>
                <c:pt idx="76">
                  <c:v>2.7860513663967614</c:v>
                </c:pt>
                <c:pt idx="77">
                  <c:v>3.7488915316609073</c:v>
                </c:pt>
                <c:pt idx="78">
                  <c:v>2.6394296047938344</c:v>
                </c:pt>
                <c:pt idx="79">
                  <c:v>0.45580595264962814</c:v>
                </c:pt>
                <c:pt idx="80">
                  <c:v>0.55306257205743636</c:v>
                </c:pt>
                <c:pt idx="81">
                  <c:v>5.3270254287403805E-2</c:v>
                </c:pt>
                <c:pt idx="82">
                  <c:v>#N/A</c:v>
                </c:pt>
                <c:pt idx="83">
                  <c:v>0.92575757575757567</c:v>
                </c:pt>
                <c:pt idx="84">
                  <c:v>#N/A</c:v>
                </c:pt>
                <c:pt idx="85">
                  <c:v>#N/A</c:v>
                </c:pt>
                <c:pt idx="86">
                  <c:v>0.50282873398202799</c:v>
                </c:pt>
                <c:pt idx="87">
                  <c:v>0.18065510157498291</c:v>
                </c:pt>
                <c:pt idx="88">
                  <c:v>2.3598237597911225</c:v>
                </c:pt>
                <c:pt idx="89">
                  <c:v>#N/A</c:v>
                </c:pt>
                <c:pt idx="90">
                  <c:v>13.193359545653124</c:v>
                </c:pt>
                <c:pt idx="91">
                  <c:v>2.3684366591620445</c:v>
                </c:pt>
                <c:pt idx="92">
                  <c:v>#N/A</c:v>
                </c:pt>
                <c:pt idx="93">
                  <c:v>1.2348395431457175</c:v>
                </c:pt>
                <c:pt idx="94">
                  <c:v>#N/A</c:v>
                </c:pt>
                <c:pt idx="95">
                  <c:v>0.97638783301726784</c:v>
                </c:pt>
                <c:pt idx="96">
                  <c:v>0.29156833389093351</c:v>
                </c:pt>
                <c:pt idx="97">
                  <c:v>3.655678765755217</c:v>
                </c:pt>
                <c:pt idx="98">
                  <c:v>#N/A</c:v>
                </c:pt>
                <c:pt idx="99">
                  <c:v>1.266183266932271</c:v>
                </c:pt>
                <c:pt idx="100">
                  <c:v>4.3170788074878647E-2</c:v>
                </c:pt>
                <c:pt idx="101">
                  <c:v>2.2811736101984499</c:v>
                </c:pt>
                <c:pt idx="102">
                  <c:v>#N/A</c:v>
                </c:pt>
                <c:pt idx="103">
                  <c:v>0.10243623633635777</c:v>
                </c:pt>
                <c:pt idx="104">
                  <c:v>#N/A</c:v>
                </c:pt>
                <c:pt idx="105">
                  <c:v>0.17059268600252206</c:v>
                </c:pt>
                <c:pt idx="106">
                  <c:v>0.77472269346209044</c:v>
                </c:pt>
                <c:pt idx="107">
                  <c:v>#N/A</c:v>
                </c:pt>
                <c:pt idx="108">
                  <c:v>0.91144246870265533</c:v>
                </c:pt>
                <c:pt idx="109">
                  <c:v>0.3101378562577447</c:v>
                </c:pt>
                <c:pt idx="110">
                  <c:v>0.96389516201017611</c:v>
                </c:pt>
                <c:pt idx="111">
                  <c:v>#N/A</c:v>
                </c:pt>
                <c:pt idx="112">
                  <c:v>2.5760564668947064</c:v>
                </c:pt>
                <c:pt idx="113">
                  <c:v>1.2415765332544202</c:v>
                </c:pt>
                <c:pt idx="114">
                  <c:v>0.25349986837101829</c:v>
                </c:pt>
                <c:pt idx="115">
                  <c:v>1.9034120747393257</c:v>
                </c:pt>
                <c:pt idx="116">
                  <c:v>#N/A</c:v>
                </c:pt>
                <c:pt idx="117">
                  <c:v>#N/A</c:v>
                </c:pt>
                <c:pt idx="118">
                  <c:v>#N/A</c:v>
                </c:pt>
                <c:pt idx="119">
                  <c:v>#N/A</c:v>
                </c:pt>
                <c:pt idx="120">
                  <c:v>#N/A</c:v>
                </c:pt>
                <c:pt idx="121">
                  <c:v>0.32291675057392566</c:v>
                </c:pt>
                <c:pt idx="122">
                  <c:v>1.0970705236231308</c:v>
                </c:pt>
                <c:pt idx="123">
                  <c:v>#N/A</c:v>
                </c:pt>
                <c:pt idx="124">
                  <c:v>#N/A</c:v>
                </c:pt>
                <c:pt idx="125">
                  <c:v>#N/A</c:v>
                </c:pt>
                <c:pt idx="126">
                  <c:v>#N/A</c:v>
                </c:pt>
                <c:pt idx="127">
                  <c:v>0.87083801475402278</c:v>
                </c:pt>
                <c:pt idx="128">
                  <c:v>0.34331719845895481</c:v>
                </c:pt>
                <c:pt idx="129">
                  <c:v>2.4592105346124113</c:v>
                </c:pt>
                <c:pt idx="130">
                  <c:v>5.5139435109045495E-2</c:v>
                </c:pt>
                <c:pt idx="131">
                  <c:v>0.33225640365555409</c:v>
                </c:pt>
                <c:pt idx="132">
                  <c:v>#N/A</c:v>
                </c:pt>
                <c:pt idx="133">
                  <c:v>0.85117747025977164</c:v>
                </c:pt>
                <c:pt idx="134">
                  <c:v>#N/A</c:v>
                </c:pt>
                <c:pt idx="135">
                  <c:v>1.4413037598052476</c:v>
                </c:pt>
                <c:pt idx="136">
                  <c:v>2.7419170052621062</c:v>
                </c:pt>
                <c:pt idx="137">
                  <c:v>1.3191306755260246</c:v>
                </c:pt>
                <c:pt idx="138">
                  <c:v>2.0586342871878074</c:v>
                </c:pt>
                <c:pt idx="139">
                  <c:v>5.9361349917687933</c:v>
                </c:pt>
                <c:pt idx="140">
                  <c:v>#N/A</c:v>
                </c:pt>
                <c:pt idx="141">
                  <c:v>4.8392263151410708E-2</c:v>
                </c:pt>
                <c:pt idx="142">
                  <c:v>4.9616413521699709E-2</c:v>
                </c:pt>
                <c:pt idx="143">
                  <c:v>1.0570680895606219</c:v>
                </c:pt>
                <c:pt idx="144">
                  <c:v>1.1548697663416299</c:v>
                </c:pt>
                <c:pt idx="145">
                  <c:v>#N/A</c:v>
                </c:pt>
                <c:pt idx="146">
                  <c:v>0.14249958888340741</c:v>
                </c:pt>
                <c:pt idx="147">
                  <c:v>0.14568381496771457</c:v>
                </c:pt>
                <c:pt idx="148">
                  <c:v>0.57879918125995</c:v>
                </c:pt>
                <c:pt idx="149">
                  <c:v>#N/A</c:v>
                </c:pt>
                <c:pt idx="150">
                  <c:v>2.6968783563732113E-2</c:v>
                </c:pt>
                <c:pt idx="151">
                  <c:v>#N/A</c:v>
                </c:pt>
                <c:pt idx="152">
                  <c:v>#N/A</c:v>
                </c:pt>
                <c:pt idx="153">
                  <c:v>4.123980857851825E-2</c:v>
                </c:pt>
                <c:pt idx="154">
                  <c:v>#N/A</c:v>
                </c:pt>
                <c:pt idx="155">
                  <c:v>1.9702906470397377</c:v>
                </c:pt>
                <c:pt idx="156">
                  <c:v>#N/A</c:v>
                </c:pt>
                <c:pt idx="157">
                  <c:v>0.19372345445965072</c:v>
                </c:pt>
                <c:pt idx="158">
                  <c:v>0.14048150262024597</c:v>
                </c:pt>
              </c:numCache>
            </c:numRef>
          </c:yVal>
          <c:smooth val="0"/>
          <c:extLst>
            <c:ext xmlns:c16="http://schemas.microsoft.com/office/drawing/2014/chart" uri="{C3380CC4-5D6E-409C-BE32-E72D297353CC}">
              <c16:uniqueId val="{00000003-DCF9-41FB-9063-B24EAB693C7A}"/>
            </c:ext>
          </c:extLst>
        </c:ser>
        <c:ser>
          <c:idx val="1"/>
          <c:order val="2"/>
          <c:tx>
            <c:strRef>
              <c:f>[1]dist!$AA$1</c:f>
              <c:strCache>
                <c:ptCount val="1"/>
                <c:pt idx="0">
                  <c:v>Imports (SouthEast Asia and Oil-Exporting)</c:v>
                </c:pt>
              </c:strCache>
            </c:strRef>
          </c:tx>
          <c:spPr>
            <a:ln w="19050">
              <a:noFill/>
            </a:ln>
          </c:spPr>
          <c:marker>
            <c:symbol val="circle"/>
            <c:size val="6"/>
            <c:spPr>
              <a:solidFill>
                <a:srgbClr val="C00000"/>
              </a:solidFill>
              <a:ln>
                <a:noFill/>
              </a:ln>
            </c:spPr>
          </c:marker>
          <c:xVal>
            <c:numRef>
              <c:f>[1]dist!$D$2:$D$160</c:f>
              <c:numCache>
                <c:formatCode>General</c:formatCode>
                <c:ptCount val="159"/>
                <c:pt idx="0">
                  <c:v>10847.88</c:v>
                </c:pt>
                <c:pt idx="1">
                  <c:v>10427.39</c:v>
                </c:pt>
                <c:pt idx="2">
                  <c:v>7439.6310000000003</c:v>
                </c:pt>
                <c:pt idx="3">
                  <c:v>11029.46</c:v>
                </c:pt>
                <c:pt idx="4">
                  <c:v>8542.6939999999995</c:v>
                </c:pt>
                <c:pt idx="5">
                  <c:v>9088.8670000000002</c:v>
                </c:pt>
                <c:pt idx="6">
                  <c:v>16008.79</c:v>
                </c:pt>
                <c:pt idx="7">
                  <c:v>6798.701</c:v>
                </c:pt>
                <c:pt idx="8">
                  <c:v>9371.8420000000006</c:v>
                </c:pt>
                <c:pt idx="9">
                  <c:v>11382.61</c:v>
                </c:pt>
                <c:pt idx="10">
                  <c:v>5891.7110000000002</c:v>
                </c:pt>
                <c:pt idx="11">
                  <c:v>8416.8310000000001</c:v>
                </c:pt>
                <c:pt idx="12">
                  <c:v>7640.9390000000003</c:v>
                </c:pt>
                <c:pt idx="13">
                  <c:v>12680.43</c:v>
                </c:pt>
                <c:pt idx="14">
                  <c:v>7588.9030000000002</c:v>
                </c:pt>
                <c:pt idx="15">
                  <c:v>10643.58</c:v>
                </c:pt>
                <c:pt idx="16">
                  <c:v>7188.3230000000003</c:v>
                </c:pt>
                <c:pt idx="17">
                  <c:v>7125.8360000000002</c:v>
                </c:pt>
                <c:pt idx="18">
                  <c:v>2979.4949999999999</c:v>
                </c:pt>
                <c:pt idx="19">
                  <c:v>6400.357</c:v>
                </c:pt>
                <c:pt idx="20">
                  <c:v>7694.3069999999998</c:v>
                </c:pt>
                <c:pt idx="21">
                  <c:v>14867.64</c:v>
                </c:pt>
                <c:pt idx="22">
                  <c:v>12250.78</c:v>
                </c:pt>
                <c:pt idx="23">
                  <c:v>12583.97</c:v>
                </c:pt>
                <c:pt idx="24">
                  <c:v>9918.6839999999993</c:v>
                </c:pt>
                <c:pt idx="25">
                  <c:v>548.39459999999997</c:v>
                </c:pt>
                <c:pt idx="26">
                  <c:v>6272.2849999999999</c:v>
                </c:pt>
                <c:pt idx="27">
                  <c:v>8271.0450000000001</c:v>
                </c:pt>
                <c:pt idx="28">
                  <c:v>10993.68</c:v>
                </c:pt>
                <c:pt idx="29">
                  <c:v>7948.6490000000003</c:v>
                </c:pt>
                <c:pt idx="30">
                  <c:v>9359.4830000000002</c:v>
                </c:pt>
                <c:pt idx="31">
                  <c:v>10259.799999999999</c:v>
                </c:pt>
                <c:pt idx="32">
                  <c:v>4021.1709999999998</c:v>
                </c:pt>
                <c:pt idx="33">
                  <c:v>13150.82</c:v>
                </c:pt>
                <c:pt idx="34">
                  <c:v>5640.5550000000003</c:v>
                </c:pt>
                <c:pt idx="35">
                  <c:v>3564.9</c:v>
                </c:pt>
                <c:pt idx="36">
                  <c:v>2114.8409999999999</c:v>
                </c:pt>
                <c:pt idx="37">
                  <c:v>8790.8109999999997</c:v>
                </c:pt>
                <c:pt idx="38">
                  <c:v>6573.9250000000002</c:v>
                </c:pt>
                <c:pt idx="39">
                  <c:v>6035.3339999999998</c:v>
                </c:pt>
                <c:pt idx="40">
                  <c:v>11349.03</c:v>
                </c:pt>
                <c:pt idx="41">
                  <c:v>3084.049</c:v>
                </c:pt>
                <c:pt idx="42">
                  <c:v>6191.893</c:v>
                </c:pt>
                <c:pt idx="43">
                  <c:v>2508.9549999999999</c:v>
                </c:pt>
                <c:pt idx="44">
                  <c:v>6471.8789999999999</c:v>
                </c:pt>
                <c:pt idx="45">
                  <c:v>4584.0730000000003</c:v>
                </c:pt>
                <c:pt idx="46">
                  <c:v>9028.4130000000005</c:v>
                </c:pt>
                <c:pt idx="47">
                  <c:v>10729.35</c:v>
                </c:pt>
                <c:pt idx="48">
                  <c:v>5770.2640000000001</c:v>
                </c:pt>
                <c:pt idx="49">
                  <c:v>6653.48</c:v>
                </c:pt>
                <c:pt idx="50">
                  <c:v>11220.63</c:v>
                </c:pt>
                <c:pt idx="51">
                  <c:v>6625.9229999999998</c:v>
                </c:pt>
                <c:pt idx="52">
                  <c:v>5838.1570000000002</c:v>
                </c:pt>
                <c:pt idx="53">
                  <c:v>9434.4179999999997</c:v>
                </c:pt>
                <c:pt idx="54">
                  <c:v>5570.1610000000001</c:v>
                </c:pt>
                <c:pt idx="55">
                  <c:v>8980.5049999999992</c:v>
                </c:pt>
                <c:pt idx="56">
                  <c:v>8246.1630000000005</c:v>
                </c:pt>
                <c:pt idx="57">
                  <c:v>6672.73</c:v>
                </c:pt>
                <c:pt idx="58">
                  <c:v>6307.1149999999998</c:v>
                </c:pt>
                <c:pt idx="59">
                  <c:v>6505.3729999999996</c:v>
                </c:pt>
                <c:pt idx="60">
                  <c:v>9137.7099999999991</c:v>
                </c:pt>
                <c:pt idx="61">
                  <c:v>7929.3280000000004</c:v>
                </c:pt>
                <c:pt idx="62">
                  <c:v>3318.143</c:v>
                </c:pt>
                <c:pt idx="63">
                  <c:v>4096.5910000000003</c:v>
                </c:pt>
                <c:pt idx="64">
                  <c:v>12969.58</c:v>
                </c:pt>
                <c:pt idx="65">
                  <c:v>3234.232</c:v>
                </c:pt>
                <c:pt idx="66">
                  <c:v>6909.1689999999999</c:v>
                </c:pt>
                <c:pt idx="67">
                  <c:v>2475.9650000000001</c:v>
                </c:pt>
                <c:pt idx="68">
                  <c:v>7011.5429999999997</c:v>
                </c:pt>
                <c:pt idx="69">
                  <c:v>16180.32</c:v>
                </c:pt>
                <c:pt idx="70">
                  <c:v>11761.81</c:v>
                </c:pt>
                <c:pt idx="71">
                  <c:v>5117.7160000000003</c:v>
                </c:pt>
                <c:pt idx="72">
                  <c:v>9651.1110000000008</c:v>
                </c:pt>
                <c:pt idx="73">
                  <c:v>4201.9359999999997</c:v>
                </c:pt>
                <c:pt idx="74">
                  <c:v>9119.8130000000001</c:v>
                </c:pt>
                <c:pt idx="75">
                  <c:v>6895.107</c:v>
                </c:pt>
                <c:pt idx="76">
                  <c:v>2549.8960000000002</c:v>
                </c:pt>
                <c:pt idx="77">
                  <c:v>9209.4959999999992</c:v>
                </c:pt>
                <c:pt idx="78">
                  <c:v>10855.59</c:v>
                </c:pt>
                <c:pt idx="79">
                  <c:v>10240.879999999999</c:v>
                </c:pt>
                <c:pt idx="80">
                  <c:v>11853.13</c:v>
                </c:pt>
                <c:pt idx="81">
                  <c:v>10203.99</c:v>
                </c:pt>
                <c:pt idx="82">
                  <c:v>14208.13</c:v>
                </c:pt>
                <c:pt idx="83">
                  <c:v>11815.61</c:v>
                </c:pt>
                <c:pt idx="84">
                  <c:v>11065.7</c:v>
                </c:pt>
                <c:pt idx="85">
                  <c:v>10209.52</c:v>
                </c:pt>
                <c:pt idx="86">
                  <c:v>13487.61</c:v>
                </c:pt>
                <c:pt idx="87">
                  <c:v>9032.3539999999994</c:v>
                </c:pt>
                <c:pt idx="88">
                  <c:v>7315.2489999999998</c:v>
                </c:pt>
                <c:pt idx="89">
                  <c:v>14093.15</c:v>
                </c:pt>
                <c:pt idx="90">
                  <c:v>13001.46</c:v>
                </c:pt>
                <c:pt idx="91">
                  <c:v>6956.3130000000001</c:v>
                </c:pt>
                <c:pt idx="92">
                  <c:v>6062.7309999999998</c:v>
                </c:pt>
                <c:pt idx="93">
                  <c:v>6759.1980000000003</c:v>
                </c:pt>
                <c:pt idx="94">
                  <c:v>12976.25</c:v>
                </c:pt>
                <c:pt idx="95">
                  <c:v>5840.3090000000002</c:v>
                </c:pt>
                <c:pt idx="96">
                  <c:v>7650.4350000000004</c:v>
                </c:pt>
                <c:pt idx="97">
                  <c:v>14006.81</c:v>
                </c:pt>
                <c:pt idx="98">
                  <c:v>3369.0529999999999</c:v>
                </c:pt>
                <c:pt idx="99">
                  <c:v>7509.4859999999999</c:v>
                </c:pt>
                <c:pt idx="100">
                  <c:v>7086.2089999999998</c:v>
                </c:pt>
                <c:pt idx="101">
                  <c:v>7403.357</c:v>
                </c:pt>
                <c:pt idx="102">
                  <c:v>13550.22</c:v>
                </c:pt>
                <c:pt idx="103">
                  <c:v>10166.81</c:v>
                </c:pt>
                <c:pt idx="104">
                  <c:v>13211.03</c:v>
                </c:pt>
                <c:pt idx="105">
                  <c:v>6036.3509999999997</c:v>
                </c:pt>
                <c:pt idx="106">
                  <c:v>12519.82</c:v>
                </c:pt>
                <c:pt idx="107">
                  <c:v>15130.12</c:v>
                </c:pt>
                <c:pt idx="108">
                  <c:v>11720.19</c:v>
                </c:pt>
                <c:pt idx="109">
                  <c:v>7873.0290000000005</c:v>
                </c:pt>
                <c:pt idx="110">
                  <c:v>8493.1319999999996</c:v>
                </c:pt>
                <c:pt idx="111">
                  <c:v>3408.0120000000002</c:v>
                </c:pt>
                <c:pt idx="112">
                  <c:v>5866.0460000000003</c:v>
                </c:pt>
                <c:pt idx="113">
                  <c:v>5916.7030000000004</c:v>
                </c:pt>
                <c:pt idx="114">
                  <c:v>12121.59</c:v>
                </c:pt>
                <c:pt idx="115">
                  <c:v>14546.24</c:v>
                </c:pt>
                <c:pt idx="116">
                  <c:v>11357.15</c:v>
                </c:pt>
                <c:pt idx="117">
                  <c:v>11091.54</c:v>
                </c:pt>
                <c:pt idx="118">
                  <c:v>3580.7890000000002</c:v>
                </c:pt>
                <c:pt idx="119">
                  <c:v>5890.5529999999999</c:v>
                </c:pt>
                <c:pt idx="120">
                  <c:v>13680.8</c:v>
                </c:pt>
                <c:pt idx="121">
                  <c:v>14704.44</c:v>
                </c:pt>
                <c:pt idx="122">
                  <c:v>6855.4219999999996</c:v>
                </c:pt>
                <c:pt idx="123">
                  <c:v>5425.1890000000003</c:v>
                </c:pt>
                <c:pt idx="124">
                  <c:v>7537.5209999999997</c:v>
                </c:pt>
                <c:pt idx="125">
                  <c:v>10782.51</c:v>
                </c:pt>
                <c:pt idx="126">
                  <c:v>7656.1779999999999</c:v>
                </c:pt>
                <c:pt idx="127">
                  <c:v>7517.9719999999998</c:v>
                </c:pt>
                <c:pt idx="128">
                  <c:v>11340.34</c:v>
                </c:pt>
                <c:pt idx="129">
                  <c:v>10527.4</c:v>
                </c:pt>
                <c:pt idx="130">
                  <c:v>10225.49</c:v>
                </c:pt>
                <c:pt idx="131">
                  <c:v>6157.48</c:v>
                </c:pt>
                <c:pt idx="132">
                  <c:v>15350.5</c:v>
                </c:pt>
                <c:pt idx="133">
                  <c:v>6947.4809999999998</c:v>
                </c:pt>
                <c:pt idx="134">
                  <c:v>3355.7710000000002</c:v>
                </c:pt>
                <c:pt idx="135">
                  <c:v>4309.0720000000001</c:v>
                </c:pt>
                <c:pt idx="136">
                  <c:v>6852.7550000000001</c:v>
                </c:pt>
                <c:pt idx="137">
                  <c:v>6796.3010000000004</c:v>
                </c:pt>
                <c:pt idx="138">
                  <c:v>6322.8530000000001</c:v>
                </c:pt>
                <c:pt idx="139">
                  <c:v>9052.1579999999994</c:v>
                </c:pt>
                <c:pt idx="140">
                  <c:v>13943.4</c:v>
                </c:pt>
                <c:pt idx="141">
                  <c:v>10426.23</c:v>
                </c:pt>
                <c:pt idx="142">
                  <c:v>10024.92</c:v>
                </c:pt>
                <c:pt idx="143">
                  <c:v>7023.0720000000001</c:v>
                </c:pt>
                <c:pt idx="144">
                  <c:v>8070.75</c:v>
                </c:pt>
                <c:pt idx="145">
                  <c:v>12532.54</c:v>
                </c:pt>
                <c:pt idx="146">
                  <c:v>12470.74</c:v>
                </c:pt>
                <c:pt idx="147">
                  <c:v>11381.89</c:v>
                </c:pt>
                <c:pt idx="148">
                  <c:v>7515.91</c:v>
                </c:pt>
                <c:pt idx="149">
                  <c:v>8617.3539999999994</c:v>
                </c:pt>
                <c:pt idx="150">
                  <c:v>10179.66</c:v>
                </c:pt>
                <c:pt idx="151">
                  <c:v>3428.63</c:v>
                </c:pt>
                <c:pt idx="152">
                  <c:v>13159.26</c:v>
                </c:pt>
                <c:pt idx="153">
                  <c:v>11120.31</c:v>
                </c:pt>
                <c:pt idx="154">
                  <c:v>7266.3760000000002</c:v>
                </c:pt>
                <c:pt idx="155">
                  <c:v>12581.72</c:v>
                </c:pt>
                <c:pt idx="156">
                  <c:v>10270.25</c:v>
                </c:pt>
                <c:pt idx="157">
                  <c:v>12156.13</c:v>
                </c:pt>
                <c:pt idx="158">
                  <c:v>12552.13</c:v>
                </c:pt>
              </c:numCache>
            </c:numRef>
          </c:xVal>
          <c:yVal>
            <c:numRef>
              <c:f>[1]dist!$AA$2:$AA$160</c:f>
              <c:numCache>
                <c:formatCode>General</c:formatCode>
                <c:ptCount val="159"/>
                <c:pt idx="0">
                  <c:v>#N/A</c:v>
                </c:pt>
                <c:pt idx="1">
                  <c:v>#N/A</c:v>
                </c:pt>
                <c:pt idx="2">
                  <c:v>#N/A</c:v>
                </c:pt>
                <c:pt idx="3">
                  <c:v>#N/A</c:v>
                </c:pt>
                <c:pt idx="4">
                  <c:v>#N/A</c:v>
                </c:pt>
                <c:pt idx="5">
                  <c:v>#N/A</c:v>
                </c:pt>
                <c:pt idx="6">
                  <c:v>#N/A</c:v>
                </c:pt>
                <c:pt idx="7">
                  <c:v>#N/A</c:v>
                </c:pt>
                <c:pt idx="8">
                  <c:v>#N/A</c:v>
                </c:pt>
                <c:pt idx="9">
                  <c:v>#N/A</c:v>
                </c:pt>
                <c:pt idx="10">
                  <c:v>#N/A</c:v>
                </c:pt>
                <c:pt idx="11">
                  <c:v>#N/A</c:v>
                </c:pt>
                <c:pt idx="12">
                  <c:v>#N/A</c:v>
                </c:pt>
                <c:pt idx="13">
                  <c:v>1.690857021918279</c:v>
                </c:pt>
                <c:pt idx="14">
                  <c:v>#N/A</c:v>
                </c:pt>
                <c:pt idx="15">
                  <c:v>2.2513437646202634</c:v>
                </c:pt>
                <c:pt idx="16">
                  <c:v>#N/A</c:v>
                </c:pt>
                <c:pt idx="17">
                  <c:v>#N/A</c:v>
                </c:pt>
                <c:pt idx="18">
                  <c:v>#N/A</c:v>
                </c:pt>
                <c:pt idx="19">
                  <c:v>#N/A</c:v>
                </c:pt>
                <c:pt idx="20">
                  <c:v>#N/A</c:v>
                </c:pt>
                <c:pt idx="21">
                  <c:v>0.28277654046028211</c:v>
                </c:pt>
                <c:pt idx="22">
                  <c:v>#N/A</c:v>
                </c:pt>
                <c:pt idx="23">
                  <c:v>#N/A</c:v>
                </c:pt>
                <c:pt idx="24">
                  <c:v>#N/A</c:v>
                </c:pt>
                <c:pt idx="25">
                  <c:v>#N/A</c:v>
                </c:pt>
                <c:pt idx="26">
                  <c:v>#N/A</c:v>
                </c:pt>
                <c:pt idx="27">
                  <c:v>#N/A</c:v>
                </c:pt>
                <c:pt idx="28">
                  <c:v>3.1906285511066486</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6.6750604307261527</c:v>
                </c:pt>
                <c:pt idx="65">
                  <c:v>#N/A</c:v>
                </c:pt>
                <c:pt idx="66">
                  <c:v>#N/A</c:v>
                </c:pt>
                <c:pt idx="67">
                  <c:v>#N/A</c:v>
                </c:pt>
                <c:pt idx="68">
                  <c:v>#N/A</c:v>
                </c:pt>
                <c:pt idx="69">
                  <c:v>4.3364045276873551</c:v>
                </c:pt>
                <c:pt idx="70">
                  <c:v>#N/A</c:v>
                </c:pt>
                <c:pt idx="71">
                  <c:v>#N/A</c:v>
                </c:pt>
                <c:pt idx="72">
                  <c:v>#N/A</c:v>
                </c:pt>
                <c:pt idx="73">
                  <c:v>#N/A</c:v>
                </c:pt>
                <c:pt idx="74">
                  <c:v>#N/A</c:v>
                </c:pt>
                <c:pt idx="75">
                  <c:v>#N/A</c:v>
                </c:pt>
                <c:pt idx="76">
                  <c:v>#N/A</c:v>
                </c:pt>
                <c:pt idx="77">
                  <c:v>#N/A</c:v>
                </c:pt>
                <c:pt idx="78">
                  <c:v>#N/A</c:v>
                </c:pt>
                <c:pt idx="79">
                  <c:v>#N/A</c:v>
                </c:pt>
                <c:pt idx="80">
                  <c:v>#N/A</c:v>
                </c:pt>
                <c:pt idx="81">
                  <c:v>#N/A</c:v>
                </c:pt>
                <c:pt idx="82">
                  <c:v>12.061631996408261</c:v>
                </c:pt>
                <c:pt idx="83">
                  <c:v>#N/A</c:v>
                </c:pt>
                <c:pt idx="84">
                  <c:v>4.357320133913146</c:v>
                </c:pt>
                <c:pt idx="85">
                  <c:v>1.0864712086997865</c:v>
                </c:pt>
                <c:pt idx="86">
                  <c:v>#N/A</c:v>
                </c:pt>
                <c:pt idx="87">
                  <c:v>#N/A</c:v>
                </c:pt>
                <c:pt idx="88">
                  <c:v>#N/A</c:v>
                </c:pt>
                <c:pt idx="89">
                  <c:v>3.4117959465574312</c:v>
                </c:pt>
                <c:pt idx="90">
                  <c:v>#N/A</c:v>
                </c:pt>
                <c:pt idx="91">
                  <c:v>#N/A</c:v>
                </c:pt>
                <c:pt idx="92">
                  <c:v>#N/A</c:v>
                </c:pt>
                <c:pt idx="93">
                  <c:v>#N/A</c:v>
                </c:pt>
                <c:pt idx="94">
                  <c:v>0.1198099865830221</c:v>
                </c:pt>
                <c:pt idx="95">
                  <c:v>#N/A</c:v>
                </c:pt>
                <c:pt idx="96">
                  <c:v>#N/A</c:v>
                </c:pt>
                <c:pt idx="97">
                  <c:v>#N/A</c:v>
                </c:pt>
                <c:pt idx="98">
                  <c:v>#N/A</c:v>
                </c:pt>
                <c:pt idx="99">
                  <c:v>#N/A</c:v>
                </c:pt>
                <c:pt idx="100">
                  <c:v>#N/A</c:v>
                </c:pt>
                <c:pt idx="101">
                  <c:v>#N/A</c:v>
                </c:pt>
                <c:pt idx="102">
                  <c:v>0.55855062352838569</c:v>
                </c:pt>
                <c:pt idx="103">
                  <c:v>#N/A</c:v>
                </c:pt>
                <c:pt idx="104">
                  <c:v>#N/A</c:v>
                </c:pt>
                <c:pt idx="105">
                  <c:v>#N/A</c:v>
                </c:pt>
                <c:pt idx="106">
                  <c:v>#N/A</c:v>
                </c:pt>
                <c:pt idx="107">
                  <c:v>8.0208509284750633</c:v>
                </c:pt>
                <c:pt idx="108">
                  <c:v>#N/A</c:v>
                </c:pt>
                <c:pt idx="109">
                  <c:v>#N/A</c:v>
                </c:pt>
                <c:pt idx="110">
                  <c:v>#N/A</c:v>
                </c:pt>
                <c:pt idx="111">
                  <c:v>#N/A</c:v>
                </c:pt>
                <c:pt idx="112">
                  <c:v>#N/A</c:v>
                </c:pt>
                <c:pt idx="113">
                  <c:v>#N/A</c:v>
                </c:pt>
                <c:pt idx="114">
                  <c:v>#N/A</c:v>
                </c:pt>
                <c:pt idx="115">
                  <c:v>#N/A</c:v>
                </c:pt>
                <c:pt idx="116">
                  <c:v>1.136095426497753</c:v>
                </c:pt>
                <c:pt idx="117">
                  <c:v>1.3307988729292974</c:v>
                </c:pt>
                <c:pt idx="118">
                  <c:v>#N/A</c:v>
                </c:pt>
                <c:pt idx="119">
                  <c:v>#N/A</c:v>
                </c:pt>
                <c:pt idx="120">
                  <c:v>#N/A</c:v>
                </c:pt>
                <c:pt idx="121">
                  <c:v>#N/A</c:v>
                </c:pt>
                <c:pt idx="122">
                  <c:v>#N/A</c:v>
                </c:pt>
                <c:pt idx="123">
                  <c:v>#N/A</c:v>
                </c:pt>
                <c:pt idx="124">
                  <c:v>#N/A</c:v>
                </c:pt>
                <c:pt idx="125">
                  <c:v>0.65454736746323328</c:v>
                </c:pt>
                <c:pt idx="126">
                  <c:v>#N/A</c:v>
                </c:pt>
                <c:pt idx="127">
                  <c:v>#N/A</c:v>
                </c:pt>
                <c:pt idx="128">
                  <c:v>#N/A</c:v>
                </c:pt>
                <c:pt idx="129">
                  <c:v>#N/A</c:v>
                </c:pt>
                <c:pt idx="130">
                  <c:v>#N/A</c:v>
                </c:pt>
                <c:pt idx="131">
                  <c:v>#N/A</c:v>
                </c:pt>
                <c:pt idx="132">
                  <c:v>6.5795013221506986</c:v>
                </c:pt>
                <c:pt idx="133">
                  <c:v>#N/A</c:v>
                </c:pt>
                <c:pt idx="134">
                  <c:v>#N/A</c:v>
                </c:pt>
                <c:pt idx="135">
                  <c:v>#N/A</c:v>
                </c:pt>
                <c:pt idx="136">
                  <c:v>#N/A</c:v>
                </c:pt>
                <c:pt idx="137">
                  <c:v>#N/A</c:v>
                </c:pt>
                <c:pt idx="138">
                  <c:v>#N/A</c:v>
                </c:pt>
                <c:pt idx="139">
                  <c:v>#N/A</c:v>
                </c:pt>
                <c:pt idx="140">
                  <c:v>5.2976236419235798</c:v>
                </c:pt>
                <c:pt idx="141">
                  <c:v>#N/A</c:v>
                </c:pt>
                <c:pt idx="142">
                  <c:v>#N/A</c:v>
                </c:pt>
                <c:pt idx="143">
                  <c:v>#N/A</c:v>
                </c:pt>
                <c:pt idx="144">
                  <c:v>#N/A</c:v>
                </c:pt>
                <c:pt idx="145">
                  <c:v>7.2702428091634967</c:v>
                </c:pt>
                <c:pt idx="146">
                  <c:v>#N/A</c:v>
                </c:pt>
                <c:pt idx="147">
                  <c:v>#N/A</c:v>
                </c:pt>
                <c:pt idx="148">
                  <c:v>#N/A</c:v>
                </c:pt>
                <c:pt idx="149">
                  <c:v>#N/A</c:v>
                </c:pt>
                <c:pt idx="150">
                  <c:v>#N/A</c:v>
                </c:pt>
                <c:pt idx="151">
                  <c:v>#N/A</c:v>
                </c:pt>
                <c:pt idx="152">
                  <c:v>14.105669469589152</c:v>
                </c:pt>
                <c:pt idx="153">
                  <c:v>#N/A</c:v>
                </c:pt>
                <c:pt idx="154">
                  <c:v>#N/A</c:v>
                </c:pt>
                <c:pt idx="155">
                  <c:v>#N/A</c:v>
                </c:pt>
                <c:pt idx="156">
                  <c:v>#N/A</c:v>
                </c:pt>
                <c:pt idx="157">
                  <c:v>#N/A</c:v>
                </c:pt>
                <c:pt idx="158">
                  <c:v>#N/A</c:v>
                </c:pt>
              </c:numCache>
            </c:numRef>
          </c:yVal>
          <c:smooth val="0"/>
          <c:extLst>
            <c:ext xmlns:c16="http://schemas.microsoft.com/office/drawing/2014/chart" uri="{C3380CC4-5D6E-409C-BE32-E72D297353CC}">
              <c16:uniqueId val="{00000004-DCF9-41FB-9063-B24EAB693C7A}"/>
            </c:ext>
          </c:extLst>
        </c:ser>
        <c:dLbls>
          <c:showLegendKey val="0"/>
          <c:showVal val="0"/>
          <c:showCatName val="0"/>
          <c:showSerName val="0"/>
          <c:showPercent val="0"/>
          <c:showBubbleSize val="0"/>
        </c:dLbls>
        <c:axId val="471204720"/>
        <c:axId val="471203544"/>
      </c:scatterChart>
      <c:valAx>
        <c:axId val="471204720"/>
        <c:scaling>
          <c:orientation val="minMax"/>
          <c:max val="17000"/>
          <c:min val="0"/>
        </c:scaling>
        <c:delete val="0"/>
        <c:axPos val="b"/>
        <c:numFmt formatCode="#,##0" sourceLinked="0"/>
        <c:majorTickMark val="out"/>
        <c:minorTickMark val="none"/>
        <c:tickLblPos val="low"/>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At val="1.0000000000000002E-3"/>
        <c:crossBetween val="midCat"/>
      </c:valAx>
      <c:valAx>
        <c:axId val="471203544"/>
        <c:scaling>
          <c:logBase val="2.7"/>
          <c:orientation val="minMax"/>
          <c:min val="8.0000000000000019E-3"/>
        </c:scaling>
        <c:delete val="0"/>
        <c:axPos val="l"/>
        <c:numFmt formatCode="#,##0.0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midCat"/>
        <c:majorUnit val="3.4111999999999996"/>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98967626317639E-2"/>
          <c:y val="0.18151143670708395"/>
          <c:w val="0.42832851211347966"/>
          <c:h val="0.60978427781416977"/>
        </c:manualLayout>
      </c:layout>
      <c:barChart>
        <c:barDir val="col"/>
        <c:grouping val="clustered"/>
        <c:varyColors val="0"/>
        <c:ser>
          <c:idx val="5"/>
          <c:order val="0"/>
          <c:tx>
            <c:strRef>
              <c:f>dChart3!$A$7</c:f>
              <c:strCache>
                <c:ptCount val="1"/>
                <c:pt idx="0">
                  <c:v>Spanish, with English less than very well</c:v>
                </c:pt>
              </c:strCache>
            </c:strRef>
          </c:tx>
          <c:spPr>
            <a:solidFill>
              <a:schemeClr val="accent2">
                <a:lumMod val="60000"/>
                <a:lumOff val="40000"/>
              </a:schemeClr>
            </a:solidFill>
          </c:spPr>
          <c:invertIfNegative val="0"/>
          <c:cat>
            <c:strRef>
              <c:f>dChart3!$B$3:$F$3</c:f>
              <c:strCache>
                <c:ptCount val="5"/>
                <c:pt idx="0">
                  <c:v>Less than high school</c:v>
                </c:pt>
                <c:pt idx="1">
                  <c:v>High school</c:v>
                </c:pt>
                <c:pt idx="2">
                  <c:v>Some college</c:v>
                </c:pt>
                <c:pt idx="3">
                  <c:v>College</c:v>
                </c:pt>
                <c:pt idx="4">
                  <c:v>Advanced</c:v>
                </c:pt>
              </c:strCache>
            </c:strRef>
          </c:cat>
          <c:val>
            <c:numRef>
              <c:f>dChart3!$B$7:$F$7</c:f>
              <c:numCache>
                <c:formatCode>0</c:formatCode>
                <c:ptCount val="5"/>
                <c:pt idx="0">
                  <c:v>46.686735724756431</c:v>
                </c:pt>
                <c:pt idx="1">
                  <c:v>30.007683013626743</c:v>
                </c:pt>
                <c:pt idx="2">
                  <c:v>14.287451549093515</c:v>
                </c:pt>
                <c:pt idx="3">
                  <c:v>6.9733639815921906</c:v>
                </c:pt>
                <c:pt idx="4">
                  <c:v>2.0447657309311214</c:v>
                </c:pt>
              </c:numCache>
            </c:numRef>
          </c:val>
          <c:extLst>
            <c:ext xmlns:c16="http://schemas.microsoft.com/office/drawing/2014/chart" uri="{C3380CC4-5D6E-409C-BE32-E72D297353CC}">
              <c16:uniqueId val="{00000007-06E0-46A5-AC6B-3F426BFBADCE}"/>
            </c:ext>
          </c:extLst>
        </c:ser>
        <c:ser>
          <c:idx val="4"/>
          <c:order val="1"/>
          <c:tx>
            <c:strRef>
              <c:f>dChart3!$A$6</c:f>
              <c:strCache>
                <c:ptCount val="1"/>
                <c:pt idx="0">
                  <c:v>Spanish, with English very well</c:v>
                </c:pt>
              </c:strCache>
            </c:strRef>
          </c:tx>
          <c:spPr>
            <a:solidFill>
              <a:schemeClr val="accent2"/>
            </a:solidFill>
          </c:spPr>
          <c:invertIfNegative val="0"/>
          <c:cat>
            <c:strRef>
              <c:f>dChart3!$B$3:$F$3</c:f>
              <c:strCache>
                <c:ptCount val="5"/>
                <c:pt idx="0">
                  <c:v>Less than high school</c:v>
                </c:pt>
                <c:pt idx="1">
                  <c:v>High school</c:v>
                </c:pt>
                <c:pt idx="2">
                  <c:v>Some college</c:v>
                </c:pt>
                <c:pt idx="3">
                  <c:v>College</c:v>
                </c:pt>
                <c:pt idx="4">
                  <c:v>Advanced</c:v>
                </c:pt>
              </c:strCache>
            </c:strRef>
          </c:cat>
          <c:val>
            <c:numRef>
              <c:f>dChart3!$B$6:$F$6</c:f>
              <c:numCache>
                <c:formatCode>0</c:formatCode>
                <c:ptCount val="5"/>
                <c:pt idx="0">
                  <c:v>12.783302809676075</c:v>
                </c:pt>
                <c:pt idx="1">
                  <c:v>31.39906354236026</c:v>
                </c:pt>
                <c:pt idx="2">
                  <c:v>33.014042499165413</c:v>
                </c:pt>
                <c:pt idx="3">
                  <c:v>15.753784373674076</c:v>
                </c:pt>
                <c:pt idx="4">
                  <c:v>7.0498067751241749</c:v>
                </c:pt>
              </c:numCache>
            </c:numRef>
          </c:val>
          <c:extLst>
            <c:ext xmlns:c16="http://schemas.microsoft.com/office/drawing/2014/chart" uri="{C3380CC4-5D6E-409C-BE32-E72D297353CC}">
              <c16:uniqueId val="{00000006-06E0-46A5-AC6B-3F426BFBADCE}"/>
            </c:ext>
          </c:extLst>
        </c:ser>
        <c:ser>
          <c:idx val="3"/>
          <c:order val="2"/>
          <c:tx>
            <c:strRef>
              <c:f>dChart3!$A$5</c:f>
              <c:strCache>
                <c:ptCount val="1"/>
                <c:pt idx="0">
                  <c:v>English, with limited proficiency of Spanish</c:v>
                </c:pt>
              </c:strCache>
            </c:strRef>
          </c:tx>
          <c:spPr>
            <a:solidFill>
              <a:schemeClr val="accent2">
                <a:lumMod val="50000"/>
              </a:schemeClr>
            </a:solidFill>
          </c:spPr>
          <c:invertIfNegative val="0"/>
          <c:cat>
            <c:strRef>
              <c:f>dChart3!$B$3:$F$3</c:f>
              <c:strCache>
                <c:ptCount val="5"/>
                <c:pt idx="0">
                  <c:v>Less than high school</c:v>
                </c:pt>
                <c:pt idx="1">
                  <c:v>High school</c:v>
                </c:pt>
                <c:pt idx="2">
                  <c:v>Some college</c:v>
                </c:pt>
                <c:pt idx="3">
                  <c:v>College</c:v>
                </c:pt>
                <c:pt idx="4">
                  <c:v>Advanced</c:v>
                </c:pt>
              </c:strCache>
            </c:strRef>
          </c:cat>
          <c:val>
            <c:numRef>
              <c:f>dChart3!$B$5:$F$5</c:f>
              <c:numCache>
                <c:formatCode>0</c:formatCode>
                <c:ptCount val="5"/>
                <c:pt idx="0">
                  <c:v>10.158624349109976</c:v>
                </c:pt>
                <c:pt idx="1">
                  <c:v>28.653488221458964</c:v>
                </c:pt>
                <c:pt idx="2">
                  <c:v>33.711116573175289</c:v>
                </c:pt>
                <c:pt idx="3">
                  <c:v>19.284189340309904</c:v>
                </c:pt>
                <c:pt idx="4">
                  <c:v>8.1925815159458679</c:v>
                </c:pt>
              </c:numCache>
            </c:numRef>
          </c:val>
          <c:extLst>
            <c:ext xmlns:c16="http://schemas.microsoft.com/office/drawing/2014/chart" uri="{C3380CC4-5D6E-409C-BE32-E72D297353CC}">
              <c16:uniqueId val="{00000005-06E0-46A5-AC6B-3F426BFBADCE}"/>
            </c:ext>
          </c:extLst>
        </c:ser>
        <c:ser>
          <c:idx val="2"/>
          <c:order val="3"/>
          <c:tx>
            <c:strRef>
              <c:f>dChart3!$A$4</c:f>
              <c:strCache>
                <c:ptCount val="1"/>
                <c:pt idx="0">
                  <c:v>English only</c:v>
                </c:pt>
              </c:strCache>
            </c:strRef>
          </c:tx>
          <c:spPr>
            <a:solidFill>
              <a:schemeClr val="accent5"/>
            </a:solidFill>
          </c:spPr>
          <c:invertIfNegative val="0"/>
          <c:cat>
            <c:strRef>
              <c:f>dChart3!$B$3:$F$3</c:f>
              <c:strCache>
                <c:ptCount val="5"/>
                <c:pt idx="0">
                  <c:v>Less than high school</c:v>
                </c:pt>
                <c:pt idx="1">
                  <c:v>High school</c:v>
                </c:pt>
                <c:pt idx="2">
                  <c:v>Some college</c:v>
                </c:pt>
                <c:pt idx="3">
                  <c:v>College</c:v>
                </c:pt>
                <c:pt idx="4">
                  <c:v>Advanced</c:v>
                </c:pt>
              </c:strCache>
            </c:strRef>
          </c:cat>
          <c:val>
            <c:numRef>
              <c:f>dChart3!$B$4:$F$4</c:f>
              <c:numCache>
                <c:formatCode>0</c:formatCode>
                <c:ptCount val="5"/>
                <c:pt idx="0">
                  <c:v>4.2101793897310005</c:v>
                </c:pt>
                <c:pt idx="1">
                  <c:v>26.207686387183266</c:v>
                </c:pt>
                <c:pt idx="2">
                  <c:v>32.433821827232329</c:v>
                </c:pt>
                <c:pt idx="3">
                  <c:v>25.194129455082255</c:v>
                </c:pt>
                <c:pt idx="4">
                  <c:v>11.954182940771149</c:v>
                </c:pt>
              </c:numCache>
            </c:numRef>
          </c:val>
          <c:extLst>
            <c:ext xmlns:c16="http://schemas.microsoft.com/office/drawing/2014/chart" uri="{C3380CC4-5D6E-409C-BE32-E72D297353CC}">
              <c16:uniqueId val="{00000004-06E0-46A5-AC6B-3F426BFBADCE}"/>
            </c:ext>
          </c:extLst>
        </c:ser>
        <c:dLbls>
          <c:showLegendKey val="0"/>
          <c:showVal val="0"/>
          <c:showCatName val="0"/>
          <c:showSerName val="0"/>
          <c:showPercent val="0"/>
          <c:showBubbleSize val="0"/>
        </c:dLbls>
        <c:gapWidth val="104"/>
        <c:axId val="471204720"/>
        <c:axId val="471203544"/>
      </c:barChart>
      <c:catAx>
        <c:axId val="471204720"/>
        <c:scaling>
          <c:orientation val="minMax"/>
        </c:scaling>
        <c:delete val="0"/>
        <c:axPos val="b"/>
        <c:numFmt formatCode="General"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3544"/>
        <c:crosses val="autoZero"/>
        <c:auto val="1"/>
        <c:lblAlgn val="ctr"/>
        <c:lblOffset val="100"/>
        <c:noMultiLvlLbl val="0"/>
      </c:catAx>
      <c:valAx>
        <c:axId val="471203544"/>
        <c:scaling>
          <c:orientation val="minMax"/>
        </c:scaling>
        <c:delete val="0"/>
        <c:axPos val="l"/>
        <c:numFmt formatCode="#,##0" sourceLinked="0"/>
        <c:majorTickMark val="out"/>
        <c:minorTickMark val="none"/>
        <c:tickLblPos val="nextTo"/>
        <c:spPr>
          <a:ln w="12700">
            <a:solidFill>
              <a:srgbClr val="1E1E20"/>
            </a:solidFill>
          </a:ln>
        </c:spPr>
        <c:txPr>
          <a:bodyPr/>
          <a:lstStyle/>
          <a:p>
            <a:pPr>
              <a:defRPr sz="1200">
                <a:solidFill>
                  <a:srgbClr val="1E1E20"/>
                </a:solidFill>
                <a:latin typeface="Arial" panose="020B0604020202020204" pitchFamily="34" charset="0"/>
                <a:cs typeface="Arial" panose="020B0604020202020204" pitchFamily="34" charset="0"/>
              </a:defRPr>
            </a:pPr>
            <a:endParaRPr lang="en-US"/>
          </a:p>
        </c:txPr>
        <c:crossAx val="471204720"/>
        <c:crosses val="autoZero"/>
        <c:crossBetween val="between"/>
      </c:valAx>
      <c:spPr>
        <a:noFill/>
        <a:ln>
          <a:noFill/>
        </a:ln>
      </c:spPr>
    </c:plotArea>
    <c:legend>
      <c:legendPos val="r"/>
      <c:layout>
        <c:manualLayout>
          <c:xMode val="edge"/>
          <c:yMode val="edge"/>
          <c:x val="7.7646903966492625E-2"/>
          <c:y val="0.16351280042874222"/>
          <c:w val="0.37005525763642633"/>
          <c:h val="0.17341798243805912"/>
        </c:manualLayout>
      </c:layout>
      <c:overlay val="0"/>
      <c:txPr>
        <a:bodyPr/>
        <a:lstStyle/>
        <a:p>
          <a:pPr>
            <a:defRPr sz="1200">
              <a:solidFill>
                <a:srgbClr val="1E1E20"/>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rgbClr val="FFFFFF"/>
    </a:solidFill>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99880929339158"/>
          <c:y val="0.11937114283493536"/>
          <c:w val="0.85939905396208915"/>
          <c:h val="0.70716853641474731"/>
        </c:manualLayout>
      </c:layout>
      <c:barChart>
        <c:barDir val="col"/>
        <c:grouping val="clustered"/>
        <c:varyColors val="0"/>
        <c:ser>
          <c:idx val="3"/>
          <c:order val="0"/>
          <c:tx>
            <c:strRef>
              <c:f>dChart3!$A$28</c:f>
              <c:strCache>
                <c:ptCount val="1"/>
                <c:pt idx="0">
                  <c:v>Spanish, with English less than very well</c:v>
                </c:pt>
              </c:strCache>
            </c:strRef>
          </c:tx>
          <c:spPr>
            <a:solidFill>
              <a:schemeClr val="accent2">
                <a:lumMod val="60000"/>
                <a:lumOff val="40000"/>
              </a:schemeClr>
            </a:solidFill>
            <a:ln>
              <a:noFill/>
            </a:ln>
            <a:effectLst/>
          </c:spPr>
          <c:invertIfNegative val="0"/>
          <c:cat>
            <c:strRef>
              <c:f>dChart3!$B$12:$F$12</c:f>
              <c:strCache>
                <c:ptCount val="5"/>
                <c:pt idx="0">
                  <c:v>Less than high school</c:v>
                </c:pt>
                <c:pt idx="1">
                  <c:v>High school</c:v>
                </c:pt>
                <c:pt idx="2">
                  <c:v>Some college</c:v>
                </c:pt>
                <c:pt idx="3">
                  <c:v>College</c:v>
                </c:pt>
                <c:pt idx="4">
                  <c:v>Advanced</c:v>
                </c:pt>
              </c:strCache>
            </c:strRef>
          </c:cat>
          <c:val>
            <c:numRef>
              <c:f>dChart3!$B$28:$F$28</c:f>
              <c:numCache>
                <c:formatCode>General</c:formatCode>
                <c:ptCount val="5"/>
                <c:pt idx="0">
                  <c:v>40406</c:v>
                </c:pt>
                <c:pt idx="1">
                  <c:v>44446</c:v>
                </c:pt>
                <c:pt idx="2">
                  <c:v>50507</c:v>
                </c:pt>
                <c:pt idx="3">
                  <c:v>60306</c:v>
                </c:pt>
                <c:pt idx="4">
                  <c:v>87883</c:v>
                </c:pt>
              </c:numCache>
            </c:numRef>
          </c:val>
          <c:extLst>
            <c:ext xmlns:c16="http://schemas.microsoft.com/office/drawing/2014/chart" uri="{C3380CC4-5D6E-409C-BE32-E72D297353CC}">
              <c16:uniqueId val="{00000003-7842-43E9-A23A-6F7CD85E6FE2}"/>
            </c:ext>
          </c:extLst>
        </c:ser>
        <c:ser>
          <c:idx val="2"/>
          <c:order val="1"/>
          <c:tx>
            <c:strRef>
              <c:f>dChart3!$A$27</c:f>
              <c:strCache>
                <c:ptCount val="1"/>
                <c:pt idx="0">
                  <c:v>Spanish,  English both very well</c:v>
                </c:pt>
              </c:strCache>
            </c:strRef>
          </c:tx>
          <c:spPr>
            <a:solidFill>
              <a:schemeClr val="accent2"/>
            </a:solidFill>
            <a:ln>
              <a:noFill/>
            </a:ln>
            <a:effectLst/>
          </c:spPr>
          <c:invertIfNegative val="0"/>
          <c:cat>
            <c:strRef>
              <c:f>dChart3!$B$12:$F$12</c:f>
              <c:strCache>
                <c:ptCount val="5"/>
                <c:pt idx="0">
                  <c:v>Less than high school</c:v>
                </c:pt>
                <c:pt idx="1">
                  <c:v>High school</c:v>
                </c:pt>
                <c:pt idx="2">
                  <c:v>Some college</c:v>
                </c:pt>
                <c:pt idx="3">
                  <c:v>College</c:v>
                </c:pt>
                <c:pt idx="4">
                  <c:v>Advanced</c:v>
                </c:pt>
              </c:strCache>
            </c:strRef>
          </c:cat>
          <c:val>
            <c:numRef>
              <c:f>dChart3!$B$27:$F$27</c:f>
              <c:numCache>
                <c:formatCode>General</c:formatCode>
                <c:ptCount val="5"/>
                <c:pt idx="0">
                  <c:v>46972</c:v>
                </c:pt>
                <c:pt idx="1">
                  <c:v>50507</c:v>
                </c:pt>
                <c:pt idx="2">
                  <c:v>56568</c:v>
                </c:pt>
                <c:pt idx="3">
                  <c:v>85862</c:v>
                </c:pt>
                <c:pt idx="4">
                  <c:v>141420</c:v>
                </c:pt>
              </c:numCache>
            </c:numRef>
          </c:val>
          <c:extLst>
            <c:ext xmlns:c16="http://schemas.microsoft.com/office/drawing/2014/chart" uri="{C3380CC4-5D6E-409C-BE32-E72D297353CC}">
              <c16:uniqueId val="{00000002-7842-43E9-A23A-6F7CD85E6FE2}"/>
            </c:ext>
          </c:extLst>
        </c:ser>
        <c:ser>
          <c:idx val="1"/>
          <c:order val="2"/>
          <c:tx>
            <c:strRef>
              <c:f>dChart3!$A$26</c:f>
              <c:strCache>
                <c:ptCount val="1"/>
                <c:pt idx="0">
                  <c:v>English, with limited Spanish proficiency</c:v>
                </c:pt>
              </c:strCache>
            </c:strRef>
          </c:tx>
          <c:spPr>
            <a:solidFill>
              <a:schemeClr val="accent2">
                <a:lumMod val="50000"/>
              </a:schemeClr>
            </a:solidFill>
            <a:ln>
              <a:noFill/>
            </a:ln>
            <a:effectLst/>
          </c:spPr>
          <c:invertIfNegative val="0"/>
          <c:cat>
            <c:strRef>
              <c:f>dChart3!$B$12:$F$12</c:f>
              <c:strCache>
                <c:ptCount val="5"/>
                <c:pt idx="0">
                  <c:v>Less than high school</c:v>
                </c:pt>
                <c:pt idx="1">
                  <c:v>High school</c:v>
                </c:pt>
                <c:pt idx="2">
                  <c:v>Some college</c:v>
                </c:pt>
                <c:pt idx="3">
                  <c:v>College</c:v>
                </c:pt>
                <c:pt idx="4">
                  <c:v>Advanced</c:v>
                </c:pt>
              </c:strCache>
            </c:strRef>
          </c:cat>
          <c:val>
            <c:numRef>
              <c:f>dChart3!$B$26:$F$26</c:f>
              <c:numCache>
                <c:formatCode>General</c:formatCode>
                <c:ptCount val="5"/>
                <c:pt idx="0">
                  <c:v>43436</c:v>
                </c:pt>
                <c:pt idx="1">
                  <c:v>52528</c:v>
                </c:pt>
                <c:pt idx="2">
                  <c:v>63235</c:v>
                </c:pt>
                <c:pt idx="3">
                  <c:v>101014</c:v>
                </c:pt>
                <c:pt idx="4">
                  <c:v>164654</c:v>
                </c:pt>
              </c:numCache>
            </c:numRef>
          </c:val>
          <c:extLst>
            <c:ext xmlns:c16="http://schemas.microsoft.com/office/drawing/2014/chart" uri="{C3380CC4-5D6E-409C-BE32-E72D297353CC}">
              <c16:uniqueId val="{00000001-7842-43E9-A23A-6F7CD85E6FE2}"/>
            </c:ext>
          </c:extLst>
        </c:ser>
        <c:ser>
          <c:idx val="0"/>
          <c:order val="3"/>
          <c:tx>
            <c:strRef>
              <c:f>dChart3!$A$25</c:f>
              <c:strCache>
                <c:ptCount val="1"/>
                <c:pt idx="0">
                  <c:v>English only</c:v>
                </c:pt>
              </c:strCache>
            </c:strRef>
          </c:tx>
          <c:spPr>
            <a:solidFill>
              <a:schemeClr val="accent5"/>
            </a:solidFill>
            <a:ln>
              <a:noFill/>
            </a:ln>
            <a:effectLst/>
          </c:spPr>
          <c:invertIfNegative val="0"/>
          <c:cat>
            <c:strRef>
              <c:f>dChart3!$B$12:$F$12</c:f>
              <c:strCache>
                <c:ptCount val="5"/>
                <c:pt idx="0">
                  <c:v>Less than high school</c:v>
                </c:pt>
                <c:pt idx="1">
                  <c:v>High school</c:v>
                </c:pt>
                <c:pt idx="2">
                  <c:v>Some college</c:v>
                </c:pt>
                <c:pt idx="3">
                  <c:v>College</c:v>
                </c:pt>
                <c:pt idx="4">
                  <c:v>Advanced</c:v>
                </c:pt>
              </c:strCache>
            </c:strRef>
          </c:cat>
          <c:val>
            <c:numRef>
              <c:f>dChart3!$B$25:$F$25</c:f>
              <c:numCache>
                <c:formatCode>General</c:formatCode>
                <c:ptCount val="5"/>
                <c:pt idx="0">
                  <c:v>50507</c:v>
                </c:pt>
                <c:pt idx="1">
                  <c:v>59599</c:v>
                </c:pt>
                <c:pt idx="2">
                  <c:v>70710</c:v>
                </c:pt>
                <c:pt idx="3">
                  <c:v>110207</c:v>
                </c:pt>
                <c:pt idx="4">
                  <c:v>161623</c:v>
                </c:pt>
              </c:numCache>
            </c:numRef>
          </c:val>
          <c:extLst>
            <c:ext xmlns:c16="http://schemas.microsoft.com/office/drawing/2014/chart" uri="{C3380CC4-5D6E-409C-BE32-E72D297353CC}">
              <c16:uniqueId val="{00000000-7842-43E9-A23A-6F7CD85E6FE2}"/>
            </c:ext>
          </c:extLst>
        </c:ser>
        <c:dLbls>
          <c:showLegendKey val="0"/>
          <c:showVal val="0"/>
          <c:showCatName val="0"/>
          <c:showSerName val="0"/>
          <c:showPercent val="0"/>
          <c:showBubbleSize val="0"/>
        </c:dLbls>
        <c:gapWidth val="104"/>
        <c:axId val="168291472"/>
        <c:axId val="1532951055"/>
      </c:barChart>
      <c:barChart>
        <c:barDir val="col"/>
        <c:grouping val="clustered"/>
        <c:varyColors val="0"/>
        <c:ser>
          <c:idx val="7"/>
          <c:order val="4"/>
          <c:tx>
            <c:v>s_e_lvw</c:v>
          </c:tx>
          <c:spPr>
            <a:solidFill>
              <a:srgbClr val="FFFFFF"/>
            </a:solidFill>
            <a:ln w="6350">
              <a:solidFill>
                <a:schemeClr val="bg1"/>
              </a:solidFill>
            </a:ln>
            <a:effectLst/>
          </c:spPr>
          <c:invertIfNegative val="0"/>
          <c:val>
            <c:numRef>
              <c:f>dChart3!$B$16:$F$16</c:f>
              <c:numCache>
                <c:formatCode>General</c:formatCode>
                <c:ptCount val="5"/>
                <c:pt idx="0">
                  <c:v>21718</c:v>
                </c:pt>
                <c:pt idx="1">
                  <c:v>22223</c:v>
                </c:pt>
                <c:pt idx="2">
                  <c:v>24243</c:v>
                </c:pt>
                <c:pt idx="3">
                  <c:v>25254</c:v>
                </c:pt>
                <c:pt idx="4">
                  <c:v>28284</c:v>
                </c:pt>
              </c:numCache>
            </c:numRef>
          </c:val>
          <c:extLst>
            <c:ext xmlns:c16="http://schemas.microsoft.com/office/drawing/2014/chart" uri="{C3380CC4-5D6E-409C-BE32-E72D297353CC}">
              <c16:uniqueId val="{00000007-7842-43E9-A23A-6F7CD85E6FE2}"/>
            </c:ext>
          </c:extLst>
        </c:ser>
        <c:ser>
          <c:idx val="6"/>
          <c:order val="5"/>
          <c:tx>
            <c:v>lb_e_vw</c:v>
          </c:tx>
          <c:spPr>
            <a:solidFill>
              <a:srgbClr val="FFFFFF"/>
            </a:solidFill>
            <a:ln w="6350">
              <a:solidFill>
                <a:schemeClr val="bg1"/>
              </a:solidFill>
            </a:ln>
            <a:effectLst/>
          </c:spPr>
          <c:invertIfNegative val="0"/>
          <c:val>
            <c:numRef>
              <c:f>dChart3!$B$15:$F$15</c:f>
              <c:numCache>
                <c:formatCode>General</c:formatCode>
                <c:ptCount val="5"/>
                <c:pt idx="0">
                  <c:v>23233</c:v>
                </c:pt>
                <c:pt idx="1">
                  <c:v>24243</c:v>
                </c:pt>
                <c:pt idx="2">
                  <c:v>26567</c:v>
                </c:pt>
                <c:pt idx="3">
                  <c:v>36365</c:v>
                </c:pt>
                <c:pt idx="4">
                  <c:v>55558</c:v>
                </c:pt>
              </c:numCache>
            </c:numRef>
          </c:val>
          <c:extLst>
            <c:ext xmlns:c16="http://schemas.microsoft.com/office/drawing/2014/chart" uri="{C3380CC4-5D6E-409C-BE32-E72D297353CC}">
              <c16:uniqueId val="{00000006-7842-43E9-A23A-6F7CD85E6FE2}"/>
            </c:ext>
          </c:extLst>
        </c:ser>
        <c:ser>
          <c:idx val="5"/>
          <c:order val="6"/>
          <c:tx>
            <c:v>lb_els</c:v>
          </c:tx>
          <c:spPr>
            <a:solidFill>
              <a:srgbClr val="FFFFFF"/>
            </a:solidFill>
            <a:ln w="6350">
              <a:solidFill>
                <a:schemeClr val="bg1"/>
              </a:solidFill>
            </a:ln>
            <a:effectLst/>
          </c:spPr>
          <c:invertIfNegative val="0"/>
          <c:val>
            <c:numRef>
              <c:f>dChart3!$B$14:$F$14</c:f>
              <c:numCache>
                <c:formatCode>General</c:formatCode>
                <c:ptCount val="5"/>
                <c:pt idx="0">
                  <c:v>20203</c:v>
                </c:pt>
                <c:pt idx="1">
                  <c:v>24243</c:v>
                </c:pt>
                <c:pt idx="2">
                  <c:v>27779</c:v>
                </c:pt>
                <c:pt idx="3">
                  <c:v>40406</c:v>
                </c:pt>
                <c:pt idx="4">
                  <c:v>55558</c:v>
                </c:pt>
              </c:numCache>
            </c:numRef>
          </c:val>
          <c:extLst>
            <c:ext xmlns:c16="http://schemas.microsoft.com/office/drawing/2014/chart" uri="{C3380CC4-5D6E-409C-BE32-E72D297353CC}">
              <c16:uniqueId val="{00000005-7842-43E9-A23A-6F7CD85E6FE2}"/>
            </c:ext>
          </c:extLst>
        </c:ser>
        <c:ser>
          <c:idx val="4"/>
          <c:order val="7"/>
          <c:tx>
            <c:v>lb_e</c:v>
          </c:tx>
          <c:spPr>
            <a:solidFill>
              <a:srgbClr val="FFFFFF"/>
            </a:solidFill>
            <a:ln w="6350">
              <a:solidFill>
                <a:schemeClr val="bg1"/>
              </a:solidFill>
            </a:ln>
            <a:effectLst/>
          </c:spPr>
          <c:invertIfNegative val="0"/>
          <c:val>
            <c:numRef>
              <c:f>dChart3!$B$13:$F$13</c:f>
              <c:numCache>
                <c:formatCode>General</c:formatCode>
                <c:ptCount val="5"/>
                <c:pt idx="0">
                  <c:v>23132</c:v>
                </c:pt>
                <c:pt idx="1">
                  <c:v>26264</c:v>
                </c:pt>
                <c:pt idx="2">
                  <c:v>30304</c:v>
                </c:pt>
                <c:pt idx="3">
                  <c:v>45457</c:v>
                </c:pt>
                <c:pt idx="4">
                  <c:v>61619</c:v>
                </c:pt>
              </c:numCache>
            </c:numRef>
          </c:val>
          <c:extLst>
            <c:ext xmlns:c16="http://schemas.microsoft.com/office/drawing/2014/chart" uri="{C3380CC4-5D6E-409C-BE32-E72D297353CC}">
              <c16:uniqueId val="{00000004-7842-43E9-A23A-6F7CD85E6FE2}"/>
            </c:ext>
          </c:extLst>
        </c:ser>
        <c:dLbls>
          <c:showLegendKey val="0"/>
          <c:showVal val="0"/>
          <c:showCatName val="0"/>
          <c:showSerName val="0"/>
          <c:showPercent val="0"/>
          <c:showBubbleSize val="0"/>
        </c:dLbls>
        <c:gapWidth val="104"/>
        <c:axId val="144809104"/>
        <c:axId val="1205057743"/>
      </c:barChart>
      <c:lineChart>
        <c:grouping val="standard"/>
        <c:varyColors val="0"/>
        <c:dLbls>
          <c:showLegendKey val="0"/>
          <c:showVal val="0"/>
          <c:showCatName val="0"/>
          <c:showSerName val="0"/>
          <c:showPercent val="0"/>
          <c:showBubbleSize val="0"/>
        </c:dLbls>
        <c:marker val="1"/>
        <c:smooth val="0"/>
        <c:axId val="144809104"/>
        <c:axId val="1205057743"/>
        <c:extLst>
          <c:ext xmlns:c15="http://schemas.microsoft.com/office/drawing/2012/chart" uri="{02D57815-91ED-43cb-92C2-25804820EDAC}">
            <c15:filteredLineSeries>
              <c15:ser>
                <c:idx val="8"/>
                <c:order val="8"/>
                <c:tx>
                  <c:v>Med1</c:v>
                </c:tx>
                <c:spPr>
                  <a:ln w="28575" cap="rnd">
                    <a:solidFill>
                      <a:schemeClr val="accent5"/>
                    </a:solidFill>
                    <a:round/>
                  </a:ln>
                  <a:effectLst/>
                </c:spPr>
                <c:marker>
                  <c:symbol val="circle"/>
                  <c:size val="5"/>
                  <c:spPr>
                    <a:solidFill>
                      <a:schemeClr val="accent3">
                        <a:lumMod val="60000"/>
                      </a:schemeClr>
                    </a:solidFill>
                    <a:ln w="9525">
                      <a:solidFill>
                        <a:schemeClr val="accent3">
                          <a:lumMod val="60000"/>
                        </a:schemeClr>
                      </a:solidFill>
                    </a:ln>
                    <a:effectLst/>
                  </c:spPr>
                </c:marker>
                <c:val>
                  <c:numRef>
                    <c:extLst>
                      <c:ext uri="{02D57815-91ED-43cb-92C2-25804820EDAC}">
                        <c15:formulaRef>
                          <c15:sqref>dChart3!$B$19:$F$19</c15:sqref>
                        </c15:formulaRef>
                      </c:ext>
                    </c:extLst>
                    <c:numCache>
                      <c:formatCode>General</c:formatCode>
                      <c:ptCount val="5"/>
                      <c:pt idx="0">
                        <c:v>34345</c:v>
                      </c:pt>
                      <c:pt idx="1">
                        <c:v>40204</c:v>
                      </c:pt>
                      <c:pt idx="2">
                        <c:v>45457</c:v>
                      </c:pt>
                      <c:pt idx="3">
                        <c:v>70710</c:v>
                      </c:pt>
                      <c:pt idx="4">
                        <c:v>101014</c:v>
                      </c:pt>
                    </c:numCache>
                  </c:numRef>
                </c:val>
                <c:smooth val="0"/>
                <c:extLst>
                  <c:ext xmlns:c16="http://schemas.microsoft.com/office/drawing/2014/chart" uri="{C3380CC4-5D6E-409C-BE32-E72D297353CC}">
                    <c16:uniqueId val="{00000005-E9F2-4D10-81C4-EAB392BC3C38}"/>
                  </c:ext>
                </c:extLst>
              </c15:ser>
            </c15:filteredLineSeries>
            <c15:filteredLineSeries>
              <c15:ser>
                <c:idx val="9"/>
                <c:order val="9"/>
                <c:tx>
                  <c:v>Med2</c:v>
                </c:tx>
                <c:spPr>
                  <a:ln w="28575" cap="rnd">
                    <a:solidFill>
                      <a:schemeClr val="accent2">
                        <a:lumMod val="5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val>
                  <c:numRef>
                    <c:extLst xmlns:c15="http://schemas.microsoft.com/office/drawing/2012/chart">
                      <c:ext xmlns:c15="http://schemas.microsoft.com/office/drawing/2012/chart" uri="{02D57815-91ED-43cb-92C2-25804820EDAC}">
                        <c15:formulaRef>
                          <c15:sqref>dChart3!$B$20:$F$20</c15:sqref>
                        </c15:formulaRef>
                      </c:ext>
                    </c:extLst>
                    <c:numCache>
                      <c:formatCode>General</c:formatCode>
                      <c:ptCount val="5"/>
                      <c:pt idx="0">
                        <c:v>30304</c:v>
                      </c:pt>
                      <c:pt idx="1">
                        <c:v>35355</c:v>
                      </c:pt>
                      <c:pt idx="2">
                        <c:v>40406</c:v>
                      </c:pt>
                      <c:pt idx="3">
                        <c:v>64144</c:v>
                      </c:pt>
                      <c:pt idx="4">
                        <c:v>95964</c:v>
                      </c:pt>
                    </c:numCache>
                  </c:numRef>
                </c:val>
                <c:smooth val="0"/>
                <c:extLst xmlns:c15="http://schemas.microsoft.com/office/drawing/2012/chart">
                  <c:ext xmlns:c16="http://schemas.microsoft.com/office/drawing/2014/chart" uri="{C3380CC4-5D6E-409C-BE32-E72D297353CC}">
                    <c16:uniqueId val="{00000006-E9F2-4D10-81C4-EAB392BC3C38}"/>
                  </c:ext>
                </c:extLst>
              </c15:ser>
            </c15:filteredLineSeries>
            <c15:filteredLineSeries>
              <c15:ser>
                <c:idx val="10"/>
                <c:order val="10"/>
                <c:tx>
                  <c:v>Med3</c:v>
                </c:tx>
                <c:spPr>
                  <a:ln w="28575" cap="rnd">
                    <a:solidFill>
                      <a:schemeClr val="accent2"/>
                    </a:solidFill>
                    <a:round/>
                  </a:ln>
                  <a:effectLst/>
                </c:spPr>
                <c:marker>
                  <c:symbol val="circle"/>
                  <c:size val="5"/>
                  <c:spPr>
                    <a:solidFill>
                      <a:schemeClr val="accent5">
                        <a:lumMod val="60000"/>
                      </a:schemeClr>
                    </a:solidFill>
                    <a:ln w="9525">
                      <a:solidFill>
                        <a:schemeClr val="accent5">
                          <a:lumMod val="60000"/>
                        </a:schemeClr>
                      </a:solidFill>
                    </a:ln>
                    <a:effectLst/>
                  </c:spPr>
                </c:marker>
                <c:val>
                  <c:numRef>
                    <c:extLst xmlns:c15="http://schemas.microsoft.com/office/drawing/2012/chart">
                      <c:ext xmlns:c15="http://schemas.microsoft.com/office/drawing/2012/chart" uri="{02D57815-91ED-43cb-92C2-25804820EDAC}">
                        <c15:formulaRef>
                          <c15:sqref>dChart3!$B$21:$F$21</c15:sqref>
                        </c15:formulaRef>
                      </c:ext>
                    </c:extLst>
                    <c:numCache>
                      <c:formatCode>General</c:formatCode>
                      <c:ptCount val="5"/>
                      <c:pt idx="0">
                        <c:v>31820</c:v>
                      </c:pt>
                      <c:pt idx="1">
                        <c:v>34345</c:v>
                      </c:pt>
                      <c:pt idx="2">
                        <c:v>38386</c:v>
                      </c:pt>
                      <c:pt idx="3">
                        <c:v>55558</c:v>
                      </c:pt>
                      <c:pt idx="4">
                        <c:v>85862</c:v>
                      </c:pt>
                    </c:numCache>
                  </c:numRef>
                </c:val>
                <c:smooth val="0"/>
                <c:extLst xmlns:c15="http://schemas.microsoft.com/office/drawing/2012/chart">
                  <c:ext xmlns:c16="http://schemas.microsoft.com/office/drawing/2014/chart" uri="{C3380CC4-5D6E-409C-BE32-E72D297353CC}">
                    <c16:uniqueId val="{00000007-E9F2-4D10-81C4-EAB392BC3C38}"/>
                  </c:ext>
                </c:extLst>
              </c15:ser>
            </c15:filteredLineSeries>
            <c15:filteredLineSeries>
              <c15:ser>
                <c:idx val="11"/>
                <c:order val="11"/>
                <c:tx>
                  <c:v>Med4</c:v>
                </c:tx>
                <c:spPr>
                  <a:ln w="28575" cap="rnd">
                    <a:solidFill>
                      <a:schemeClr val="accent2">
                        <a:lumMod val="20000"/>
                        <a:lumOff val="8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val>
                  <c:numRef>
                    <c:extLst xmlns:c15="http://schemas.microsoft.com/office/drawing/2012/chart">
                      <c:ext xmlns:c15="http://schemas.microsoft.com/office/drawing/2012/chart" uri="{02D57815-91ED-43cb-92C2-25804820EDAC}">
                        <c15:formulaRef>
                          <c15:sqref>dChart3!$B$22:$F$22</c15:sqref>
                        </c15:formulaRef>
                      </c:ext>
                    </c:extLst>
                    <c:numCache>
                      <c:formatCode>General</c:formatCode>
                      <c:ptCount val="5"/>
                      <c:pt idx="0">
                        <c:v>30304</c:v>
                      </c:pt>
                      <c:pt idx="1">
                        <c:v>30304</c:v>
                      </c:pt>
                      <c:pt idx="2">
                        <c:v>35355</c:v>
                      </c:pt>
                      <c:pt idx="3">
                        <c:v>37375</c:v>
                      </c:pt>
                      <c:pt idx="4">
                        <c:v>50507</c:v>
                      </c:pt>
                    </c:numCache>
                  </c:numRef>
                </c:val>
                <c:smooth val="0"/>
                <c:extLst xmlns:c15="http://schemas.microsoft.com/office/drawing/2012/chart">
                  <c:ext xmlns:c16="http://schemas.microsoft.com/office/drawing/2014/chart" uri="{C3380CC4-5D6E-409C-BE32-E72D297353CC}">
                    <c16:uniqueId val="{00000008-E9F2-4D10-81C4-EAB392BC3C38}"/>
                  </c:ext>
                </c:extLst>
              </c15:ser>
            </c15:filteredLineSeries>
          </c:ext>
        </c:extLst>
      </c:lineChart>
      <c:catAx>
        <c:axId val="16829147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32951055"/>
        <c:crosses val="autoZero"/>
        <c:auto val="1"/>
        <c:lblAlgn val="ctr"/>
        <c:lblOffset val="100"/>
        <c:noMultiLvlLbl val="0"/>
      </c:catAx>
      <c:valAx>
        <c:axId val="1532951055"/>
        <c:scaling>
          <c:orientation val="minMax"/>
          <c:min val="0"/>
        </c:scaling>
        <c:delete val="0"/>
        <c:axPos val="l"/>
        <c:majorGridlines>
          <c:spPr>
            <a:ln w="9525" cap="flat" cmpd="sng" algn="ctr">
              <a:noFill/>
              <a:round/>
            </a:ln>
            <a:effectLst/>
          </c:spPr>
        </c:majorGridlines>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8291472"/>
        <c:crosses val="autoZero"/>
        <c:crossBetween val="between"/>
      </c:valAx>
      <c:valAx>
        <c:axId val="1205057743"/>
        <c:scaling>
          <c:orientation val="minMax"/>
          <c:max val="80000"/>
          <c:min val="0"/>
        </c:scaling>
        <c:delete val="1"/>
        <c:axPos val="r"/>
        <c:numFmt formatCode="General" sourceLinked="1"/>
        <c:majorTickMark val="out"/>
        <c:minorTickMark val="none"/>
        <c:tickLblPos val="nextTo"/>
        <c:crossAx val="144809104"/>
        <c:crosses val="max"/>
        <c:crossBetween val="between"/>
      </c:valAx>
      <c:catAx>
        <c:axId val="144809104"/>
        <c:scaling>
          <c:orientation val="minMax"/>
        </c:scaling>
        <c:delete val="1"/>
        <c:axPos val="b"/>
        <c:majorTickMark val="out"/>
        <c:minorTickMark val="none"/>
        <c:tickLblPos val="nextTo"/>
        <c:crossAx val="1205057743"/>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9CEF5A3-2029-41CA-A39C-2A7C563DA773}">
  <sheetPr>
    <tabColor theme="4"/>
  </sheetPr>
  <sheetViews>
    <sheetView zoomScale="110"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264EDD5-B33B-4D78-BBBD-E38DC525D75B}">
  <sheetPr codeName="Chart8">
    <tabColor theme="4"/>
  </sheetPr>
  <sheetViews>
    <sheetView zoomScale="110"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0F82F1B-B6F8-4154-9B52-B9C97BA9DF9D}">
  <sheetPr codeName="Chart7">
    <tabColor theme="4"/>
  </sheetPr>
  <sheetViews>
    <sheetView zoomScale="110"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007D8ED-30AF-42AE-A2D3-6927D632F737}">
  <sheetPr codeName="Chart4">
    <tabColor theme="4"/>
  </sheetPr>
  <sheetViews>
    <sheetView zoomScale="125"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7D02C0-1F35-456F-BD3D-983F5915D80E}">
  <sheetPr>
    <tabColor theme="4"/>
  </sheetPr>
  <sheetViews>
    <sheetView tabSelected="1" zoomScale="125"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6401F8-A97F-48A0-BFB1-3B5AD5055581}">
  <sheetPr codeName="Chart5">
    <tabColor theme="4"/>
  </sheetPr>
  <sheetViews>
    <sheetView zoomScale="125" workbookViewId="0"/>
  </sheetViews>
  <pageMargins left="0.25" right="0.25" top="0.25" bottom="2" header="0.3" footer="0.3"/>
  <pageSetup orientation="landscape" horizontalDpi="4294967295" verticalDpi="4294967295" r:id="rId1"/>
  <headerFooter>
    <oddFooter>&amp;L&amp;F&amp;C&amp;A&amp;RDRAFT</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481705" cy="5602432"/>
    <xdr:graphicFrame macro="">
      <xdr:nvGraphicFramePr>
        <xdr:cNvPr id="2" name="Chart 1">
          <a:extLst>
            <a:ext uri="{FF2B5EF4-FFF2-40B4-BE49-F238E27FC236}">
              <a16:creationId xmlns:a16="http://schemas.microsoft.com/office/drawing/2014/main" id="{B1636A51-19D1-4D43-AE7C-91035882B63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494520" cy="5608320"/>
    <xdr:graphicFrame macro="">
      <xdr:nvGraphicFramePr>
        <xdr:cNvPr id="2" name="Chart 1">
          <a:extLst>
            <a:ext uri="{FF2B5EF4-FFF2-40B4-BE49-F238E27FC236}">
              <a16:creationId xmlns:a16="http://schemas.microsoft.com/office/drawing/2014/main" id="{D0CF0299-CDD0-425F-A104-4EA7FC682BA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0.08599</cdr:y>
    </cdr:from>
    <cdr:to>
      <cdr:x>0.99825</cdr:x>
      <cdr:y>0.13431</cdr:y>
    </cdr:to>
    <cdr:sp macro="" textlink="">
      <cdr:nvSpPr>
        <cdr:cNvPr id="8" name="TextBox 5">
          <a:extLst xmlns:a="http://schemas.openxmlformats.org/drawingml/2006/main">
            <a:ext uri="{FF2B5EF4-FFF2-40B4-BE49-F238E27FC236}">
              <a16:creationId xmlns:a16="http://schemas.microsoft.com/office/drawing/2014/main" id="{F891CD51-0CF7-46EF-A1D5-4839F4FCE633}"/>
            </a:ext>
          </a:extLst>
        </cdr:cNvPr>
        <cdr:cNvSpPr txBox="1"/>
      </cdr:nvSpPr>
      <cdr:spPr>
        <a:xfrm xmlns:a="http://schemas.openxmlformats.org/drawingml/2006/main">
          <a:off x="0" y="480688"/>
          <a:ext cx="9459925" cy="2701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lnSpc>
              <a:spcPct val="100000"/>
            </a:lnSpc>
            <a:spcAft>
              <a:spcPts val="200"/>
            </a:spcAft>
          </a:pPr>
          <a:r>
            <a:rPr lang="en-US" sz="1200" b="1" i="0" kern="900" baseline="0">
              <a:solidFill>
                <a:sysClr val="windowText" lastClr="000000"/>
              </a:solidFill>
              <a:effectLst/>
              <a:latin typeface="Arial" panose="020B0604020202020204" pitchFamily="34" charset="0"/>
              <a:ea typeface="+mn-ea"/>
              <a:cs typeface="Arial" panose="020B0604020202020204" pitchFamily="34" charset="0"/>
            </a:rPr>
            <a:t>   A. U.S. exports                                                                                                                                                B. U.S. imports</a:t>
          </a:r>
          <a:endParaRPr lang="en-US" sz="1200" b="1" kern="900" baseline="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0.00618</cdr:y>
    </cdr:from>
    <cdr:to>
      <cdr:x>0.98324</cdr:x>
      <cdr:y>0.08747</cdr:y>
    </cdr:to>
    <cdr:sp macro="" textlink="">
      <cdr:nvSpPr>
        <cdr:cNvPr id="5" name="TextBox 1"/>
        <cdr:cNvSpPr txBox="1"/>
      </cdr:nvSpPr>
      <cdr:spPr>
        <a:xfrm xmlns:a="http://schemas.openxmlformats.org/drawingml/2006/main">
          <a:off x="0" y="38100"/>
          <a:ext cx="10255070" cy="50096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Trade Thrives on Spanish-Language Relationship of Partner Countries</a:t>
          </a:r>
        </a:p>
        <a:p xmlns:a="http://schemas.openxmlformats.org/drawingml/2006/main">
          <a:pPr algn="l" rtl="0">
            <a:lnSpc>
              <a:spcPts val="1800"/>
            </a:lnSpc>
          </a:pPr>
          <a:r>
            <a:rPr lang="en-US" sz="1400" b="1" i="0" baseline="0">
              <a:solidFill>
                <a:srgbClr val="FF0000"/>
              </a:solidFill>
              <a:effectLst/>
              <a:latin typeface="Arial" panose="020B0604020202020204" pitchFamily="34" charset="0"/>
              <a:ea typeface="+mn-ea"/>
              <a:cs typeface="Arial" panose="020B0604020202020204" pitchFamily="34" charset="0"/>
            </a:rPr>
            <a:t>  											</a:t>
          </a:r>
          <a:endParaRPr lang="en-US" sz="1100" b="1" i="0" baseline="0">
            <a:solidFill>
              <a:srgbClr val="1E4C7E"/>
            </a:solidFill>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0.11507</cdr:x>
      <cdr:y>0.71252</cdr:y>
    </cdr:from>
    <cdr:to>
      <cdr:x>0.4274</cdr:x>
      <cdr:y>0.79752</cdr:y>
    </cdr:to>
    <cdr:sp macro="" textlink="">
      <cdr:nvSpPr>
        <cdr:cNvPr id="6" name="TextBox 4"/>
        <cdr:cNvSpPr txBox="1"/>
      </cdr:nvSpPr>
      <cdr:spPr>
        <a:xfrm xmlns:a="http://schemas.openxmlformats.org/drawingml/2006/main">
          <a:off x="1091045" y="3991845"/>
          <a:ext cx="2961436" cy="47620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Geodesic distance from</a:t>
          </a:r>
          <a:r>
            <a:rPr lang="en-US" sz="1200" baseline="0">
              <a:solidFill>
                <a:sysClr val="windowText" lastClr="000000"/>
              </a:solidFill>
              <a:latin typeface="Arial" panose="020B0604020202020204" pitchFamily="34" charset="0"/>
              <a:cs typeface="Arial" panose="020B0604020202020204" pitchFamily="34" charset="0"/>
            </a:rPr>
            <a:t> U.S.(kilometers)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0.46302</cdr:x>
      <cdr:y>0</cdr:y>
    </cdr:from>
    <cdr:to>
      <cdr:x>0.96256</cdr:x>
      <cdr:y>1</cdr:y>
    </cdr:to>
    <cdr:graphicFrame macro="">
      <cdr:nvGraphicFramePr>
        <cdr:cNvPr id="2" name="Chart 1">
          <a:extLst xmlns:a="http://schemas.openxmlformats.org/drawingml/2006/main">
            <a:ext uri="{FF2B5EF4-FFF2-40B4-BE49-F238E27FC236}">
              <a16:creationId xmlns:a16="http://schemas.microsoft.com/office/drawing/2014/main" id="{D02AA904-312D-45D3-9E3E-3BD0F67DFDE8}"/>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0.7728</cdr:y>
    </cdr:from>
    <cdr:to>
      <cdr:x>0.99825</cdr:x>
      <cdr:y>1</cdr:y>
    </cdr:to>
    <cdr:sp macro="" textlink="">
      <cdr:nvSpPr>
        <cdr:cNvPr id="7" name="TextBox 5">
          <a:extLst xmlns:a="http://schemas.openxmlformats.org/drawingml/2006/main">
            <a:ext uri="{FF2B5EF4-FFF2-40B4-BE49-F238E27FC236}">
              <a16:creationId xmlns:a16="http://schemas.microsoft.com/office/drawing/2014/main" id="{15079098-22EE-42D3-BEBE-80094699009C}"/>
            </a:ext>
          </a:extLst>
        </cdr:cNvPr>
        <cdr:cNvSpPr txBox="1"/>
      </cdr:nvSpPr>
      <cdr:spPr>
        <a:xfrm xmlns:a="http://schemas.openxmlformats.org/drawingml/2006/main">
          <a:off x="0" y="4329545"/>
          <a:ext cx="9465112" cy="12728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NOTES: Shown are trade data for 2015–19 over 2019 gross domestic product (GDP). The blue dashed line indicates the trade relationship with countries whose population is largely Spanish-language native or where the Spanish language by linguistic similarity or as a heritage or preferred second language has a relevant presence. The black dashed line refers to all other countries except oil-exporting countries and large export-oriented Southeast Asia nations. </a:t>
          </a:r>
          <a:r>
            <a:rPr lang="en-US" sz="1200" b="0" i="0" baseline="0">
              <a:solidFill>
                <a:schemeClr val="dk1"/>
              </a:solidFill>
              <a:effectLst/>
              <a:latin typeface="Arial" panose="020B0604020202020204" pitchFamily="34" charset="0"/>
              <a:ea typeface="+mn-ea"/>
              <a:cs typeface="Arial" panose="020B0604020202020204" pitchFamily="34" charset="0"/>
            </a:rPr>
            <a:t>Both lines reflect adjustment based on the partner country's economy relative to distance (the gravity equation of trade). </a:t>
          </a:r>
          <a:endParaRPr lang="en-US" sz="1200" b="0" i="0" kern="900" baseline="0">
            <a:solidFill>
              <a:sysClr val="windowText" lastClr="000000"/>
            </a:solidFill>
            <a:effectLst/>
            <a:latin typeface="Arial" panose="020B0604020202020204" pitchFamily="34" charset="0"/>
            <a:ea typeface="+mn-ea"/>
            <a:cs typeface="Arial" panose="020B0604020202020204" pitchFamily="34" charset="0"/>
          </a:endParaRPr>
        </a:p>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SOURCES: International Monetary Fund's World Economic Outlook and Direction of Trade Statistics; authors' calculations.</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0.11128</cdr:y>
    </cdr:from>
    <cdr:to>
      <cdr:x>0.29167</cdr:x>
      <cdr:y>0.1592</cdr:y>
    </cdr:to>
    <cdr:sp macro="" textlink="">
      <cdr:nvSpPr>
        <cdr:cNvPr id="10" name="TextBox 1">
          <a:extLst xmlns:a="http://schemas.openxmlformats.org/drawingml/2006/main">
            <a:ext uri="{FF2B5EF4-FFF2-40B4-BE49-F238E27FC236}">
              <a16:creationId xmlns:a16="http://schemas.microsoft.com/office/drawing/2014/main" id="{18B2AA6F-F9CC-4E5C-8A18-2D5754E6ED7E}"/>
            </a:ext>
          </a:extLst>
        </cdr:cNvPr>
        <cdr:cNvSpPr txBox="1"/>
      </cdr:nvSpPr>
      <cdr:spPr>
        <a:xfrm xmlns:a="http://schemas.openxmlformats.org/drawingml/2006/main">
          <a:off x="0" y="623455"/>
          <a:ext cx="2765529" cy="2684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Avg.</a:t>
          </a:r>
          <a:r>
            <a:rPr lang="en-US" sz="1200" baseline="0">
              <a:latin typeface="Arial" panose="020B0604020202020204" pitchFamily="34" charset="0"/>
              <a:cs typeface="Arial" panose="020B0604020202020204" pitchFamily="34" charset="0"/>
            </a:rPr>
            <a:t> export</a:t>
          </a:r>
          <a:r>
            <a:rPr lang="en-US" sz="1200">
              <a:latin typeface="Arial" panose="020B0604020202020204" pitchFamily="34" charset="0"/>
              <a:cs typeface="Arial" panose="020B0604020202020204" pitchFamily="34" charset="0"/>
            </a:rPr>
            <a:t>s/GDP (%,</a:t>
          </a:r>
          <a:r>
            <a:rPr lang="en-US" sz="1200" baseline="0">
              <a:latin typeface="Arial" panose="020B0604020202020204" pitchFamily="34" charset="0"/>
              <a:cs typeface="Arial" panose="020B0604020202020204" pitchFamily="34" charset="0"/>
            </a:rPr>
            <a:t> log scale)</a:t>
          </a:r>
          <a:endParaRPr lang="en-US" sz="1200">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0.18829</cdr:x>
      <cdr:y>0.71407</cdr:y>
    </cdr:from>
    <cdr:to>
      <cdr:x>0.86837</cdr:x>
      <cdr:y>0.80371</cdr:y>
    </cdr:to>
    <cdr:sp macro="" textlink="">
      <cdr:nvSpPr>
        <cdr:cNvPr id="6" name="TextBox 4"/>
        <cdr:cNvSpPr txBox="1"/>
      </cdr:nvSpPr>
      <cdr:spPr>
        <a:xfrm xmlns:a="http://schemas.openxmlformats.org/drawingml/2006/main">
          <a:off x="891853" y="4000501"/>
          <a:ext cx="3221182" cy="50223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Geodesic distance from U.S. (kilometers)</a:t>
          </a:r>
        </a:p>
      </cdr:txBody>
    </cdr:sp>
  </cdr:relSizeAnchor>
  <cdr:relSizeAnchor xmlns:cdr="http://schemas.openxmlformats.org/drawingml/2006/chartDrawing">
    <cdr:from>
      <cdr:x>0.05469</cdr:x>
      <cdr:y>0.10161</cdr:y>
    </cdr:from>
    <cdr:to>
      <cdr:x>0.3137</cdr:x>
      <cdr:y>0.16233</cdr:y>
    </cdr:to>
    <cdr:sp macro="" textlink="">
      <cdr:nvSpPr>
        <cdr:cNvPr id="2" name="TextBox 1">
          <a:extLst xmlns:a="http://schemas.openxmlformats.org/drawingml/2006/main">
            <a:ext uri="{FF2B5EF4-FFF2-40B4-BE49-F238E27FC236}">
              <a16:creationId xmlns:a16="http://schemas.microsoft.com/office/drawing/2014/main" id="{023031B5-6FC9-4191-B36C-1ED884949DCA}"/>
            </a:ext>
          </a:extLst>
        </cdr:cNvPr>
        <cdr:cNvSpPr txBox="1"/>
      </cdr:nvSpPr>
      <cdr:spPr>
        <a:xfrm xmlns:a="http://schemas.openxmlformats.org/drawingml/2006/main">
          <a:off x="323597" y="710045"/>
          <a:ext cx="1532659" cy="424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0.00932</cdr:x>
      <cdr:y>0.10974</cdr:y>
    </cdr:from>
    <cdr:to>
      <cdr:x>0.59319</cdr:x>
      <cdr:y>0.15613</cdr:y>
    </cdr:to>
    <cdr:sp macro="" textlink="">
      <cdr:nvSpPr>
        <cdr:cNvPr id="3" name="TextBox 2">
          <a:extLst xmlns:a="http://schemas.openxmlformats.org/drawingml/2006/main">
            <a:ext uri="{FF2B5EF4-FFF2-40B4-BE49-F238E27FC236}">
              <a16:creationId xmlns:a16="http://schemas.microsoft.com/office/drawing/2014/main" id="{930073DB-5C7B-476E-A4F2-41A27E293889}"/>
            </a:ext>
          </a:extLst>
        </cdr:cNvPr>
        <cdr:cNvSpPr txBox="1"/>
      </cdr:nvSpPr>
      <cdr:spPr>
        <a:xfrm xmlns:a="http://schemas.openxmlformats.org/drawingml/2006/main">
          <a:off x="44144" y="614795"/>
          <a:ext cx="2765495" cy="259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Avg.</a:t>
          </a:r>
          <a:r>
            <a:rPr lang="en-US" sz="1200" baseline="0">
              <a:latin typeface="Arial" panose="020B0604020202020204" pitchFamily="34" charset="0"/>
              <a:cs typeface="Arial" panose="020B0604020202020204" pitchFamily="34" charset="0"/>
            </a:rPr>
            <a:t> i</a:t>
          </a:r>
          <a:r>
            <a:rPr lang="en-US" sz="1200">
              <a:latin typeface="Arial" panose="020B0604020202020204" pitchFamily="34" charset="0"/>
              <a:cs typeface="Arial" panose="020B0604020202020204" pitchFamily="34" charset="0"/>
            </a:rPr>
            <a:t>mports/GDP (%,</a:t>
          </a:r>
          <a:r>
            <a:rPr lang="en-US" sz="1200" baseline="0">
              <a:latin typeface="Arial" panose="020B0604020202020204" pitchFamily="34" charset="0"/>
              <a:cs typeface="Arial" panose="020B0604020202020204" pitchFamily="34" charset="0"/>
            </a:rPr>
            <a:t> log scale)</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0.43567</cdr:x>
      <cdr:y>0.44557</cdr:y>
    </cdr:from>
    <cdr:to>
      <cdr:x>0.56433</cdr:x>
      <cdr:y>0.55443</cdr:y>
    </cdr:to>
    <cdr:sp macro="" textlink="">
      <cdr:nvSpPr>
        <cdr:cNvPr id="4" name="TextBox 3">
          <a:extLst xmlns:a="http://schemas.openxmlformats.org/drawingml/2006/main">
            <a:ext uri="{FF2B5EF4-FFF2-40B4-BE49-F238E27FC236}">
              <a16:creationId xmlns:a16="http://schemas.microsoft.com/office/drawing/2014/main" id="{B1533F84-F51C-40AD-BD7B-12E22038C6A7}"/>
            </a:ext>
          </a:extLst>
        </cdr:cNvPr>
        <cdr:cNvSpPr txBox="1"/>
      </cdr:nvSpPr>
      <cdr:spPr>
        <a:xfrm xmlns:a="http://schemas.openxmlformats.org/drawingml/2006/main">
          <a:off x="3096249" y="374245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0.43567</cdr:x>
      <cdr:y>0.44557</cdr:y>
    </cdr:from>
    <cdr:to>
      <cdr:x>0.56433</cdr:x>
      <cdr:y>0.55443</cdr:y>
    </cdr:to>
    <cdr:sp macro="" textlink="">
      <cdr:nvSpPr>
        <cdr:cNvPr id="5" name="TextBox 4">
          <a:extLst xmlns:a="http://schemas.openxmlformats.org/drawingml/2006/main">
            <a:ext uri="{FF2B5EF4-FFF2-40B4-BE49-F238E27FC236}">
              <a16:creationId xmlns:a16="http://schemas.microsoft.com/office/drawing/2014/main" id="{16171E91-FE44-48D1-80C5-773F034F2513}"/>
            </a:ext>
          </a:extLst>
        </cdr:cNvPr>
        <cdr:cNvSpPr txBox="1"/>
      </cdr:nvSpPr>
      <cdr:spPr>
        <a:xfrm xmlns:a="http://schemas.openxmlformats.org/drawingml/2006/main">
          <a:off x="3096249" y="3742459"/>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0.62705</cdr:x>
      <cdr:y>0.08346</cdr:y>
    </cdr:from>
    <cdr:to>
      <cdr:x>0.82815</cdr:x>
      <cdr:y>0.12828</cdr:y>
    </cdr:to>
    <cdr:sp macro="" textlink="">
      <cdr:nvSpPr>
        <cdr:cNvPr id="7" name="TextBox 6">
          <a:extLst xmlns:a="http://schemas.openxmlformats.org/drawingml/2006/main">
            <a:ext uri="{FF2B5EF4-FFF2-40B4-BE49-F238E27FC236}">
              <a16:creationId xmlns:a16="http://schemas.microsoft.com/office/drawing/2014/main" id="{278EE3CC-9B31-4CCA-8462-EF11247084C0}"/>
            </a:ext>
          </a:extLst>
        </cdr:cNvPr>
        <cdr:cNvSpPr txBox="1"/>
      </cdr:nvSpPr>
      <cdr:spPr>
        <a:xfrm xmlns:a="http://schemas.openxmlformats.org/drawingml/2006/main">
          <a:off x="2970036" y="467579"/>
          <a:ext cx="952500" cy="25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chemeClr val="bg1"/>
            </a:solidFill>
          </a:endParaRPr>
        </a:p>
      </cdr:txBody>
    </cdr:sp>
  </cdr:relSizeAnchor>
  <cdr:relSizeAnchor xmlns:cdr="http://schemas.openxmlformats.org/drawingml/2006/chartDrawing">
    <cdr:from>
      <cdr:x>0.43391</cdr:x>
      <cdr:y>0.07419</cdr:y>
    </cdr:from>
    <cdr:to>
      <cdr:x>0.87203</cdr:x>
      <cdr:y>0.11592</cdr:y>
    </cdr:to>
    <cdr:sp macro="" textlink="">
      <cdr:nvSpPr>
        <cdr:cNvPr id="8" name="TextBox 7">
          <a:extLst xmlns:a="http://schemas.openxmlformats.org/drawingml/2006/main">
            <a:ext uri="{FF2B5EF4-FFF2-40B4-BE49-F238E27FC236}">
              <a16:creationId xmlns:a16="http://schemas.microsoft.com/office/drawing/2014/main" id="{A7B53866-DB60-40E4-9AFA-0F9E447285B5}"/>
            </a:ext>
          </a:extLst>
        </cdr:cNvPr>
        <cdr:cNvSpPr txBox="1"/>
      </cdr:nvSpPr>
      <cdr:spPr>
        <a:xfrm xmlns:a="http://schemas.openxmlformats.org/drawingml/2006/main">
          <a:off x="2057987" y="416081"/>
          <a:ext cx="2077957" cy="23403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0.01096</cdr:x>
      <cdr:y>0.08037</cdr:y>
    </cdr:from>
    <cdr:to>
      <cdr:x>0.42047</cdr:x>
      <cdr:y>0.11283</cdr:y>
    </cdr:to>
    <cdr:sp macro="" textlink="">
      <cdr:nvSpPr>
        <cdr:cNvPr id="9" name="TextBox 8">
          <a:extLst xmlns:a="http://schemas.openxmlformats.org/drawingml/2006/main">
            <a:ext uri="{FF2B5EF4-FFF2-40B4-BE49-F238E27FC236}">
              <a16:creationId xmlns:a16="http://schemas.microsoft.com/office/drawing/2014/main" id="{CA46C6A7-0EE7-4C18-ADEE-C23680DC0C01}"/>
            </a:ext>
          </a:extLst>
        </cdr:cNvPr>
        <cdr:cNvSpPr txBox="1"/>
      </cdr:nvSpPr>
      <cdr:spPr>
        <a:xfrm xmlns:a="http://schemas.openxmlformats.org/drawingml/2006/main">
          <a:off x="57115" y="495300"/>
          <a:ext cx="21336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Arial" panose="020B0604020202020204" pitchFamily="34" charset="0"/>
              <a:cs typeface="Arial" panose="020B0604020202020204" pitchFamily="34" charset="0"/>
            </a:rPr>
            <a:t>B. U.S,</a:t>
          </a:r>
          <a:r>
            <a:rPr lang="en-US" sz="1100" b="1" baseline="0">
              <a:latin typeface="Arial" panose="020B0604020202020204" pitchFamily="34" charset="0"/>
              <a:cs typeface="Arial" panose="020B0604020202020204" pitchFamily="34" charset="0"/>
            </a:rPr>
            <a:t> imports</a:t>
          </a:r>
          <a:endParaRPr lang="en-US" sz="11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0.67277</cdr:x>
      <cdr:y>0.07573</cdr:y>
    </cdr:from>
    <cdr:to>
      <cdr:x>0.83182</cdr:x>
      <cdr:y>0.13756</cdr:y>
    </cdr:to>
    <cdr:sp macro="" textlink="">
      <cdr:nvSpPr>
        <cdr:cNvPr id="10" name="TextBox 9">
          <a:extLst xmlns:a="http://schemas.openxmlformats.org/drawingml/2006/main">
            <a:ext uri="{FF2B5EF4-FFF2-40B4-BE49-F238E27FC236}">
              <a16:creationId xmlns:a16="http://schemas.microsoft.com/office/drawing/2014/main" id="{0E325FFA-7F0C-47FE-B7C5-4654A75242CD}"/>
            </a:ext>
          </a:extLst>
        </cdr:cNvPr>
        <cdr:cNvSpPr txBox="1"/>
      </cdr:nvSpPr>
      <cdr:spPr>
        <a:xfrm xmlns:a="http://schemas.openxmlformats.org/drawingml/2006/main">
          <a:off x="3186560" y="424295"/>
          <a:ext cx="753341" cy="346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0.649</cdr:x>
      <cdr:y>0.08192</cdr:y>
    </cdr:from>
    <cdr:to>
      <cdr:x>0.81902</cdr:x>
      <cdr:y>0.12674</cdr:y>
    </cdr:to>
    <cdr:sp macro="" textlink="">
      <cdr:nvSpPr>
        <cdr:cNvPr id="11" name="TextBox 10">
          <a:extLst xmlns:a="http://schemas.openxmlformats.org/drawingml/2006/main">
            <a:ext uri="{FF2B5EF4-FFF2-40B4-BE49-F238E27FC236}">
              <a16:creationId xmlns:a16="http://schemas.microsoft.com/office/drawing/2014/main" id="{110677BD-205D-495C-8DAC-CEC95BAA8537}"/>
            </a:ext>
          </a:extLst>
        </cdr:cNvPr>
        <cdr:cNvSpPr txBox="1"/>
      </cdr:nvSpPr>
      <cdr:spPr>
        <a:xfrm xmlns:a="http://schemas.openxmlformats.org/drawingml/2006/main">
          <a:off x="3073992" y="458932"/>
          <a:ext cx="805295" cy="2511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494520" cy="5608320"/>
    <xdr:graphicFrame macro="">
      <xdr:nvGraphicFramePr>
        <xdr:cNvPr id="2" name="Chart 1">
          <a:extLst>
            <a:ext uri="{FF2B5EF4-FFF2-40B4-BE49-F238E27FC236}">
              <a16:creationId xmlns:a16="http://schemas.microsoft.com/office/drawing/2014/main" id="{6FCB94FC-7064-48C1-BC5F-6D1E2500AD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0.00633</cdr:x>
      <cdr:y>0.00869</cdr:y>
    </cdr:from>
    <cdr:to>
      <cdr:x>0.98957</cdr:x>
      <cdr:y>0.08129</cdr:y>
    </cdr:to>
    <cdr:sp macro="" textlink="">
      <cdr:nvSpPr>
        <cdr:cNvPr id="5" name="TextBox 1"/>
        <cdr:cNvSpPr txBox="1"/>
      </cdr:nvSpPr>
      <cdr:spPr>
        <a:xfrm xmlns:a="http://schemas.openxmlformats.org/drawingml/2006/main">
          <a:off x="74983" y="60725"/>
          <a:ext cx="11647103" cy="50731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3</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Educational Attainment, Labor Market Returns Lower for Spanish-Language Natives</a:t>
          </a:r>
        </a:p>
        <a:p xmlns:a="http://schemas.openxmlformats.org/drawingml/2006/main">
          <a:pPr rtl="0">
            <a:lnSpc>
              <a:spcPts val="1800"/>
            </a:lnSpc>
          </a:pPr>
          <a:endParaRPr lang="en-US" sz="1000" b="1" i="0" baseline="0">
            <a:solidFill>
              <a:srgbClr val="FF0000"/>
            </a:solidFill>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0.00602</cdr:x>
      <cdr:y>0.09817</cdr:y>
    </cdr:from>
    <cdr:to>
      <cdr:x>0.39318</cdr:x>
      <cdr:y>0.14267</cdr:y>
    </cdr:to>
    <cdr:sp macro="" textlink="">
      <cdr:nvSpPr>
        <cdr:cNvPr id="6" name="TextBox 4"/>
        <cdr:cNvSpPr txBox="1"/>
      </cdr:nvSpPr>
      <cdr:spPr>
        <a:xfrm xmlns:a="http://schemas.openxmlformats.org/drawingml/2006/main">
          <a:off x="57150" y="550756"/>
          <a:ext cx="3676649" cy="24965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US" sz="1200" b="1">
              <a:solidFill>
                <a:sysClr val="windowText" lastClr="000000"/>
              </a:solidFill>
              <a:latin typeface="Arial" panose="020B0604020202020204" pitchFamily="34" charset="0"/>
              <a:cs typeface="Arial" panose="020B0604020202020204" pitchFamily="34" charset="0"/>
            </a:rPr>
            <a:t>A. Share of population by educational attainment</a:t>
          </a:r>
        </a:p>
        <a:p xmlns:a="http://schemas.openxmlformats.org/drawingml/2006/main">
          <a:pPr algn="l"/>
          <a:r>
            <a:rPr lang="en-US" sz="1200">
              <a:solidFill>
                <a:sysClr val="windowText" lastClr="000000"/>
              </a:solidFill>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0.87755</cdr:y>
    </cdr:from>
    <cdr:to>
      <cdr:x>0.99825</cdr:x>
      <cdr:y>1</cdr:y>
    </cdr:to>
    <cdr:sp macro="" textlink="">
      <cdr:nvSpPr>
        <cdr:cNvPr id="7" name="TextBox 5">
          <a:extLst xmlns:a="http://schemas.openxmlformats.org/drawingml/2006/main">
            <a:ext uri="{FF2B5EF4-FFF2-40B4-BE49-F238E27FC236}">
              <a16:creationId xmlns:a16="http://schemas.microsoft.com/office/drawing/2014/main" id="{15079098-22EE-42D3-BEBE-80094699009C}"/>
            </a:ext>
          </a:extLst>
        </cdr:cNvPr>
        <cdr:cNvSpPr txBox="1"/>
      </cdr:nvSpPr>
      <cdr:spPr>
        <a:xfrm xmlns:a="http://schemas.openxmlformats.org/drawingml/2006/main">
          <a:off x="0" y="4914900"/>
          <a:ext cx="9470298" cy="6858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NOTES: The right plot depicts the first and third income quartiles; the horizontal black line is the median. The population for each linguistic grouping includes those employed full time in the formal private sector during 2019.</a:t>
          </a:r>
        </a:p>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SOURCES: 2019 American Community Survey; authors' calculations.</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0.47229</cdr:x>
      <cdr:y>0.07907</cdr:y>
    </cdr:from>
    <cdr:to>
      <cdr:x>0.96864</cdr:x>
      <cdr:y>0.93904</cdr:y>
    </cdr:to>
    <cdr:graphicFrame macro="">
      <cdr:nvGraphicFramePr>
        <cdr:cNvPr id="10" name="Chart 2">
          <a:extLst xmlns:a="http://schemas.openxmlformats.org/drawingml/2006/main">
            <a:ext uri="{FF2B5EF4-FFF2-40B4-BE49-F238E27FC236}">
              <a16:creationId xmlns:a16="http://schemas.microsoft.com/office/drawing/2014/main" id="{70EE21E7-C5C1-4E19-8A87-74450DAB288E}"/>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0.45838</cdr:x>
      <cdr:y>0.09129</cdr:y>
    </cdr:from>
    <cdr:to>
      <cdr:x>0.63992</cdr:x>
      <cdr:y>0.17997</cdr:y>
    </cdr:to>
    <cdr:sp macro="" textlink="">
      <cdr:nvSpPr>
        <cdr:cNvPr id="11" name="TextBox 10">
          <a:extLst xmlns:a="http://schemas.openxmlformats.org/drawingml/2006/main">
            <a:ext uri="{FF2B5EF4-FFF2-40B4-BE49-F238E27FC236}">
              <a16:creationId xmlns:a16="http://schemas.microsoft.com/office/drawing/2014/main" id="{57B7B438-11DD-4A0A-830A-5180FB17F8E4}"/>
            </a:ext>
          </a:extLst>
        </cdr:cNvPr>
        <cdr:cNvSpPr txBox="1"/>
      </cdr:nvSpPr>
      <cdr:spPr>
        <a:xfrm xmlns:a="http://schemas.openxmlformats.org/drawingml/2006/main">
          <a:off x="4352971" y="512157"/>
          <a:ext cx="1723979" cy="497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200" b="1">
              <a:solidFill>
                <a:sysClr val="windowText" lastClr="000000"/>
              </a:solidFill>
              <a:latin typeface="Arial" panose="020B0604020202020204" pitchFamily="34" charset="0"/>
              <a:cs typeface="Arial" panose="020B0604020202020204" pitchFamily="34" charset="0"/>
            </a:rPr>
            <a:t>B. Annual</a:t>
          </a:r>
          <a:r>
            <a:rPr lang="en-US" sz="1200" b="1" baseline="0">
              <a:solidFill>
                <a:sysClr val="windowText" lastClr="000000"/>
              </a:solidFill>
              <a:latin typeface="Arial" panose="020B0604020202020204" pitchFamily="34" charset="0"/>
              <a:cs typeface="Arial" panose="020B0604020202020204" pitchFamily="34" charset="0"/>
            </a:rPr>
            <a:t> i</a:t>
          </a:r>
          <a:r>
            <a:rPr lang="en-US" sz="1200" b="1">
              <a:solidFill>
                <a:sysClr val="windowText" lastClr="000000"/>
              </a:solidFill>
              <a:latin typeface="Arial" panose="020B0604020202020204" pitchFamily="34" charset="0"/>
              <a:cs typeface="Arial" panose="020B0604020202020204" pitchFamily="34" charset="0"/>
            </a:rPr>
            <a:t>ncome</a:t>
          </a:r>
        </a:p>
        <a:p xmlns:a="http://schemas.openxmlformats.org/drawingml/2006/main">
          <a:pPr algn="l"/>
          <a:r>
            <a:rPr lang="en-US" sz="1200">
              <a:solidFill>
                <a:sysClr val="windowText" lastClr="000000"/>
              </a:solidFill>
              <a:latin typeface="Arial" panose="020B0604020202020204" pitchFamily="34" charset="0"/>
              <a:cs typeface="Arial" panose="020B0604020202020204" pitchFamily="34" charset="0"/>
            </a:rPr>
            <a:t>U.S.</a:t>
          </a:r>
          <a:r>
            <a:rPr lang="en-US" sz="1200" baseline="0">
              <a:solidFill>
                <a:sysClr val="windowText" lastClr="000000"/>
              </a:solidFill>
              <a:latin typeface="Arial" panose="020B0604020202020204" pitchFamily="34" charset="0"/>
              <a:cs typeface="Arial" panose="020B0604020202020204" pitchFamily="34" charset="0"/>
            </a:rPr>
            <a:t> dollars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0.97292</cdr:x>
      <cdr:y>0.80306</cdr:y>
    </cdr:from>
    <cdr:to>
      <cdr:x>0.97593</cdr:x>
      <cdr:y>0.80645</cdr:y>
    </cdr:to>
    <cdr:cxnSp macro="">
      <cdr:nvCxnSpPr>
        <cdr:cNvPr id="3" name="Straight Connector 2">
          <a:extLst xmlns:a="http://schemas.openxmlformats.org/drawingml/2006/main">
            <a:ext uri="{FF2B5EF4-FFF2-40B4-BE49-F238E27FC236}">
              <a16:creationId xmlns:a16="http://schemas.microsoft.com/office/drawing/2014/main" id="{1BE3E241-27FD-4E37-877E-AFBDDDAF5151}"/>
            </a:ext>
          </a:extLst>
        </cdr:cNvPr>
        <cdr:cNvCxnSpPr/>
      </cdr:nvCxnSpPr>
      <cdr:spPr>
        <a:xfrm xmlns:a="http://schemas.openxmlformats.org/drawingml/2006/main" flipH="1" flipV="1">
          <a:off x="9239250" y="4505325"/>
          <a:ext cx="28575" cy="1905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0.97292</cdr:x>
      <cdr:y>0.78947</cdr:y>
    </cdr:from>
    <cdr:to>
      <cdr:x>1</cdr:x>
      <cdr:y>0.96604</cdr:y>
    </cdr:to>
    <cdr:sp macro="" textlink="">
      <cdr:nvSpPr>
        <cdr:cNvPr id="26" name="TextBox 25">
          <a:extLst xmlns:a="http://schemas.openxmlformats.org/drawingml/2006/main">
            <a:ext uri="{FF2B5EF4-FFF2-40B4-BE49-F238E27FC236}">
              <a16:creationId xmlns:a16="http://schemas.microsoft.com/office/drawing/2014/main" id="{084213FE-749B-413D-98C7-1323E6C203D3}"/>
            </a:ext>
          </a:extLst>
        </cdr:cNvPr>
        <cdr:cNvSpPr txBox="1"/>
      </cdr:nvSpPr>
      <cdr:spPr>
        <a:xfrm xmlns:a="http://schemas.openxmlformats.org/drawingml/2006/main">
          <a:off x="9239249" y="4429125"/>
          <a:ext cx="257175" cy="990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0.9669</cdr:x>
      <cdr:y>0.80815</cdr:y>
    </cdr:from>
    <cdr:to>
      <cdr:x>1</cdr:x>
      <cdr:y>0.97114</cdr:y>
    </cdr:to>
    <cdr:sp macro="" textlink="">
      <cdr:nvSpPr>
        <cdr:cNvPr id="27" name="TextBox 26">
          <a:extLst xmlns:a="http://schemas.openxmlformats.org/drawingml/2006/main">
            <a:ext uri="{FF2B5EF4-FFF2-40B4-BE49-F238E27FC236}">
              <a16:creationId xmlns:a16="http://schemas.microsoft.com/office/drawing/2014/main" id="{E653C9EE-64A8-4085-9CDB-CD188F68A5AC}"/>
            </a:ext>
          </a:extLst>
        </cdr:cNvPr>
        <cdr:cNvSpPr txBox="1"/>
      </cdr:nvSpPr>
      <cdr:spPr>
        <a:xfrm xmlns:a="http://schemas.openxmlformats.org/drawingml/2006/main">
          <a:off x="9182099" y="4533900"/>
          <a:ext cx="3143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0.97312</cdr:x>
      <cdr:y>0.77929</cdr:y>
    </cdr:from>
    <cdr:to>
      <cdr:x>0.97793</cdr:x>
      <cdr:y>0.82683</cdr:y>
    </cdr:to>
    <cdr:sp macro="" textlink="">
      <cdr:nvSpPr>
        <cdr:cNvPr id="28" name="TextBox 27">
          <a:extLst xmlns:a="http://schemas.openxmlformats.org/drawingml/2006/main">
            <a:ext uri="{FF2B5EF4-FFF2-40B4-BE49-F238E27FC236}">
              <a16:creationId xmlns:a16="http://schemas.microsoft.com/office/drawing/2014/main" id="{D33C4FEB-1BF8-49A4-AA07-1468ACC37BBB}"/>
            </a:ext>
          </a:extLst>
        </cdr:cNvPr>
        <cdr:cNvSpPr txBox="1"/>
      </cdr:nvSpPr>
      <cdr:spPr>
        <a:xfrm xmlns:a="http://schemas.openxmlformats.org/drawingml/2006/main">
          <a:off x="9241157" y="4371976"/>
          <a:ext cx="45719" cy="26669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endParaRPr lang="en-US" sz="1100">
            <a:solidFill>
              <a:schemeClr val="bg1"/>
            </a:solidFill>
          </a:endParaRPr>
        </a:p>
      </cdr:txBody>
    </cdr:sp>
  </cdr:relSizeAnchor>
  <cdr:relSizeAnchor xmlns:cdr="http://schemas.openxmlformats.org/drawingml/2006/chartDrawing">
    <cdr:from>
      <cdr:x>0.9669</cdr:x>
      <cdr:y>0.78778</cdr:y>
    </cdr:from>
    <cdr:to>
      <cdr:x>0.9669</cdr:x>
      <cdr:y>0.79626</cdr:y>
    </cdr:to>
    <cdr:cxnSp macro="">
      <cdr:nvCxnSpPr>
        <cdr:cNvPr id="30" name="Straight Connector 29">
          <a:extLst xmlns:a="http://schemas.openxmlformats.org/drawingml/2006/main">
            <a:ext uri="{FF2B5EF4-FFF2-40B4-BE49-F238E27FC236}">
              <a16:creationId xmlns:a16="http://schemas.microsoft.com/office/drawing/2014/main" id="{F18C8497-7FC1-4158-B303-880611573CEC}"/>
            </a:ext>
          </a:extLst>
        </cdr:cNvPr>
        <cdr:cNvCxnSpPr/>
      </cdr:nvCxnSpPr>
      <cdr:spPr>
        <a:xfrm xmlns:a="http://schemas.openxmlformats.org/drawingml/2006/main" flipH="1">
          <a:off x="9182100" y="4419600"/>
          <a:ext cx="2" cy="4762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0.16781</cdr:x>
      <cdr:y>0.41251</cdr:y>
    </cdr:from>
    <cdr:to>
      <cdr:x>0.98213</cdr:x>
      <cdr:y>0.70473</cdr:y>
    </cdr:to>
    <cdr:grpSp>
      <cdr:nvGrpSpPr>
        <cdr:cNvPr id="15" name="Group 14">
          <a:extLst xmlns:a="http://schemas.openxmlformats.org/drawingml/2006/main">
            <a:ext uri="{FF2B5EF4-FFF2-40B4-BE49-F238E27FC236}">
              <a16:creationId xmlns:a16="http://schemas.microsoft.com/office/drawing/2014/main" id="{34ADF3B3-692A-45D5-AB1F-F61C67A7DC71}"/>
            </a:ext>
          </a:extLst>
        </cdr:cNvPr>
        <cdr:cNvGrpSpPr/>
      </cdr:nvGrpSpPr>
      <cdr:grpSpPr>
        <a:xfrm xmlns:a="http://schemas.openxmlformats.org/drawingml/2006/main">
          <a:off x="790822" y="1989530"/>
          <a:ext cx="3837569" cy="1409374"/>
          <a:chOff x="789394" y="1983456"/>
          <a:chExt cx="3830639" cy="1405066"/>
        </a:xfrm>
      </cdr:grpSpPr>
      <cdr:cxnSp macro="">
        <cdr:nvCxnSpPr>
          <cdr:cNvPr id="3" name="Straight Connector 2">
            <a:extLst xmlns:a="http://schemas.openxmlformats.org/drawingml/2006/main">
              <a:ext uri="{FF2B5EF4-FFF2-40B4-BE49-F238E27FC236}">
                <a16:creationId xmlns:a16="http://schemas.microsoft.com/office/drawing/2014/main" id="{8EFA86CB-7E9C-4CEB-B61B-5F587BA639FC}"/>
              </a:ext>
            </a:extLst>
          </cdr:cNvPr>
          <cdr:cNvCxnSpPr/>
        </cdr:nvCxnSpPr>
        <cdr:spPr>
          <a:xfrm xmlns:a="http://schemas.openxmlformats.org/drawingml/2006/main">
            <a:off x="4465967" y="1983456"/>
            <a:ext cx="154066"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4" name="Straight Connector 3">
            <a:extLst xmlns:a="http://schemas.openxmlformats.org/drawingml/2006/main">
              <a:ext uri="{FF2B5EF4-FFF2-40B4-BE49-F238E27FC236}">
                <a16:creationId xmlns:a16="http://schemas.microsoft.com/office/drawing/2014/main" id="{BCC42DBA-F3FB-403E-98AB-3F42B37E2826}"/>
              </a:ext>
            </a:extLst>
          </cdr:cNvPr>
          <cdr:cNvCxnSpPr/>
        </cdr:nvCxnSpPr>
        <cdr:spPr>
          <a:xfrm xmlns:a="http://schemas.openxmlformats.org/drawingml/2006/main">
            <a:off x="4310363" y="2103517"/>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5" name="Straight Connector 4">
            <a:extLst xmlns:a="http://schemas.openxmlformats.org/drawingml/2006/main">
              <a:ext uri="{FF2B5EF4-FFF2-40B4-BE49-F238E27FC236}">
                <a16:creationId xmlns:a16="http://schemas.microsoft.com/office/drawing/2014/main" id="{8607723B-4DAA-4D36-9F5A-3C69934A6289}"/>
              </a:ext>
            </a:extLst>
          </cdr:cNvPr>
          <cdr:cNvCxnSpPr/>
        </cdr:nvCxnSpPr>
        <cdr:spPr>
          <a:xfrm xmlns:a="http://schemas.openxmlformats.org/drawingml/2006/main">
            <a:off x="4164792" y="2303675"/>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6" name="Straight Connector 5">
            <a:extLst xmlns:a="http://schemas.openxmlformats.org/drawingml/2006/main">
              <a:ext uri="{FF2B5EF4-FFF2-40B4-BE49-F238E27FC236}">
                <a16:creationId xmlns:a16="http://schemas.microsoft.com/office/drawing/2014/main" id="{287DEF30-3DF2-4F25-8687-0C3BA10EDAA3}"/>
              </a:ext>
            </a:extLst>
          </cdr:cNvPr>
          <cdr:cNvCxnSpPr/>
        </cdr:nvCxnSpPr>
        <cdr:spPr>
          <a:xfrm xmlns:a="http://schemas.openxmlformats.org/drawingml/2006/main">
            <a:off x="3989636" y="2989595"/>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Connector 6">
            <a:extLst xmlns:a="http://schemas.openxmlformats.org/drawingml/2006/main">
              <a:ext uri="{FF2B5EF4-FFF2-40B4-BE49-F238E27FC236}">
                <a16:creationId xmlns:a16="http://schemas.microsoft.com/office/drawing/2014/main" id="{960962C3-7094-43DC-9828-40902824E7E8}"/>
              </a:ext>
            </a:extLst>
          </cdr:cNvPr>
          <cdr:cNvCxnSpPr/>
        </cdr:nvCxnSpPr>
        <cdr:spPr>
          <a:xfrm xmlns:a="http://schemas.openxmlformats.org/drawingml/2006/main">
            <a:off x="3656544" y="2572345"/>
            <a:ext cx="154066"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8" name="Straight Connector 7">
            <a:extLst xmlns:a="http://schemas.openxmlformats.org/drawingml/2006/main">
              <a:ext uri="{FF2B5EF4-FFF2-40B4-BE49-F238E27FC236}">
                <a16:creationId xmlns:a16="http://schemas.microsoft.com/office/drawing/2014/main" id="{38338036-71CD-4933-9964-FDC256CB91D4}"/>
              </a:ext>
            </a:extLst>
          </cdr:cNvPr>
          <cdr:cNvCxnSpPr/>
        </cdr:nvCxnSpPr>
        <cdr:spPr>
          <a:xfrm xmlns:a="http://schemas.openxmlformats.org/drawingml/2006/main">
            <a:off x="3509405" y="2718655"/>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9" name="Straight Connector 8">
            <a:extLst xmlns:a="http://schemas.openxmlformats.org/drawingml/2006/main">
              <a:ext uri="{FF2B5EF4-FFF2-40B4-BE49-F238E27FC236}">
                <a16:creationId xmlns:a16="http://schemas.microsoft.com/office/drawing/2014/main" id="{622F3144-8D93-4AD8-944C-5EC15376E980}"/>
              </a:ext>
            </a:extLst>
          </cdr:cNvPr>
          <cdr:cNvCxnSpPr/>
        </cdr:nvCxnSpPr>
        <cdr:spPr>
          <a:xfrm xmlns:a="http://schemas.openxmlformats.org/drawingml/2006/main">
            <a:off x="3345334" y="2896848"/>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0" name="Straight Connector 9">
            <a:extLst xmlns:a="http://schemas.openxmlformats.org/drawingml/2006/main">
              <a:ext uri="{FF2B5EF4-FFF2-40B4-BE49-F238E27FC236}">
                <a16:creationId xmlns:a16="http://schemas.microsoft.com/office/drawing/2014/main" id="{193A9846-9F40-4AAA-BB36-702CB5A85B16}"/>
              </a:ext>
            </a:extLst>
          </cdr:cNvPr>
          <cdr:cNvCxnSpPr/>
        </cdr:nvCxnSpPr>
        <cdr:spPr>
          <a:xfrm xmlns:a="http://schemas.openxmlformats.org/drawingml/2006/main">
            <a:off x="3182829" y="3246341"/>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1" name="Straight Connector 10">
            <a:extLst xmlns:a="http://schemas.openxmlformats.org/drawingml/2006/main">
              <a:ext uri="{FF2B5EF4-FFF2-40B4-BE49-F238E27FC236}">
                <a16:creationId xmlns:a16="http://schemas.microsoft.com/office/drawing/2014/main" id="{C13FA3C7-4F0F-4D50-A776-132BDCFF6ED3}"/>
              </a:ext>
            </a:extLst>
          </cdr:cNvPr>
          <cdr:cNvCxnSpPr/>
        </cdr:nvCxnSpPr>
        <cdr:spPr>
          <a:xfrm xmlns:a="http://schemas.openxmlformats.org/drawingml/2006/main">
            <a:off x="2863382" y="3081961"/>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2" name="Straight Connector 11">
            <a:extLst xmlns:a="http://schemas.openxmlformats.org/drawingml/2006/main">
              <a:ext uri="{FF2B5EF4-FFF2-40B4-BE49-F238E27FC236}">
                <a16:creationId xmlns:a16="http://schemas.microsoft.com/office/drawing/2014/main" id="{1130DD82-ECE3-4AC7-93B8-EA77E12397A2}"/>
              </a:ext>
            </a:extLst>
          </cdr:cNvPr>
          <cdr:cNvCxnSpPr/>
        </cdr:nvCxnSpPr>
        <cdr:spPr>
          <a:xfrm xmlns:a="http://schemas.openxmlformats.org/drawingml/2006/main">
            <a:off x="2710395" y="3172834"/>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3" name="Straight Connector 12">
            <a:extLst xmlns:a="http://schemas.openxmlformats.org/drawingml/2006/main">
              <a:ext uri="{FF2B5EF4-FFF2-40B4-BE49-F238E27FC236}">
                <a16:creationId xmlns:a16="http://schemas.microsoft.com/office/drawing/2014/main" id="{7C7A483F-3712-4E03-AE8F-AD2CE403715E}"/>
              </a:ext>
            </a:extLst>
          </cdr:cNvPr>
          <cdr:cNvCxnSpPr/>
        </cdr:nvCxnSpPr>
        <cdr:spPr>
          <a:xfrm xmlns:a="http://schemas.openxmlformats.org/drawingml/2006/main">
            <a:off x="2546326" y="3227495"/>
            <a:ext cx="154066"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4" name="Straight Connector 13">
            <a:extLst xmlns:a="http://schemas.openxmlformats.org/drawingml/2006/main">
              <a:ext uri="{FF2B5EF4-FFF2-40B4-BE49-F238E27FC236}">
                <a16:creationId xmlns:a16="http://schemas.microsoft.com/office/drawing/2014/main" id="{24A5A7E7-0F9F-4F2D-A2DC-AC9F3932CFF2}"/>
              </a:ext>
            </a:extLst>
          </cdr:cNvPr>
          <cdr:cNvCxnSpPr/>
        </cdr:nvCxnSpPr>
        <cdr:spPr>
          <a:xfrm xmlns:a="http://schemas.openxmlformats.org/drawingml/2006/main">
            <a:off x="2388055" y="3293313"/>
            <a:ext cx="154066"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6" name="Straight Connector 15">
            <a:extLst xmlns:a="http://schemas.openxmlformats.org/drawingml/2006/main">
              <a:ext uri="{FF2B5EF4-FFF2-40B4-BE49-F238E27FC236}">
                <a16:creationId xmlns:a16="http://schemas.microsoft.com/office/drawing/2014/main" id="{232DAE2A-AD51-409E-8433-1419770B5EF7}"/>
              </a:ext>
            </a:extLst>
          </cdr:cNvPr>
          <cdr:cNvCxnSpPr/>
        </cdr:nvCxnSpPr>
        <cdr:spPr>
          <a:xfrm xmlns:a="http://schemas.openxmlformats.org/drawingml/2006/main">
            <a:off x="2062423" y="3171291"/>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7" name="Straight Connector 16">
            <a:extLst xmlns:a="http://schemas.openxmlformats.org/drawingml/2006/main">
              <a:ext uri="{FF2B5EF4-FFF2-40B4-BE49-F238E27FC236}">
                <a16:creationId xmlns:a16="http://schemas.microsoft.com/office/drawing/2014/main" id="{2EB2375D-3111-475A-9545-D04CA5F00DCD}"/>
              </a:ext>
            </a:extLst>
          </cdr:cNvPr>
          <cdr:cNvCxnSpPr/>
        </cdr:nvCxnSpPr>
        <cdr:spPr>
          <a:xfrm xmlns:a="http://schemas.openxmlformats.org/drawingml/2006/main">
            <a:off x="1902586" y="3266001"/>
            <a:ext cx="154066"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8" name="Straight Connector 17">
            <a:extLst xmlns:a="http://schemas.openxmlformats.org/drawingml/2006/main">
              <a:ext uri="{FF2B5EF4-FFF2-40B4-BE49-F238E27FC236}">
                <a16:creationId xmlns:a16="http://schemas.microsoft.com/office/drawing/2014/main" id="{41DB55DA-1335-491A-A2FD-A9226CF74820}"/>
              </a:ext>
            </a:extLst>
          </cdr:cNvPr>
          <cdr:cNvCxnSpPr/>
        </cdr:nvCxnSpPr>
        <cdr:spPr>
          <a:xfrm xmlns:a="http://schemas.openxmlformats.org/drawingml/2006/main">
            <a:off x="1745358" y="3305677"/>
            <a:ext cx="154020"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19" name="Straight Connector 18">
            <a:extLst xmlns:a="http://schemas.openxmlformats.org/drawingml/2006/main">
              <a:ext uri="{FF2B5EF4-FFF2-40B4-BE49-F238E27FC236}">
                <a16:creationId xmlns:a16="http://schemas.microsoft.com/office/drawing/2014/main" id="{5A627CD9-8EB0-4BEE-8C2A-DB501ED0A258}"/>
              </a:ext>
            </a:extLst>
          </cdr:cNvPr>
          <cdr:cNvCxnSpPr/>
        </cdr:nvCxnSpPr>
        <cdr:spPr>
          <a:xfrm xmlns:a="http://schemas.openxmlformats.org/drawingml/2006/main">
            <a:off x="1583508" y="3387314"/>
            <a:ext cx="154066"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0" name="Straight Connector 19">
            <a:extLst xmlns:a="http://schemas.openxmlformats.org/drawingml/2006/main">
              <a:ext uri="{FF2B5EF4-FFF2-40B4-BE49-F238E27FC236}">
                <a16:creationId xmlns:a16="http://schemas.microsoft.com/office/drawing/2014/main" id="{AF237AB7-3D2C-4D95-B62C-DCE0C73E941A}"/>
              </a:ext>
            </a:extLst>
          </cdr:cNvPr>
          <cdr:cNvCxnSpPr/>
        </cdr:nvCxnSpPr>
        <cdr:spPr>
          <a:xfrm xmlns:a="http://schemas.openxmlformats.org/drawingml/2006/main">
            <a:off x="1260495" y="3283354"/>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1" name="Straight Connector 20">
            <a:extLst xmlns:a="http://schemas.openxmlformats.org/drawingml/2006/main">
              <a:ext uri="{FF2B5EF4-FFF2-40B4-BE49-F238E27FC236}">
                <a16:creationId xmlns:a16="http://schemas.microsoft.com/office/drawing/2014/main" id="{AF237AB7-3D2C-4D95-B62C-DCE0C73E941A}"/>
              </a:ext>
            </a:extLst>
          </cdr:cNvPr>
          <cdr:cNvCxnSpPr/>
        </cdr:nvCxnSpPr>
        <cdr:spPr>
          <a:xfrm xmlns:a="http://schemas.openxmlformats.org/drawingml/2006/main">
            <a:off x="1108314" y="3359100"/>
            <a:ext cx="16315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2" name="Straight Connector 21">
            <a:extLst xmlns:a="http://schemas.openxmlformats.org/drawingml/2006/main">
              <a:ext uri="{FF2B5EF4-FFF2-40B4-BE49-F238E27FC236}">
                <a16:creationId xmlns:a16="http://schemas.microsoft.com/office/drawing/2014/main" id="{953096AB-4A56-45AB-87F5-03237241D1B4}"/>
              </a:ext>
            </a:extLst>
          </cdr:cNvPr>
          <cdr:cNvCxnSpPr/>
        </cdr:nvCxnSpPr>
        <cdr:spPr>
          <a:xfrm xmlns:a="http://schemas.openxmlformats.org/drawingml/2006/main">
            <a:off x="789394" y="3388522"/>
            <a:ext cx="154067"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23" name="Straight Connector 22">
            <a:extLst xmlns:a="http://schemas.openxmlformats.org/drawingml/2006/main">
              <a:ext uri="{FF2B5EF4-FFF2-40B4-BE49-F238E27FC236}">
                <a16:creationId xmlns:a16="http://schemas.microsoft.com/office/drawing/2014/main" id="{0F510710-D564-4A86-BCD2-D3E1FE1450EC}"/>
              </a:ext>
            </a:extLst>
          </cdr:cNvPr>
          <cdr:cNvCxnSpPr/>
        </cdr:nvCxnSpPr>
        <cdr:spPr>
          <a:xfrm xmlns:a="http://schemas.openxmlformats.org/drawingml/2006/main">
            <a:off x="944066" y="3368574"/>
            <a:ext cx="154019" cy="0"/>
          </a:xfrm>
          <a:prstGeom xmlns:a="http://schemas.openxmlformats.org/drawingml/2006/main" prst="line">
            <a:avLst/>
          </a:prstGeom>
          <a:ln xmlns:a="http://schemas.openxmlformats.org/drawingml/2006/main" w="15875"/>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0.00633</cdr:x>
      <cdr:y>0.00869</cdr:y>
    </cdr:from>
    <cdr:to>
      <cdr:x>0.98957</cdr:x>
      <cdr:y>0.08129</cdr:y>
    </cdr:to>
    <cdr:sp macro="" textlink="">
      <cdr:nvSpPr>
        <cdr:cNvPr id="5" name="TextBox 1"/>
        <cdr:cNvSpPr txBox="1"/>
      </cdr:nvSpPr>
      <cdr:spPr>
        <a:xfrm xmlns:a="http://schemas.openxmlformats.org/drawingml/2006/main">
          <a:off x="74983" y="60725"/>
          <a:ext cx="11647103" cy="50731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Trade Thrives on Spanish-Language Relationship</a:t>
          </a:r>
        </a:p>
      </cdr:txBody>
    </cdr:sp>
  </cdr:relSizeAnchor>
  <cdr:relSizeAnchor xmlns:cdr="http://schemas.openxmlformats.org/drawingml/2006/chartDrawing">
    <cdr:from>
      <cdr:x>0.14977</cdr:x>
      <cdr:y>0.78622</cdr:y>
    </cdr:from>
    <cdr:to>
      <cdr:x>0.4274</cdr:x>
      <cdr:y>0.80216</cdr:y>
    </cdr:to>
    <cdr:sp macro="" textlink="">
      <cdr:nvSpPr>
        <cdr:cNvPr id="6" name="TextBox 4"/>
        <cdr:cNvSpPr txBox="1"/>
      </cdr:nvSpPr>
      <cdr:spPr>
        <a:xfrm xmlns:a="http://schemas.openxmlformats.org/drawingml/2006/main">
          <a:off x="1420091" y="4404772"/>
          <a:ext cx="2632364" cy="8929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Geodesic distance from</a:t>
          </a:r>
          <a:r>
            <a:rPr lang="en-US" sz="1200" baseline="0">
              <a:solidFill>
                <a:sysClr val="windowText" lastClr="000000"/>
              </a:solidFill>
              <a:latin typeface="Arial" panose="020B0604020202020204" pitchFamily="34" charset="0"/>
              <a:cs typeface="Arial" panose="020B0604020202020204" pitchFamily="34" charset="0"/>
            </a:rPr>
            <a:t> U.S. (kms)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0.50046</cdr:x>
      <cdr:y>0</cdr:y>
    </cdr:from>
    <cdr:to>
      <cdr:x>1</cdr:x>
      <cdr:y>1</cdr:y>
    </cdr:to>
    <cdr:graphicFrame macro="">
      <cdr:nvGraphicFramePr>
        <cdr:cNvPr id="2" name="Chart 1">
          <a:extLst xmlns:a="http://schemas.openxmlformats.org/drawingml/2006/main">
            <a:ext uri="{FF2B5EF4-FFF2-40B4-BE49-F238E27FC236}">
              <a16:creationId xmlns:a16="http://schemas.microsoft.com/office/drawing/2014/main" id="{D02AA904-312D-45D3-9E3E-3BD0F67DFDE8}"/>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0.8238</cdr:y>
    </cdr:from>
    <cdr:to>
      <cdr:x>0.99825</cdr:x>
      <cdr:y>0.92581</cdr:y>
    </cdr:to>
    <cdr:sp macro="" textlink="">
      <cdr:nvSpPr>
        <cdr:cNvPr id="7" name="TextBox 5">
          <a:extLst xmlns:a="http://schemas.openxmlformats.org/drawingml/2006/main">
            <a:ext uri="{FF2B5EF4-FFF2-40B4-BE49-F238E27FC236}">
              <a16:creationId xmlns:a16="http://schemas.microsoft.com/office/drawing/2014/main" id="{15079098-22EE-42D3-BEBE-80094699009C}"/>
            </a:ext>
          </a:extLst>
        </cdr:cNvPr>
        <cdr:cNvSpPr txBox="1"/>
      </cdr:nvSpPr>
      <cdr:spPr>
        <a:xfrm xmlns:a="http://schemas.openxmlformats.org/drawingml/2006/main">
          <a:off x="0" y="4615296"/>
          <a:ext cx="9465112" cy="5715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NOTE: The dashed lines represent the estimated relationship between exports/imports adjusted by the size of the partner's country economy in relation to distance (the gravity equation of trade). The blue line indicates the trade relationship with countries whose population is largely Spanish-language native or where the Spanish language by linguistic similarity or as a heritage or preferred second-language has a relevant presence. The black line refers to all other countries except the large export-oriented economies of Sutheastasia.</a:t>
          </a:r>
        </a:p>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SOURCES: International Monetary Fund World Economic Outlook and Direction of Trade Statistics, authors' calculations.</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0.00175</cdr:x>
      <cdr:y>0.10953</cdr:y>
    </cdr:from>
    <cdr:to>
      <cdr:x>1</cdr:x>
      <cdr:y>0.15785</cdr:y>
    </cdr:to>
    <cdr:sp macro="" textlink="">
      <cdr:nvSpPr>
        <cdr:cNvPr id="8" name="TextBox 5">
          <a:extLst xmlns:a="http://schemas.openxmlformats.org/drawingml/2006/main">
            <a:ext uri="{FF2B5EF4-FFF2-40B4-BE49-F238E27FC236}">
              <a16:creationId xmlns:a16="http://schemas.microsoft.com/office/drawing/2014/main" id="{F891CD51-0CF7-46EF-A1D5-4839F4FCE633}"/>
            </a:ext>
          </a:extLst>
        </cdr:cNvPr>
        <cdr:cNvSpPr txBox="1"/>
      </cdr:nvSpPr>
      <cdr:spPr>
        <a:xfrm xmlns:a="http://schemas.openxmlformats.org/drawingml/2006/main">
          <a:off x="16593" y="613641"/>
          <a:ext cx="9465112" cy="2707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         U.S. Exports                                                                                                    U.S. Imports</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0.29982</cdr:x>
      <cdr:y>0.78623</cdr:y>
    </cdr:from>
    <cdr:to>
      <cdr:x>0.81719</cdr:x>
      <cdr:y>0.80062</cdr:y>
    </cdr:to>
    <cdr:sp macro="" textlink="">
      <cdr:nvSpPr>
        <cdr:cNvPr id="6" name="TextBox 4"/>
        <cdr:cNvSpPr txBox="1"/>
      </cdr:nvSpPr>
      <cdr:spPr>
        <a:xfrm xmlns:a="http://schemas.openxmlformats.org/drawingml/2006/main">
          <a:off x="1420094" y="4404773"/>
          <a:ext cx="2450522" cy="806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Geodesic distance from U.S. (kms)</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481705" cy="5602432"/>
    <xdr:graphicFrame macro="">
      <xdr:nvGraphicFramePr>
        <xdr:cNvPr id="2" name="Chart 1">
          <a:extLst>
            <a:ext uri="{FF2B5EF4-FFF2-40B4-BE49-F238E27FC236}">
              <a16:creationId xmlns:a16="http://schemas.microsoft.com/office/drawing/2014/main" id="{AAA2566E-6EEE-4045-BE3F-B913D63EE6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0.00633</cdr:x>
      <cdr:y>0.00869</cdr:y>
    </cdr:from>
    <cdr:to>
      <cdr:x>0.98957</cdr:x>
      <cdr:y>0.08129</cdr:y>
    </cdr:to>
    <cdr:sp macro="" textlink="">
      <cdr:nvSpPr>
        <cdr:cNvPr id="5" name="TextBox 1"/>
        <cdr:cNvSpPr txBox="1"/>
      </cdr:nvSpPr>
      <cdr:spPr>
        <a:xfrm xmlns:a="http://schemas.openxmlformats.org/drawingml/2006/main">
          <a:off x="74983" y="60725"/>
          <a:ext cx="11647103" cy="50731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Export Relationships</a:t>
          </a:r>
        </a:p>
      </cdr:txBody>
    </cdr:sp>
  </cdr:relSizeAnchor>
  <cdr:relSizeAnchor xmlns:cdr="http://schemas.openxmlformats.org/drawingml/2006/chartDrawing">
    <cdr:from>
      <cdr:x>0.35526</cdr:x>
      <cdr:y>0.90369</cdr:y>
    </cdr:from>
    <cdr:to>
      <cdr:x>0.63476</cdr:x>
      <cdr:y>0.93615</cdr:y>
    </cdr:to>
    <cdr:sp macro="" textlink="">
      <cdr:nvSpPr>
        <cdr:cNvPr id="6" name="TextBox 4"/>
        <cdr:cNvSpPr txBox="1"/>
      </cdr:nvSpPr>
      <cdr:spPr>
        <a:xfrm xmlns:a="http://schemas.openxmlformats.org/drawingml/2006/main">
          <a:off x="3366633" y="5051891"/>
          <a:ext cx="2648684" cy="1814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Distance from</a:t>
          </a:r>
          <a:r>
            <a:rPr lang="en-US" sz="1200" baseline="0">
              <a:solidFill>
                <a:sysClr val="windowText" lastClr="000000"/>
              </a:solidFill>
              <a:latin typeface="Arial" panose="020B0604020202020204" pitchFamily="34" charset="0"/>
              <a:cs typeface="Arial" panose="020B0604020202020204" pitchFamily="34" charset="0"/>
            </a:rPr>
            <a:t> United States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0.94672</cdr:y>
    </cdr:from>
    <cdr:to>
      <cdr:x>0.99825</cdr:x>
      <cdr:y>0.99504</cdr:y>
    </cdr:to>
    <cdr:sp macro="" textlink="">
      <cdr:nvSpPr>
        <cdr:cNvPr id="7" name="TextBox 5">
          <a:extLst xmlns:a="http://schemas.openxmlformats.org/drawingml/2006/main">
            <a:ext uri="{FF2B5EF4-FFF2-40B4-BE49-F238E27FC236}">
              <a16:creationId xmlns:a16="http://schemas.microsoft.com/office/drawing/2014/main" id="{15079098-22EE-42D3-BEBE-80094699009C}"/>
            </a:ext>
          </a:extLst>
        </cdr:cNvPr>
        <cdr:cNvSpPr txBox="1"/>
      </cdr:nvSpPr>
      <cdr:spPr>
        <a:xfrm xmlns:a="http://schemas.openxmlformats.org/drawingml/2006/main">
          <a:off x="0" y="5292436"/>
          <a:ext cx="9459925" cy="2701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SOURCE: International Monetary Fund; IMF World Economic Outlook.</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481705" cy="5602432"/>
    <xdr:graphicFrame macro="">
      <xdr:nvGraphicFramePr>
        <xdr:cNvPr id="2" name="Chart 1">
          <a:extLst>
            <a:ext uri="{FF2B5EF4-FFF2-40B4-BE49-F238E27FC236}">
              <a16:creationId xmlns:a16="http://schemas.microsoft.com/office/drawing/2014/main" id="{250FFBD7-D36C-4361-9B9F-A8BA7CA7AD8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0.00633</cdr:x>
      <cdr:y>0.00869</cdr:y>
    </cdr:from>
    <cdr:to>
      <cdr:x>0.98957</cdr:x>
      <cdr:y>0.08129</cdr:y>
    </cdr:to>
    <cdr:sp macro="" textlink="">
      <cdr:nvSpPr>
        <cdr:cNvPr id="5" name="TextBox 1"/>
        <cdr:cNvSpPr txBox="1"/>
      </cdr:nvSpPr>
      <cdr:spPr>
        <a:xfrm xmlns:a="http://schemas.openxmlformats.org/drawingml/2006/main">
          <a:off x="74983" y="60725"/>
          <a:ext cx="11647103" cy="50731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2</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Import Relationships</a:t>
          </a:r>
        </a:p>
      </cdr:txBody>
    </cdr:sp>
  </cdr:relSizeAnchor>
  <cdr:relSizeAnchor xmlns:cdr="http://schemas.openxmlformats.org/drawingml/2006/chartDrawing">
    <cdr:from>
      <cdr:x>0.35526</cdr:x>
      <cdr:y>0.90369</cdr:y>
    </cdr:from>
    <cdr:to>
      <cdr:x>0.63476</cdr:x>
      <cdr:y>0.93615</cdr:y>
    </cdr:to>
    <cdr:sp macro="" textlink="">
      <cdr:nvSpPr>
        <cdr:cNvPr id="6" name="TextBox 4"/>
        <cdr:cNvSpPr txBox="1"/>
      </cdr:nvSpPr>
      <cdr:spPr>
        <a:xfrm xmlns:a="http://schemas.openxmlformats.org/drawingml/2006/main">
          <a:off x="3366633" y="5051891"/>
          <a:ext cx="2648684" cy="1814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Distance from</a:t>
          </a:r>
          <a:r>
            <a:rPr lang="en-US" sz="1200" baseline="0">
              <a:solidFill>
                <a:sysClr val="windowText" lastClr="000000"/>
              </a:solidFill>
              <a:latin typeface="Arial" panose="020B0604020202020204" pitchFamily="34" charset="0"/>
              <a:cs typeface="Arial" panose="020B0604020202020204" pitchFamily="34" charset="0"/>
            </a:rPr>
            <a:t> United States</a:t>
          </a:r>
          <a:endParaRPr lang="en-US" sz="12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0.94672</cdr:y>
    </cdr:from>
    <cdr:to>
      <cdr:x>0.99825</cdr:x>
      <cdr:y>0.99504</cdr:y>
    </cdr:to>
    <cdr:sp macro="" textlink="">
      <cdr:nvSpPr>
        <cdr:cNvPr id="7" name="TextBox 5">
          <a:extLst xmlns:a="http://schemas.openxmlformats.org/drawingml/2006/main">
            <a:ext uri="{FF2B5EF4-FFF2-40B4-BE49-F238E27FC236}">
              <a16:creationId xmlns:a16="http://schemas.microsoft.com/office/drawing/2014/main" id="{15079098-22EE-42D3-BEBE-80094699009C}"/>
            </a:ext>
          </a:extLst>
        </cdr:cNvPr>
        <cdr:cNvSpPr txBox="1"/>
      </cdr:nvSpPr>
      <cdr:spPr>
        <a:xfrm xmlns:a="http://schemas.openxmlformats.org/drawingml/2006/main">
          <a:off x="0" y="5292436"/>
          <a:ext cx="9459925" cy="2701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SOURCE: International Monetary Fund; IMF World Economic Outlook.</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10429875" cy="6162675"/>
    <xdr:graphicFrame macro="">
      <xdr:nvGraphicFramePr>
        <xdr:cNvPr id="2" name="Chart 1">
          <a:extLst>
            <a:ext uri="{FF2B5EF4-FFF2-40B4-BE49-F238E27FC236}">
              <a16:creationId xmlns:a16="http://schemas.microsoft.com/office/drawing/2014/main" id="{45FBE5AC-B4F7-4B95-B851-F5B87EB5A74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0.00633</cdr:x>
      <cdr:y>0.00869</cdr:y>
    </cdr:from>
    <cdr:to>
      <cdr:x>0.98957</cdr:x>
      <cdr:y>0.08129</cdr:y>
    </cdr:to>
    <cdr:sp macro="" textlink="">
      <cdr:nvSpPr>
        <cdr:cNvPr id="5" name="TextBox 1"/>
        <cdr:cNvSpPr txBox="1"/>
      </cdr:nvSpPr>
      <cdr:spPr>
        <a:xfrm xmlns:a="http://schemas.openxmlformats.org/drawingml/2006/main">
          <a:off x="74983" y="60725"/>
          <a:ext cx="11647103" cy="507311"/>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Chart 1</a:t>
          </a:r>
          <a:endParaRPr lang="en-US" sz="1400">
            <a:solidFill>
              <a:srgbClr val="1E4C7E"/>
            </a:solidFill>
            <a:effectLst/>
            <a:latin typeface="Arial" panose="020B0604020202020204" pitchFamily="34" charset="0"/>
            <a:cs typeface="Arial" panose="020B0604020202020204" pitchFamily="34" charset="0"/>
          </a:endParaRPr>
        </a:p>
        <a:p xmlns:a="http://schemas.openxmlformats.org/drawingml/2006/main">
          <a:pPr rtl="0">
            <a:lnSpc>
              <a:spcPts val="1800"/>
            </a:lnSpc>
          </a:pPr>
          <a:r>
            <a:rPr lang="en-US" sz="1400" b="1" i="0" baseline="0">
              <a:solidFill>
                <a:srgbClr val="1E4C7E"/>
              </a:solidFill>
              <a:effectLst/>
              <a:latin typeface="Arial" panose="020B0604020202020204" pitchFamily="34" charset="0"/>
              <a:ea typeface="+mn-ea"/>
              <a:cs typeface="Arial" panose="020B0604020202020204" pitchFamily="34" charset="0"/>
            </a:rPr>
            <a:t>U.S. Has Second-Largest Native Spanish-Speaking Population </a:t>
          </a:r>
        </a:p>
      </cdr:txBody>
    </cdr:sp>
  </cdr:relSizeAnchor>
  <cdr:relSizeAnchor xmlns:cdr="http://schemas.openxmlformats.org/drawingml/2006/chartDrawing">
    <cdr:from>
      <cdr:x>0.35087</cdr:x>
      <cdr:y>0.77743</cdr:y>
    </cdr:from>
    <cdr:to>
      <cdr:x>0.63037</cdr:x>
      <cdr:y>0.82825</cdr:y>
    </cdr:to>
    <cdr:sp macro="" textlink="">
      <cdr:nvSpPr>
        <cdr:cNvPr id="6" name="TextBox 4"/>
        <cdr:cNvSpPr txBox="1"/>
      </cdr:nvSpPr>
      <cdr:spPr>
        <a:xfrm xmlns:a="http://schemas.openxmlformats.org/drawingml/2006/main">
          <a:off x="3326846" y="4355523"/>
          <a:ext cx="2650136" cy="28469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200">
              <a:solidFill>
                <a:sysClr val="windowText" lastClr="000000"/>
              </a:solidFill>
              <a:latin typeface="Arial" panose="020B0604020202020204" pitchFamily="34" charset="0"/>
              <a:cs typeface="Arial" panose="020B0604020202020204" pitchFamily="34" charset="0"/>
            </a:rPr>
            <a:t>Millions of people</a:t>
          </a:r>
        </a:p>
      </cdr:txBody>
    </cdr:sp>
  </cdr:relSizeAnchor>
  <cdr:relSizeAnchor xmlns:cdr="http://schemas.openxmlformats.org/drawingml/2006/chartDrawing">
    <cdr:from>
      <cdr:x>0.67166</cdr:x>
      <cdr:y>0.96622</cdr:y>
    </cdr:from>
    <cdr:to>
      <cdr:x>0.99044</cdr:x>
      <cdr:y>0.99674</cdr:y>
    </cdr:to>
    <cdr:sp macro="" textlink="">
      <cdr:nvSpPr>
        <cdr:cNvPr id="9" name="TextBox 2"/>
        <cdr:cNvSpPr txBox="1"/>
      </cdr:nvSpPr>
      <cdr:spPr>
        <a:xfrm xmlns:a="http://schemas.openxmlformats.org/drawingml/2006/main">
          <a:off x="6370266" y="5411126"/>
          <a:ext cx="3023416" cy="1709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chemeClr val="tx1">
                  <a:lumMod val="75000"/>
                  <a:lumOff val="25000"/>
                </a:schemeClr>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0.8238</cdr:y>
    </cdr:from>
    <cdr:to>
      <cdr:x>0.99825</cdr:x>
      <cdr:y>0.99504</cdr:y>
    </cdr:to>
    <cdr:sp macro="" textlink="">
      <cdr:nvSpPr>
        <cdr:cNvPr id="7" name="TextBox 5">
          <a:extLst xmlns:a="http://schemas.openxmlformats.org/drawingml/2006/main">
            <a:ext uri="{FF2B5EF4-FFF2-40B4-BE49-F238E27FC236}">
              <a16:creationId xmlns:a16="http://schemas.microsoft.com/office/drawing/2014/main" id="{15079098-22EE-42D3-BEBE-80094699009C}"/>
            </a:ext>
          </a:extLst>
        </cdr:cNvPr>
        <cdr:cNvSpPr txBox="1"/>
      </cdr:nvSpPr>
      <cdr:spPr>
        <a:xfrm xmlns:a="http://schemas.openxmlformats.org/drawingml/2006/main">
          <a:off x="0" y="4615295"/>
          <a:ext cx="9465112" cy="95934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NOTE: U.S. numbers refer to data for the 50 states and the District of Columbia </a:t>
          </a:r>
          <a:r>
            <a:rPr lang="en-US" sz="1200" b="0" i="0" baseline="0">
              <a:solidFill>
                <a:schemeClr val="dk1"/>
              </a:solidFill>
              <a:effectLst/>
              <a:latin typeface="Arial" panose="020B0604020202020204" pitchFamily="34" charset="0"/>
              <a:ea typeface="+mn-ea"/>
              <a:cs typeface="Arial" panose="020B0604020202020204" pitchFamily="34" charset="0"/>
            </a:rPr>
            <a:t>from the 2019 American Community Survey. Not included in the count are the </a:t>
          </a: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more than 3 million Spanish-language natives residing in U.S. territories—Puerto Rico, Guam, the Northern Mariana Islands and the U.S. Virgin Islands.</a:t>
          </a:r>
        </a:p>
        <a:p xmlns:a="http://schemas.openxmlformats.org/drawingml/2006/main">
          <a:pPr>
            <a:lnSpc>
              <a:spcPct val="100000"/>
            </a:lnSpc>
            <a:spcAft>
              <a:spcPts val="200"/>
            </a:spcAft>
          </a:pPr>
          <a:r>
            <a:rPr lang="en-US" sz="1200" b="0" i="0" kern="900" baseline="0">
              <a:solidFill>
                <a:sysClr val="windowText" lastClr="000000"/>
              </a:solidFill>
              <a:effectLst/>
              <a:latin typeface="Arial" panose="020B0604020202020204" pitchFamily="34" charset="0"/>
              <a:ea typeface="+mn-ea"/>
              <a:cs typeface="Arial" panose="020B0604020202020204" pitchFamily="34" charset="0"/>
            </a:rPr>
            <a:t>SOURCES: 2019 American Community Survey; 2019 Instituto Cervantes "Una Lengua Viva" ("A Living Language"); authors' calculations.</a:t>
          </a:r>
          <a:endParaRPr lang="en-US" sz="1200" kern="900" baseline="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0.51856</cdr:x>
      <cdr:y>0.44742</cdr:y>
    </cdr:from>
    <cdr:to>
      <cdr:x>0.6549</cdr:x>
      <cdr:y>0.53299</cdr:y>
    </cdr:to>
    <cdr:sp macro="" textlink="">
      <cdr:nvSpPr>
        <cdr:cNvPr id="2" name="TextBox 1">
          <a:extLst xmlns:a="http://schemas.openxmlformats.org/drawingml/2006/main">
            <a:ext uri="{FF2B5EF4-FFF2-40B4-BE49-F238E27FC236}">
              <a16:creationId xmlns:a16="http://schemas.microsoft.com/office/drawing/2014/main" id="{863FB433-5420-440D-8223-577346A6021F}"/>
            </a:ext>
          </a:extLst>
        </cdr:cNvPr>
        <cdr:cNvSpPr txBox="1"/>
      </cdr:nvSpPr>
      <cdr:spPr>
        <a:xfrm xmlns:a="http://schemas.openxmlformats.org/drawingml/2006/main">
          <a:off x="7377545" y="3758045"/>
          <a:ext cx="1939637" cy="718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400">
            <a:solidFill>
              <a:srgbClr val="FF0000"/>
            </a:solidFill>
          </a:endParaRPr>
        </a:p>
      </cdr:txBody>
    </cdr:sp>
  </cdr:relSizeAnchor>
  <cdr:relSizeAnchor xmlns:cdr="http://schemas.openxmlformats.org/drawingml/2006/chartDrawing">
    <cdr:from>
      <cdr:x>0.40457</cdr:x>
      <cdr:y>0.42968</cdr:y>
    </cdr:from>
    <cdr:to>
      <cdr:x>0.41187</cdr:x>
      <cdr:y>0.42968</cdr:y>
    </cdr:to>
    <cdr:cxnSp macro="">
      <cdr:nvCxnSpPr>
        <cdr:cNvPr id="20" name="Straight Connector 19">
          <a:extLst xmlns:a="http://schemas.openxmlformats.org/drawingml/2006/main">
            <a:ext uri="{FF2B5EF4-FFF2-40B4-BE49-F238E27FC236}">
              <a16:creationId xmlns:a16="http://schemas.microsoft.com/office/drawing/2014/main" id="{20D382FD-5B59-4AA2-9D7A-B243102B90CB}"/>
            </a:ext>
          </a:extLst>
        </cdr:cNvPr>
        <cdr:cNvCxnSpPr/>
      </cdr:nvCxnSpPr>
      <cdr:spPr>
        <a:xfrm xmlns:a="http://schemas.openxmlformats.org/drawingml/2006/main" flipH="1" flipV="1">
          <a:off x="4219575" y="2647950"/>
          <a:ext cx="76201" cy="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0.37352</cdr:x>
      <cdr:y>0.67697</cdr:y>
    </cdr:from>
    <cdr:to>
      <cdr:x>0.3863</cdr:x>
      <cdr:y>0.67697</cdr:y>
    </cdr:to>
    <cdr:cxnSp macro="">
      <cdr:nvCxnSpPr>
        <cdr:cNvPr id="24" name="Straight Connector 23">
          <a:extLst xmlns:a="http://schemas.openxmlformats.org/drawingml/2006/main">
            <a:ext uri="{FF2B5EF4-FFF2-40B4-BE49-F238E27FC236}">
              <a16:creationId xmlns:a16="http://schemas.microsoft.com/office/drawing/2014/main" id="{8D940294-5F49-46D5-8F6F-B3D122D7A6D5}"/>
            </a:ext>
          </a:extLst>
        </cdr:cNvPr>
        <cdr:cNvCxnSpPr/>
      </cdr:nvCxnSpPr>
      <cdr:spPr>
        <a:xfrm xmlns:a="http://schemas.openxmlformats.org/drawingml/2006/main" flipH="1">
          <a:off x="3895725" y="4171950"/>
          <a:ext cx="133350" cy="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SPANISH%20LANGUAGE%20PAPER/DallasFed_Blog_Post/v9/ReplicationFiles/GravityEquation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alt"/>
      <sheetName val="Chart2_Exports"/>
      <sheetName val="Chart2_Imports"/>
      <sheetName val="Chart2"/>
      <sheetName val="dist"/>
      <sheetName val="Trade"/>
      <sheetName val="Estimated Trade Effects"/>
    </sheetNames>
    <sheetDataSet>
      <sheetData sheetId="0" refreshError="1"/>
      <sheetData sheetId="1" refreshError="1"/>
      <sheetData sheetId="2" refreshError="1"/>
      <sheetData sheetId="3" refreshError="1"/>
      <sheetData sheetId="4">
        <row r="1">
          <cell r="Y1" t="str">
            <v>Imports (Spanish/Portuguese Speaking)</v>
          </cell>
          <cell r="Z1" t="str">
            <v>Imports (Others ex. SouthEast Asia &amp; Oil-Exporting)</v>
          </cell>
          <cell r="AA1" t="str">
            <v>Imports (SouthEast Asia and Oil-Exporting)</v>
          </cell>
        </row>
        <row r="2">
          <cell r="D2">
            <v>10847.88</v>
          </cell>
          <cell r="Y2" t="e">
            <v>#N/A</v>
          </cell>
          <cell r="Z2">
            <v>7.7595888959525225E-2</v>
          </cell>
          <cell r="AA2" t="e">
            <v>#N/A</v>
          </cell>
        </row>
        <row r="3">
          <cell r="D3">
            <v>10427.39</v>
          </cell>
          <cell r="Y3">
            <v>2.010484023972412</v>
          </cell>
          <cell r="Z3" t="e">
            <v>#N/A</v>
          </cell>
          <cell r="AA3" t="e">
            <v>#N/A</v>
          </cell>
        </row>
        <row r="4">
          <cell r="D4">
            <v>7439.6310000000003</v>
          </cell>
          <cell r="Y4" t="e">
            <v>#N/A</v>
          </cell>
          <cell r="Z4">
            <v>0.39460591777952336</v>
          </cell>
          <cell r="AA4" t="e">
            <v>#N/A</v>
          </cell>
        </row>
        <row r="5">
          <cell r="D5">
            <v>11029.46</v>
          </cell>
          <cell r="Y5" t="e">
            <v>#N/A</v>
          </cell>
          <cell r="Z5">
            <v>0.89994491169249347</v>
          </cell>
          <cell r="AA5" t="e">
            <v>#N/A</v>
          </cell>
        </row>
        <row r="6">
          <cell r="D6">
            <v>8542.6939999999995</v>
          </cell>
          <cell r="Y6">
            <v>0.98252500798725639</v>
          </cell>
          <cell r="Z6" t="e">
            <v>#N/A</v>
          </cell>
          <cell r="AA6" t="e">
            <v>#N/A</v>
          </cell>
        </row>
        <row r="7">
          <cell r="D7">
            <v>9088.8670000000002</v>
          </cell>
          <cell r="Y7" t="e">
            <v>#N/A</v>
          </cell>
          <cell r="Z7">
            <v>0.39692093907701315</v>
          </cell>
          <cell r="AA7" t="e">
            <v>#N/A</v>
          </cell>
        </row>
        <row r="8">
          <cell r="D8">
            <v>16008.79</v>
          </cell>
          <cell r="Y8" t="e">
            <v>#N/A</v>
          </cell>
          <cell r="Z8">
            <v>0.73275222487955771</v>
          </cell>
          <cell r="AA8" t="e">
            <v>#N/A</v>
          </cell>
        </row>
        <row r="9">
          <cell r="D9">
            <v>6798.701</v>
          </cell>
          <cell r="Y9" t="e">
            <v>#N/A</v>
          </cell>
          <cell r="Z9">
            <v>2.5396623420387532</v>
          </cell>
          <cell r="AA9" t="e">
            <v>#N/A</v>
          </cell>
        </row>
        <row r="10">
          <cell r="D10">
            <v>9371.8420000000006</v>
          </cell>
          <cell r="Y10" t="e">
            <v>#N/A</v>
          </cell>
          <cell r="Z10">
            <v>0.46354270729270725</v>
          </cell>
          <cell r="AA10" t="e">
            <v>#N/A</v>
          </cell>
        </row>
        <row r="11">
          <cell r="D11">
            <v>11382.61</v>
          </cell>
          <cell r="Y11" t="e">
            <v>#N/A</v>
          </cell>
          <cell r="Z11">
            <v>0.19514824797843666</v>
          </cell>
          <cell r="AA11" t="e">
            <v>#N/A</v>
          </cell>
        </row>
        <row r="12">
          <cell r="D12">
            <v>5891.7110000000002</v>
          </cell>
          <cell r="Y12" t="e">
            <v>#N/A</v>
          </cell>
          <cell r="Z12">
            <v>3.9163758517659901</v>
          </cell>
          <cell r="AA12" t="e">
            <v>#N/A</v>
          </cell>
        </row>
        <row r="13">
          <cell r="D13">
            <v>8416.8310000000001</v>
          </cell>
          <cell r="Y13" t="e">
            <v>#N/A</v>
          </cell>
          <cell r="Z13">
            <v>9.0612840466926109E-2</v>
          </cell>
          <cell r="AA13" t="e">
            <v>#N/A</v>
          </cell>
        </row>
        <row r="14">
          <cell r="D14">
            <v>7640.9390000000003</v>
          </cell>
          <cell r="Y14" t="e">
            <v>#N/A</v>
          </cell>
          <cell r="Z14">
            <v>2.8839070240061028E-2</v>
          </cell>
          <cell r="AA14" t="e">
            <v>#N/A</v>
          </cell>
        </row>
        <row r="15">
          <cell r="D15">
            <v>12680.43</v>
          </cell>
          <cell r="Y15" t="e">
            <v>#N/A</v>
          </cell>
          <cell r="Z15" t="e">
            <v>#N/A</v>
          </cell>
          <cell r="AA15">
            <v>1.690857021918279</v>
          </cell>
        </row>
        <row r="16">
          <cell r="D16">
            <v>7588.9030000000002</v>
          </cell>
          <cell r="Y16" t="e">
            <v>#N/A</v>
          </cell>
          <cell r="Z16">
            <v>0.91627700071467133</v>
          </cell>
          <cell r="AA16" t="e">
            <v>#N/A</v>
          </cell>
        </row>
        <row r="17">
          <cell r="D17">
            <v>10643.58</v>
          </cell>
          <cell r="Y17" t="e">
            <v>#N/A</v>
          </cell>
          <cell r="Z17" t="e">
            <v>#N/A</v>
          </cell>
          <cell r="AA17">
            <v>2.2513437646202634</v>
          </cell>
        </row>
        <row r="18">
          <cell r="D18">
            <v>7188.3230000000003</v>
          </cell>
          <cell r="Y18" t="e">
            <v>#N/A</v>
          </cell>
          <cell r="Z18">
            <v>0.3068999653516804</v>
          </cell>
          <cell r="AA18" t="e">
            <v>#N/A</v>
          </cell>
        </row>
        <row r="19">
          <cell r="D19">
            <v>7125.8360000000002</v>
          </cell>
          <cell r="Y19" t="e">
            <v>#N/A</v>
          </cell>
          <cell r="Z19">
            <v>0.35525196385878854</v>
          </cell>
          <cell r="AA19" t="e">
            <v>#N/A</v>
          </cell>
        </row>
        <row r="20">
          <cell r="D20">
            <v>2979.4949999999999</v>
          </cell>
          <cell r="Y20">
            <v>5.0364583333333348</v>
          </cell>
          <cell r="Z20" t="e">
            <v>#N/A</v>
          </cell>
          <cell r="AA20" t="e">
            <v>#N/A</v>
          </cell>
        </row>
        <row r="21">
          <cell r="D21">
            <v>6400.357</v>
          </cell>
          <cell r="Y21">
            <v>1.7143932221493943</v>
          </cell>
          <cell r="Z21" t="e">
            <v>#N/A</v>
          </cell>
          <cell r="AA21" t="e">
            <v>#N/A</v>
          </cell>
        </row>
        <row r="22">
          <cell r="D22">
            <v>7694.3069999999998</v>
          </cell>
          <cell r="Y22">
            <v>1.4825077752336828</v>
          </cell>
          <cell r="Z22" t="e">
            <v>#N/A</v>
          </cell>
          <cell r="AA22" t="e">
            <v>#N/A</v>
          </cell>
        </row>
        <row r="23">
          <cell r="D23">
            <v>14867.64</v>
          </cell>
          <cell r="Y23" t="e">
            <v>#N/A</v>
          </cell>
          <cell r="Z23" t="e">
            <v>#N/A</v>
          </cell>
          <cell r="AA23">
            <v>0.28277654046028211</v>
          </cell>
        </row>
        <row r="24">
          <cell r="D24">
            <v>12250.78</v>
          </cell>
          <cell r="Y24" t="e">
            <v>#N/A</v>
          </cell>
          <cell r="Z24">
            <v>5.3938906752411635E-2</v>
          </cell>
          <cell r="AA24" t="e">
            <v>#N/A</v>
          </cell>
        </row>
        <row r="25">
          <cell r="D25">
            <v>12583.97</v>
          </cell>
          <cell r="Y25" t="e">
            <v>#N/A</v>
          </cell>
          <cell r="Z25">
            <v>1.4924586945853102</v>
          </cell>
          <cell r="AA25" t="e">
            <v>#N/A</v>
          </cell>
        </row>
        <row r="26">
          <cell r="D26">
            <v>9918.6839999999993</v>
          </cell>
          <cell r="Y26" t="e">
            <v>#N/A</v>
          </cell>
          <cell r="Z26">
            <v>9.8418972332015825E-2</v>
          </cell>
          <cell r="AA26" t="e">
            <v>#N/A</v>
          </cell>
        </row>
        <row r="27">
          <cell r="D27">
            <v>548.39459999999997</v>
          </cell>
          <cell r="Y27" t="e">
            <v>#N/A</v>
          </cell>
          <cell r="Z27">
            <v>17.901438696904414</v>
          </cell>
          <cell r="AA27" t="e">
            <v>#N/A</v>
          </cell>
        </row>
        <row r="28">
          <cell r="D28">
            <v>6272.2849999999999</v>
          </cell>
          <cell r="Y28" t="e">
            <v>#N/A</v>
          </cell>
          <cell r="Z28">
            <v>5.1899983201012843</v>
          </cell>
          <cell r="AA28" t="e">
            <v>#N/A</v>
          </cell>
        </row>
        <row r="29">
          <cell r="D29">
            <v>8271.0450000000001</v>
          </cell>
          <cell r="Y29">
            <v>3.4624438715221824</v>
          </cell>
          <cell r="Z29" t="e">
            <v>#N/A</v>
          </cell>
          <cell r="AA29" t="e">
            <v>#N/A</v>
          </cell>
        </row>
        <row r="30">
          <cell r="D30">
            <v>10993.68</v>
          </cell>
          <cell r="Y30" t="e">
            <v>#N/A</v>
          </cell>
          <cell r="Z30" t="e">
            <v>#N/A</v>
          </cell>
          <cell r="AA30">
            <v>3.1906285511066486</v>
          </cell>
        </row>
        <row r="31">
          <cell r="D31">
            <v>7948.6490000000003</v>
          </cell>
          <cell r="Y31" t="e">
            <v>#N/A</v>
          </cell>
          <cell r="Z31">
            <v>1.7994721467739456</v>
          </cell>
          <cell r="AA31" t="e">
            <v>#N/A</v>
          </cell>
        </row>
        <row r="32">
          <cell r="D32">
            <v>9359.4830000000002</v>
          </cell>
          <cell r="Y32" t="e">
            <v>#N/A</v>
          </cell>
          <cell r="Z32">
            <v>0.39673468337493245</v>
          </cell>
          <cell r="AA32" t="e">
            <v>#N/A</v>
          </cell>
        </row>
        <row r="33">
          <cell r="D33">
            <v>10259.799999999999</v>
          </cell>
          <cell r="Y33" t="e">
            <v>#N/A</v>
          </cell>
          <cell r="Z33">
            <v>2.0760245574868446</v>
          </cell>
          <cell r="AA33" t="e">
            <v>#N/A</v>
          </cell>
        </row>
        <row r="34">
          <cell r="D34">
            <v>4021.1709999999998</v>
          </cell>
          <cell r="Y34">
            <v>3.8170588326246619</v>
          </cell>
          <cell r="Z34" t="e">
            <v>#N/A</v>
          </cell>
          <cell r="AA34" t="e">
            <v>#N/A</v>
          </cell>
        </row>
        <row r="35">
          <cell r="D35">
            <v>13150.82</v>
          </cell>
          <cell r="Y35" t="e">
            <v>#N/A</v>
          </cell>
          <cell r="Z35">
            <v>0.15521008403361353</v>
          </cell>
          <cell r="AA35" t="e">
            <v>#N/A</v>
          </cell>
        </row>
        <row r="36">
          <cell r="D36">
            <v>5640.5550000000003</v>
          </cell>
          <cell r="Y36">
            <v>0.12608476286579212</v>
          </cell>
          <cell r="Z36" t="e">
            <v>#N/A</v>
          </cell>
          <cell r="AA36" t="e">
            <v>#N/A</v>
          </cell>
        </row>
        <row r="37">
          <cell r="D37">
            <v>3564.9</v>
          </cell>
          <cell r="Y37">
            <v>7.0732915272260959</v>
          </cell>
          <cell r="Z37" t="e">
            <v>#N/A</v>
          </cell>
          <cell r="AA37" t="e">
            <v>#N/A</v>
          </cell>
        </row>
        <row r="38">
          <cell r="D38">
            <v>2114.8409999999999</v>
          </cell>
          <cell r="Y38" t="e">
            <v>#N/A</v>
          </cell>
          <cell r="Z38" t="e">
            <v>#N/A</v>
          </cell>
          <cell r="AA38" t="e">
            <v>#N/A</v>
          </cell>
        </row>
        <row r="39">
          <cell r="D39">
            <v>8790.8109999999997</v>
          </cell>
          <cell r="Y39" t="e">
            <v>#N/A</v>
          </cell>
          <cell r="Z39">
            <v>0.24179457379874161</v>
          </cell>
          <cell r="AA39" t="e">
            <v>#N/A</v>
          </cell>
        </row>
        <row r="40">
          <cell r="D40">
            <v>6573.9250000000002</v>
          </cell>
          <cell r="Y40" t="e">
            <v>#N/A</v>
          </cell>
          <cell r="Z40">
            <v>1.744888027253217</v>
          </cell>
          <cell r="AA40" t="e">
            <v>#N/A</v>
          </cell>
        </row>
        <row r="41">
          <cell r="D41">
            <v>6035.3339999999998</v>
          </cell>
          <cell r="Y41" t="e">
            <v>#N/A</v>
          </cell>
          <cell r="Z41">
            <v>3.2397666740039623</v>
          </cell>
          <cell r="AA41" t="e">
            <v>#N/A</v>
          </cell>
        </row>
        <row r="42">
          <cell r="D42">
            <v>11349.03</v>
          </cell>
          <cell r="Y42" t="e">
            <v>#N/A</v>
          </cell>
          <cell r="Z42">
            <v>0.7770771069934248</v>
          </cell>
          <cell r="AA42" t="e">
            <v>#N/A</v>
          </cell>
        </row>
        <row r="43">
          <cell r="D43">
            <v>3084.049</v>
          </cell>
          <cell r="Y43" t="e">
            <v>#N/A</v>
          </cell>
          <cell r="Z43">
            <v>0.29775474956822112</v>
          </cell>
          <cell r="AA43" t="e">
            <v>#N/A</v>
          </cell>
        </row>
        <row r="44">
          <cell r="D44">
            <v>6191.893</v>
          </cell>
          <cell r="Y44" t="e">
            <v>#N/A</v>
          </cell>
          <cell r="Z44">
            <v>2.4840598793501361</v>
          </cell>
          <cell r="AA44" t="e">
            <v>#N/A</v>
          </cell>
        </row>
        <row r="45">
          <cell r="D45">
            <v>2508.9549999999999</v>
          </cell>
          <cell r="Y45">
            <v>5.5491688381705453</v>
          </cell>
          <cell r="Z45" t="e">
            <v>#N/A</v>
          </cell>
          <cell r="AA45" t="e">
            <v>#N/A</v>
          </cell>
        </row>
        <row r="46">
          <cell r="D46">
            <v>6471.8789999999999</v>
          </cell>
          <cell r="Y46" t="e">
            <v>#N/A</v>
          </cell>
          <cell r="Z46">
            <v>1.9470363009294445</v>
          </cell>
          <cell r="AA46" t="e">
            <v>#N/A</v>
          </cell>
        </row>
        <row r="47">
          <cell r="D47">
            <v>4584.0730000000003</v>
          </cell>
          <cell r="Y47">
            <v>6.0537462537462536</v>
          </cell>
          <cell r="Z47" t="e">
            <v>#N/A</v>
          </cell>
          <cell r="AA47" t="e">
            <v>#N/A</v>
          </cell>
        </row>
        <row r="48">
          <cell r="D48">
            <v>9028.4130000000005</v>
          </cell>
          <cell r="Y48" t="e">
            <v>#N/A</v>
          </cell>
          <cell r="Z48">
            <v>0.6134751186597649</v>
          </cell>
          <cell r="AA48" t="e">
            <v>#N/A</v>
          </cell>
        </row>
        <row r="49">
          <cell r="D49">
            <v>10729.35</v>
          </cell>
          <cell r="Y49" t="e">
            <v>#N/A</v>
          </cell>
          <cell r="Z49">
            <v>9.2330978809284318E-3</v>
          </cell>
          <cell r="AA49" t="e">
            <v>#N/A</v>
          </cell>
        </row>
        <row r="50">
          <cell r="D50">
            <v>5770.2640000000001</v>
          </cell>
          <cell r="Y50">
            <v>1.0554107792233884</v>
          </cell>
          <cell r="Z50" t="e">
            <v>#N/A</v>
          </cell>
          <cell r="AA50" t="e">
            <v>#N/A</v>
          </cell>
        </row>
        <row r="51">
          <cell r="D51">
            <v>6653.48</v>
          </cell>
          <cell r="Y51" t="e">
            <v>#N/A</v>
          </cell>
          <cell r="Z51">
            <v>2.3556664019062752</v>
          </cell>
          <cell r="AA51" t="e">
            <v>#N/A</v>
          </cell>
        </row>
        <row r="52">
          <cell r="D52">
            <v>11220.63</v>
          </cell>
          <cell r="Y52" t="e">
            <v>#N/A</v>
          </cell>
          <cell r="Z52">
            <v>0.31222896510020726</v>
          </cell>
          <cell r="AA52" t="e">
            <v>#N/A</v>
          </cell>
        </row>
        <row r="53">
          <cell r="D53">
            <v>6625.9229999999998</v>
          </cell>
          <cell r="Y53" t="e">
            <v>#N/A</v>
          </cell>
          <cell r="Z53">
            <v>1.9603819387648891</v>
          </cell>
          <cell r="AA53" t="e">
            <v>#N/A</v>
          </cell>
        </row>
        <row r="54">
          <cell r="D54">
            <v>5838.1570000000002</v>
          </cell>
          <cell r="Y54" t="e">
            <v>#N/A</v>
          </cell>
          <cell r="Z54">
            <v>1.6886634201922273</v>
          </cell>
          <cell r="AA54" t="e">
            <v>#N/A</v>
          </cell>
        </row>
        <row r="55">
          <cell r="D55">
            <v>9434.4179999999997</v>
          </cell>
          <cell r="Y55" t="e">
            <v>#N/A</v>
          </cell>
          <cell r="Z55">
            <v>1.8405214814814816</v>
          </cell>
          <cell r="AA55" t="e">
            <v>#N/A</v>
          </cell>
        </row>
        <row r="56">
          <cell r="D56">
            <v>5570.1610000000001</v>
          </cell>
          <cell r="Y56" t="e">
            <v>#N/A</v>
          </cell>
          <cell r="Z56">
            <v>2.1655764777550992</v>
          </cell>
          <cell r="AA56" t="e">
            <v>#N/A</v>
          </cell>
        </row>
        <row r="57">
          <cell r="D57">
            <v>8980.5049999999992</v>
          </cell>
          <cell r="Y57" t="e">
            <v>#N/A</v>
          </cell>
          <cell r="Z57">
            <v>0.77070435429421535</v>
          </cell>
          <cell r="AA57" t="e">
            <v>#N/A</v>
          </cell>
        </row>
        <row r="58">
          <cell r="D58">
            <v>8246.1630000000005</v>
          </cell>
          <cell r="Y58" t="e">
            <v>#N/A</v>
          </cell>
          <cell r="Z58">
            <v>0.76800800023881299</v>
          </cell>
          <cell r="AA58" t="e">
            <v>#N/A</v>
          </cell>
        </row>
        <row r="59">
          <cell r="D59">
            <v>6672.73</v>
          </cell>
          <cell r="Y59" t="e">
            <v>#N/A</v>
          </cell>
          <cell r="Z59">
            <v>0.17372617235630938</v>
          </cell>
          <cell r="AA59" t="e">
            <v>#N/A</v>
          </cell>
        </row>
        <row r="60">
          <cell r="D60">
            <v>6307.1149999999998</v>
          </cell>
          <cell r="Y60" t="e">
            <v>#N/A</v>
          </cell>
          <cell r="Z60">
            <v>2.8107810781078088E-2</v>
          </cell>
          <cell r="AA60" t="e">
            <v>#N/A</v>
          </cell>
        </row>
        <row r="61">
          <cell r="D61">
            <v>6505.3729999999996</v>
          </cell>
          <cell r="Y61">
            <v>1.6645138888888886</v>
          </cell>
          <cell r="Z61" t="e">
            <v>#N/A</v>
          </cell>
          <cell r="AA61" t="e">
            <v>#N/A</v>
          </cell>
        </row>
        <row r="62">
          <cell r="D62">
            <v>9137.7099999999991</v>
          </cell>
          <cell r="Y62">
            <v>0.2174058956916099</v>
          </cell>
          <cell r="Z62" t="e">
            <v>#N/A</v>
          </cell>
          <cell r="AA62" t="e">
            <v>#N/A</v>
          </cell>
        </row>
        <row r="63">
          <cell r="D63">
            <v>7929.3280000000004</v>
          </cell>
          <cell r="Y63" t="e">
            <v>#N/A</v>
          </cell>
          <cell r="Z63">
            <v>0.67348903573915642</v>
          </cell>
          <cell r="AA63" t="e">
            <v>#N/A</v>
          </cell>
        </row>
        <row r="64">
          <cell r="D64">
            <v>3318.143</v>
          </cell>
          <cell r="Y64">
            <v>5.0509779122225993</v>
          </cell>
          <cell r="Z64" t="e">
            <v>#N/A</v>
          </cell>
          <cell r="AA64" t="e">
            <v>#N/A</v>
          </cell>
        </row>
        <row r="65">
          <cell r="D65">
            <v>4096.5910000000003</v>
          </cell>
          <cell r="Y65" t="e">
            <v>#N/A</v>
          </cell>
          <cell r="Z65">
            <v>5.2960185543100113</v>
          </cell>
          <cell r="AA65" t="e">
            <v>#N/A</v>
          </cell>
        </row>
        <row r="66">
          <cell r="D66">
            <v>12969.58</v>
          </cell>
          <cell r="Y66" t="e">
            <v>#N/A</v>
          </cell>
          <cell r="Z66" t="e">
            <v>#N/A</v>
          </cell>
          <cell r="AA66">
            <v>6.6750604307261527</v>
          </cell>
        </row>
        <row r="67">
          <cell r="D67">
            <v>3234.232</v>
          </cell>
          <cell r="Y67">
            <v>12.229404919545765</v>
          </cell>
          <cell r="Z67" t="e">
            <v>#N/A</v>
          </cell>
          <cell r="AA67" t="e">
            <v>#N/A</v>
          </cell>
        </row>
        <row r="68">
          <cell r="D68">
            <v>6909.1689999999999</v>
          </cell>
          <cell r="Y68" t="e">
            <v>#N/A</v>
          </cell>
          <cell r="Z68">
            <v>0.79254431442255469</v>
          </cell>
          <cell r="AA68" t="e">
            <v>#N/A</v>
          </cell>
        </row>
        <row r="69">
          <cell r="D69">
            <v>2475.9650000000001</v>
          </cell>
          <cell r="Y69">
            <v>6.5400725547648948</v>
          </cell>
          <cell r="Z69" t="e">
            <v>#N/A</v>
          </cell>
          <cell r="AA69" t="e">
            <v>#N/A</v>
          </cell>
        </row>
        <row r="70">
          <cell r="D70">
            <v>7011.5429999999997</v>
          </cell>
          <cell r="Y70" t="e">
            <v>#N/A</v>
          </cell>
          <cell r="Z70">
            <v>2.4966493126716784</v>
          </cell>
          <cell r="AA70" t="e">
            <v>#N/A</v>
          </cell>
        </row>
        <row r="71">
          <cell r="D71">
            <v>16180.32</v>
          </cell>
          <cell r="Y71" t="e">
            <v>#N/A</v>
          </cell>
          <cell r="Z71" t="e">
            <v>#N/A</v>
          </cell>
          <cell r="AA71">
            <v>4.3364045276873551</v>
          </cell>
        </row>
        <row r="72">
          <cell r="D72">
            <v>11761.81</v>
          </cell>
          <cell r="Y72" t="e">
            <v>#N/A</v>
          </cell>
          <cell r="Z72">
            <v>0.65009364209212039</v>
          </cell>
          <cell r="AA72" t="e">
            <v>#N/A</v>
          </cell>
        </row>
        <row r="73">
          <cell r="D73">
            <v>5117.7160000000003</v>
          </cell>
          <cell r="Y73" t="e">
            <v>#N/A</v>
          </cell>
          <cell r="Z73">
            <v>11.384596326613602</v>
          </cell>
          <cell r="AA73" t="e">
            <v>#N/A</v>
          </cell>
        </row>
        <row r="74">
          <cell r="D74">
            <v>9651.1110000000008</v>
          </cell>
          <cell r="Y74" t="e">
            <v>#N/A</v>
          </cell>
          <cell r="Z74">
            <v>3.4913070843486156</v>
          </cell>
          <cell r="AA74" t="e">
            <v>#N/A</v>
          </cell>
        </row>
        <row r="75">
          <cell r="D75">
            <v>4201.9359999999997</v>
          </cell>
          <cell r="Y75" t="e">
            <v>#N/A</v>
          </cell>
          <cell r="Z75">
            <v>1.4507992108547729</v>
          </cell>
          <cell r="AA75" t="e">
            <v>#N/A</v>
          </cell>
        </row>
        <row r="76">
          <cell r="D76">
            <v>9119.8130000000001</v>
          </cell>
          <cell r="Y76" t="e">
            <v>#N/A</v>
          </cell>
          <cell r="Z76">
            <v>4.957754426684776</v>
          </cell>
          <cell r="AA76" t="e">
            <v>#N/A</v>
          </cell>
        </row>
        <row r="77">
          <cell r="D77">
            <v>6895.107</v>
          </cell>
          <cell r="Y77" t="e">
            <v>#N/A</v>
          </cell>
          <cell r="Z77">
            <v>2.3862727447279113</v>
          </cell>
          <cell r="AA77" t="e">
            <v>#N/A</v>
          </cell>
        </row>
        <row r="78">
          <cell r="D78">
            <v>2549.8960000000002</v>
          </cell>
          <cell r="Y78" t="e">
            <v>#N/A</v>
          </cell>
          <cell r="Z78">
            <v>2.7860513663967614</v>
          </cell>
          <cell r="AA78" t="e">
            <v>#N/A</v>
          </cell>
        </row>
        <row r="79">
          <cell r="D79">
            <v>9209.4959999999992</v>
          </cell>
          <cell r="Y79" t="e">
            <v>#N/A</v>
          </cell>
          <cell r="Z79">
            <v>3.7488915316609073</v>
          </cell>
          <cell r="AA79" t="e">
            <v>#N/A</v>
          </cell>
        </row>
        <row r="80">
          <cell r="D80">
            <v>10855.59</v>
          </cell>
          <cell r="Y80" t="e">
            <v>#N/A</v>
          </cell>
          <cell r="Z80">
            <v>2.6394296047938344</v>
          </cell>
          <cell r="AA80" t="e">
            <v>#N/A</v>
          </cell>
        </row>
        <row r="81">
          <cell r="D81">
            <v>10240.879999999999</v>
          </cell>
          <cell r="Y81" t="e">
            <v>#N/A</v>
          </cell>
          <cell r="Z81">
            <v>0.45580595264962814</v>
          </cell>
          <cell r="AA81" t="e">
            <v>#N/A</v>
          </cell>
        </row>
        <row r="82">
          <cell r="D82">
            <v>11853.13</v>
          </cell>
          <cell r="Y82" t="e">
            <v>#N/A</v>
          </cell>
          <cell r="Z82">
            <v>0.55306257205743636</v>
          </cell>
          <cell r="AA82" t="e">
            <v>#N/A</v>
          </cell>
        </row>
        <row r="83">
          <cell r="D83">
            <v>10203.99</v>
          </cell>
          <cell r="Y83" t="e">
            <v>#N/A</v>
          </cell>
          <cell r="Z83">
            <v>5.3270254287403805E-2</v>
          </cell>
          <cell r="AA83" t="e">
            <v>#N/A</v>
          </cell>
        </row>
        <row r="84">
          <cell r="D84">
            <v>14208.13</v>
          </cell>
          <cell r="Y84" t="e">
            <v>#N/A</v>
          </cell>
          <cell r="Z84" t="e">
            <v>#N/A</v>
          </cell>
          <cell r="AA84">
            <v>12.061631996408261</v>
          </cell>
        </row>
        <row r="85">
          <cell r="D85">
            <v>11815.61</v>
          </cell>
          <cell r="Y85" t="e">
            <v>#N/A</v>
          </cell>
          <cell r="Z85">
            <v>0.92575757575757567</v>
          </cell>
          <cell r="AA85" t="e">
            <v>#N/A</v>
          </cell>
        </row>
        <row r="86">
          <cell r="D86">
            <v>11065.7</v>
          </cell>
          <cell r="Y86" t="e">
            <v>#N/A</v>
          </cell>
          <cell r="Z86" t="e">
            <v>#N/A</v>
          </cell>
          <cell r="AA86">
            <v>4.357320133913146</v>
          </cell>
        </row>
        <row r="87">
          <cell r="D87">
            <v>10209.52</v>
          </cell>
          <cell r="Y87" t="e">
            <v>#N/A</v>
          </cell>
          <cell r="Z87" t="e">
            <v>#N/A</v>
          </cell>
          <cell r="AA87">
            <v>1.0864712086997865</v>
          </cell>
        </row>
        <row r="88">
          <cell r="D88">
            <v>13487.61</v>
          </cell>
          <cell r="Y88" t="e">
            <v>#N/A</v>
          </cell>
          <cell r="Z88">
            <v>0.50282873398202799</v>
          </cell>
          <cell r="AA88" t="e">
            <v>#N/A</v>
          </cell>
        </row>
        <row r="89">
          <cell r="D89">
            <v>9032.3539999999994</v>
          </cell>
          <cell r="Y89" t="e">
            <v>#N/A</v>
          </cell>
          <cell r="Z89">
            <v>0.18065510157498291</v>
          </cell>
          <cell r="AA89" t="e">
            <v>#N/A</v>
          </cell>
        </row>
        <row r="90">
          <cell r="D90">
            <v>7315.2489999999998</v>
          </cell>
          <cell r="Y90" t="e">
            <v>#N/A</v>
          </cell>
          <cell r="Z90">
            <v>2.3598237597911225</v>
          </cell>
          <cell r="AA90" t="e">
            <v>#N/A</v>
          </cell>
        </row>
        <row r="91">
          <cell r="D91">
            <v>14093.15</v>
          </cell>
          <cell r="Y91" t="e">
            <v>#N/A</v>
          </cell>
          <cell r="Z91" t="e">
            <v>#N/A</v>
          </cell>
          <cell r="AA91">
            <v>3.4117959465574312</v>
          </cell>
        </row>
        <row r="92">
          <cell r="D92">
            <v>13001.46</v>
          </cell>
          <cell r="Y92" t="e">
            <v>#N/A</v>
          </cell>
          <cell r="Z92">
            <v>13.193359545653124</v>
          </cell>
          <cell r="AA92" t="e">
            <v>#N/A</v>
          </cell>
        </row>
        <row r="93">
          <cell r="D93">
            <v>6956.3130000000001</v>
          </cell>
          <cell r="Y93" t="e">
            <v>#N/A</v>
          </cell>
          <cell r="Z93">
            <v>2.3684366591620445</v>
          </cell>
          <cell r="AA93" t="e">
            <v>#N/A</v>
          </cell>
        </row>
        <row r="94">
          <cell r="D94">
            <v>6062.7309999999998</v>
          </cell>
          <cell r="Y94" t="e">
            <v>#N/A</v>
          </cell>
          <cell r="Z94" t="e">
            <v>#N/A</v>
          </cell>
          <cell r="AA94" t="e">
            <v>#N/A</v>
          </cell>
        </row>
        <row r="95">
          <cell r="D95">
            <v>6759.1980000000003</v>
          </cell>
          <cell r="Y95" t="e">
            <v>#N/A</v>
          </cell>
          <cell r="Z95">
            <v>1.2348395431457175</v>
          </cell>
          <cell r="AA95" t="e">
            <v>#N/A</v>
          </cell>
        </row>
        <row r="96">
          <cell r="D96">
            <v>12976.25</v>
          </cell>
          <cell r="Y96" t="e">
            <v>#N/A</v>
          </cell>
          <cell r="Z96" t="e">
            <v>#N/A</v>
          </cell>
          <cell r="AA96">
            <v>0.1198099865830221</v>
          </cell>
        </row>
        <row r="97">
          <cell r="D97">
            <v>5840.3090000000002</v>
          </cell>
          <cell r="Y97" t="e">
            <v>#N/A</v>
          </cell>
          <cell r="Z97">
            <v>0.97638783301726784</v>
          </cell>
          <cell r="AA97" t="e">
            <v>#N/A</v>
          </cell>
        </row>
        <row r="98">
          <cell r="D98">
            <v>7650.4350000000004</v>
          </cell>
          <cell r="Y98" t="e">
            <v>#N/A</v>
          </cell>
          <cell r="Z98">
            <v>0.29156833389093351</v>
          </cell>
          <cell r="AA98" t="e">
            <v>#N/A</v>
          </cell>
        </row>
        <row r="99">
          <cell r="D99">
            <v>14006.81</v>
          </cell>
          <cell r="Y99" t="e">
            <v>#N/A</v>
          </cell>
          <cell r="Z99">
            <v>3.655678765755217</v>
          </cell>
          <cell r="AA99" t="e">
            <v>#N/A</v>
          </cell>
        </row>
        <row r="100">
          <cell r="D100">
            <v>3369.0529999999999</v>
          </cell>
          <cell r="Y100">
            <v>25.810185141401629</v>
          </cell>
          <cell r="Z100" t="e">
            <v>#N/A</v>
          </cell>
          <cell r="AA100" t="e">
            <v>#N/A</v>
          </cell>
        </row>
        <row r="101">
          <cell r="D101">
            <v>7509.4859999999999</v>
          </cell>
          <cell r="Y101" t="e">
            <v>#N/A</v>
          </cell>
          <cell r="Z101">
            <v>1.266183266932271</v>
          </cell>
          <cell r="AA101" t="e">
            <v>#N/A</v>
          </cell>
        </row>
        <row r="102">
          <cell r="D102">
            <v>7086.2089999999998</v>
          </cell>
          <cell r="Y102" t="e">
            <v>#N/A</v>
          </cell>
          <cell r="Z102">
            <v>4.3170788074878647E-2</v>
          </cell>
          <cell r="AA102" t="e">
            <v>#N/A</v>
          </cell>
        </row>
        <row r="103">
          <cell r="D103">
            <v>7403.357</v>
          </cell>
          <cell r="Y103" t="e">
            <v>#N/A</v>
          </cell>
          <cell r="Z103">
            <v>2.2811736101984499</v>
          </cell>
          <cell r="AA103" t="e">
            <v>#N/A</v>
          </cell>
        </row>
        <row r="104">
          <cell r="D104">
            <v>13550.22</v>
          </cell>
          <cell r="Y104" t="e">
            <v>#N/A</v>
          </cell>
          <cell r="Z104" t="e">
            <v>#N/A</v>
          </cell>
          <cell r="AA104">
            <v>0.55855062352838569</v>
          </cell>
        </row>
        <row r="105">
          <cell r="D105">
            <v>10166.81</v>
          </cell>
          <cell r="Y105" t="e">
            <v>#N/A</v>
          </cell>
          <cell r="Z105">
            <v>0.10243623633635777</v>
          </cell>
          <cell r="AA105" t="e">
            <v>#N/A</v>
          </cell>
        </row>
        <row r="106">
          <cell r="D106">
            <v>13211.03</v>
          </cell>
          <cell r="Y106">
            <v>0.70026982560052642</v>
          </cell>
          <cell r="Z106" t="e">
            <v>#N/A</v>
          </cell>
          <cell r="AA106" t="e">
            <v>#N/A</v>
          </cell>
        </row>
        <row r="107">
          <cell r="D107">
            <v>6036.3509999999997</v>
          </cell>
          <cell r="Y107" t="e">
            <v>#N/A</v>
          </cell>
          <cell r="Z107">
            <v>0.17059268600252206</v>
          </cell>
          <cell r="AA107" t="e">
            <v>#N/A</v>
          </cell>
        </row>
        <row r="108">
          <cell r="D108">
            <v>12519.82</v>
          </cell>
          <cell r="Y108" t="e">
            <v>#N/A</v>
          </cell>
          <cell r="Z108">
            <v>0.77472269346209044</v>
          </cell>
          <cell r="AA108" t="e">
            <v>#N/A</v>
          </cell>
        </row>
        <row r="109">
          <cell r="D109">
            <v>15130.12</v>
          </cell>
          <cell r="Y109" t="e">
            <v>#N/A</v>
          </cell>
          <cell r="Z109" t="e">
            <v>#N/A</v>
          </cell>
          <cell r="AA109">
            <v>8.0208509284750633</v>
          </cell>
        </row>
        <row r="110">
          <cell r="D110">
            <v>11720.19</v>
          </cell>
          <cell r="Y110" t="e">
            <v>#N/A</v>
          </cell>
          <cell r="Z110">
            <v>0.91144246870265533</v>
          </cell>
          <cell r="AA110" t="e">
            <v>#N/A</v>
          </cell>
        </row>
        <row r="111">
          <cell r="D111">
            <v>7873.0290000000005</v>
          </cell>
          <cell r="Y111" t="e">
            <v>#N/A</v>
          </cell>
          <cell r="Z111">
            <v>0.3101378562577447</v>
          </cell>
          <cell r="AA111" t="e">
            <v>#N/A</v>
          </cell>
        </row>
        <row r="112">
          <cell r="D112">
            <v>8493.1319999999996</v>
          </cell>
          <cell r="Y112" t="e">
            <v>#N/A</v>
          </cell>
          <cell r="Z112">
            <v>0.96389516201017611</v>
          </cell>
          <cell r="AA112" t="e">
            <v>#N/A</v>
          </cell>
        </row>
        <row r="113">
          <cell r="D113">
            <v>3408.0120000000002</v>
          </cell>
          <cell r="Y113">
            <v>19.341061029118467</v>
          </cell>
          <cell r="Z113" t="e">
            <v>#N/A</v>
          </cell>
          <cell r="AA113" t="e">
            <v>#N/A</v>
          </cell>
        </row>
        <row r="114">
          <cell r="D114">
            <v>5866.0460000000003</v>
          </cell>
          <cell r="Y114" t="e">
            <v>#N/A</v>
          </cell>
          <cell r="Z114">
            <v>2.5760564668947064</v>
          </cell>
          <cell r="AA114" t="e">
            <v>#N/A</v>
          </cell>
        </row>
        <row r="115">
          <cell r="D115">
            <v>5916.7030000000004</v>
          </cell>
          <cell r="Y115" t="e">
            <v>#N/A</v>
          </cell>
          <cell r="Z115">
            <v>1.2415765332544202</v>
          </cell>
          <cell r="AA115" t="e">
            <v>#N/A</v>
          </cell>
        </row>
        <row r="116">
          <cell r="D116">
            <v>12121.59</v>
          </cell>
          <cell r="Y116" t="e">
            <v>#N/A</v>
          </cell>
          <cell r="Z116">
            <v>0.25349986837101829</v>
          </cell>
          <cell r="AA116" t="e">
            <v>#N/A</v>
          </cell>
        </row>
        <row r="117">
          <cell r="D117">
            <v>14546.24</v>
          </cell>
          <cell r="Y117" t="e">
            <v>#N/A</v>
          </cell>
          <cell r="Z117">
            <v>1.9034120747393257</v>
          </cell>
          <cell r="AA117" t="e">
            <v>#N/A</v>
          </cell>
        </row>
        <row r="118">
          <cell r="D118">
            <v>11357.15</v>
          </cell>
          <cell r="Y118" t="e">
            <v>#N/A</v>
          </cell>
          <cell r="Z118" t="e">
            <v>#N/A</v>
          </cell>
          <cell r="AA118">
            <v>1.136095426497753</v>
          </cell>
        </row>
        <row r="119">
          <cell r="D119">
            <v>11091.54</v>
          </cell>
          <cell r="Y119" t="e">
            <v>#N/A</v>
          </cell>
          <cell r="Z119" t="e">
            <v>#N/A</v>
          </cell>
          <cell r="AA119">
            <v>1.3307988729292974</v>
          </cell>
        </row>
        <row r="120">
          <cell r="D120">
            <v>3580.7890000000002</v>
          </cell>
          <cell r="Y120">
            <v>0.41808258968677009</v>
          </cell>
          <cell r="Z120" t="e">
            <v>#N/A</v>
          </cell>
          <cell r="AA120" t="e">
            <v>#N/A</v>
          </cell>
        </row>
        <row r="121">
          <cell r="D121">
            <v>5890.5529999999999</v>
          </cell>
          <cell r="Y121">
            <v>2.7944259055411576</v>
          </cell>
          <cell r="Z121" t="e">
            <v>#N/A</v>
          </cell>
          <cell r="AA121" t="e">
            <v>#N/A</v>
          </cell>
        </row>
        <row r="122">
          <cell r="D122">
            <v>13680.8</v>
          </cell>
          <cell r="Y122">
            <v>2.815547180827771</v>
          </cell>
          <cell r="Z122" t="e">
            <v>#N/A</v>
          </cell>
          <cell r="AA122" t="e">
            <v>#N/A</v>
          </cell>
        </row>
        <row r="123">
          <cell r="D123">
            <v>14704.44</v>
          </cell>
          <cell r="Y123" t="e">
            <v>#N/A</v>
          </cell>
          <cell r="Z123">
            <v>0.32291675057392566</v>
          </cell>
          <cell r="AA123" t="e">
            <v>#N/A</v>
          </cell>
        </row>
        <row r="124">
          <cell r="D124">
            <v>6855.4219999999996</v>
          </cell>
          <cell r="Y124" t="e">
            <v>#N/A</v>
          </cell>
          <cell r="Z124">
            <v>1.0970705236231308</v>
          </cell>
          <cell r="AA124" t="e">
            <v>#N/A</v>
          </cell>
        </row>
        <row r="125">
          <cell r="D125">
            <v>5425.1890000000003</v>
          </cell>
          <cell r="Y125">
            <v>1.3908586147442774</v>
          </cell>
          <cell r="Z125" t="e">
            <v>#N/A</v>
          </cell>
          <cell r="AA125" t="e">
            <v>#N/A</v>
          </cell>
        </row>
        <row r="126">
          <cell r="D126">
            <v>7537.5209999999997</v>
          </cell>
          <cell r="Y126">
            <v>0.37936295713723939</v>
          </cell>
          <cell r="Z126" t="e">
            <v>#N/A</v>
          </cell>
          <cell r="AA126" t="e">
            <v>#N/A</v>
          </cell>
        </row>
        <row r="127">
          <cell r="D127">
            <v>10782.51</v>
          </cell>
          <cell r="Y127" t="e">
            <v>#N/A</v>
          </cell>
          <cell r="Z127" t="e">
            <v>#N/A</v>
          </cell>
          <cell r="AA127">
            <v>0.65454736746323328</v>
          </cell>
        </row>
        <row r="128">
          <cell r="D128">
            <v>7656.1779999999999</v>
          </cell>
          <cell r="Y128" t="e">
            <v>#N/A</v>
          </cell>
          <cell r="Z128" t="e">
            <v>#N/A</v>
          </cell>
          <cell r="AA128" t="e">
            <v>#N/A</v>
          </cell>
        </row>
        <row r="129">
          <cell r="D129">
            <v>7517.9719999999998</v>
          </cell>
          <cell r="Y129" t="e">
            <v>#N/A</v>
          </cell>
          <cell r="Z129">
            <v>0.87083801475402278</v>
          </cell>
          <cell r="AA129" t="e">
            <v>#N/A</v>
          </cell>
        </row>
        <row r="130">
          <cell r="D130">
            <v>11340.34</v>
          </cell>
          <cell r="Y130" t="e">
            <v>#N/A</v>
          </cell>
          <cell r="Z130">
            <v>0.34331719845895481</v>
          </cell>
          <cell r="AA130" t="e">
            <v>#N/A</v>
          </cell>
        </row>
        <row r="131">
          <cell r="D131">
            <v>10527.4</v>
          </cell>
          <cell r="Y131" t="e">
            <v>#N/A</v>
          </cell>
          <cell r="Z131">
            <v>2.4592105346124113</v>
          </cell>
          <cell r="AA131" t="e">
            <v>#N/A</v>
          </cell>
        </row>
        <row r="132">
          <cell r="D132">
            <v>10225.49</v>
          </cell>
          <cell r="Y132" t="e">
            <v>#N/A</v>
          </cell>
          <cell r="Z132">
            <v>5.5139435109045495E-2</v>
          </cell>
          <cell r="AA132" t="e">
            <v>#N/A</v>
          </cell>
        </row>
        <row r="133">
          <cell r="D133">
            <v>6157.48</v>
          </cell>
          <cell r="Y133" t="e">
            <v>#N/A</v>
          </cell>
          <cell r="Z133">
            <v>0.33225640365555409</v>
          </cell>
          <cell r="AA133" t="e">
            <v>#N/A</v>
          </cell>
        </row>
        <row r="134">
          <cell r="D134">
            <v>15350.5</v>
          </cell>
          <cell r="Y134" t="e">
            <v>#N/A</v>
          </cell>
          <cell r="Z134" t="e">
            <v>#N/A</v>
          </cell>
          <cell r="AA134">
            <v>6.5795013221506986</v>
          </cell>
        </row>
        <row r="135">
          <cell r="D135">
            <v>6947.4809999999998</v>
          </cell>
          <cell r="Y135" t="e">
            <v>#N/A</v>
          </cell>
          <cell r="Z135">
            <v>0.85117747025977164</v>
          </cell>
          <cell r="AA135" t="e">
            <v>#N/A</v>
          </cell>
        </row>
        <row r="136">
          <cell r="D136">
            <v>3355.7710000000002</v>
          </cell>
          <cell r="Y136">
            <v>9.379080783036672</v>
          </cell>
          <cell r="Z136" t="e">
            <v>#N/A</v>
          </cell>
          <cell r="AA136" t="e">
            <v>#N/A</v>
          </cell>
        </row>
        <row r="137">
          <cell r="D137">
            <v>4309.0720000000001</v>
          </cell>
          <cell r="Y137" t="e">
            <v>#N/A</v>
          </cell>
          <cell r="Z137">
            <v>1.4413037598052476</v>
          </cell>
          <cell r="AA137" t="e">
            <v>#N/A</v>
          </cell>
        </row>
        <row r="138">
          <cell r="D138">
            <v>6852.7550000000001</v>
          </cell>
          <cell r="Y138" t="e">
            <v>#N/A</v>
          </cell>
          <cell r="Z138">
            <v>2.7419170052621062</v>
          </cell>
          <cell r="AA138" t="e">
            <v>#N/A</v>
          </cell>
        </row>
        <row r="139">
          <cell r="D139">
            <v>6796.3010000000004</v>
          </cell>
          <cell r="Y139" t="e">
            <v>#N/A</v>
          </cell>
          <cell r="Z139">
            <v>1.3191306755260246</v>
          </cell>
          <cell r="AA139" t="e">
            <v>#N/A</v>
          </cell>
        </row>
        <row r="140">
          <cell r="D140">
            <v>6322.8530000000001</v>
          </cell>
          <cell r="Y140" t="e">
            <v>#N/A</v>
          </cell>
          <cell r="Z140">
            <v>2.0586342871878074</v>
          </cell>
          <cell r="AA140" t="e">
            <v>#N/A</v>
          </cell>
        </row>
        <row r="141">
          <cell r="D141">
            <v>9052.1579999999994</v>
          </cell>
          <cell r="Y141" t="e">
            <v>#N/A</v>
          </cell>
          <cell r="Z141">
            <v>5.9361349917687933</v>
          </cell>
          <cell r="AA141" t="e">
            <v>#N/A</v>
          </cell>
        </row>
        <row r="142">
          <cell r="D142">
            <v>13943.4</v>
          </cell>
          <cell r="Y142" t="e">
            <v>#N/A</v>
          </cell>
          <cell r="Z142" t="e">
            <v>#N/A</v>
          </cell>
          <cell r="AA142">
            <v>5.2976236419235798</v>
          </cell>
        </row>
        <row r="143">
          <cell r="D143">
            <v>10426.23</v>
          </cell>
          <cell r="Y143" t="e">
            <v>#N/A</v>
          </cell>
          <cell r="Z143">
            <v>4.8392263151410708E-2</v>
          </cell>
          <cell r="AA143" t="e">
            <v>#N/A</v>
          </cell>
        </row>
        <row r="144">
          <cell r="D144">
            <v>10024.92</v>
          </cell>
          <cell r="Y144" t="e">
            <v>#N/A</v>
          </cell>
          <cell r="Z144">
            <v>4.9616413521699709E-2</v>
          </cell>
          <cell r="AA144" t="e">
            <v>#N/A</v>
          </cell>
        </row>
        <row r="145">
          <cell r="D145">
            <v>7023.0720000000001</v>
          </cell>
          <cell r="Y145" t="e">
            <v>#N/A</v>
          </cell>
          <cell r="Z145">
            <v>1.0570680895606219</v>
          </cell>
          <cell r="AA145" t="e">
            <v>#N/A</v>
          </cell>
        </row>
        <row r="146">
          <cell r="D146">
            <v>8070.75</v>
          </cell>
          <cell r="Y146" t="e">
            <v>#N/A</v>
          </cell>
          <cell r="Z146">
            <v>1.1548697663416299</v>
          </cell>
          <cell r="AA146" t="e">
            <v>#N/A</v>
          </cell>
        </row>
        <row r="147">
          <cell r="D147">
            <v>12532.54</v>
          </cell>
          <cell r="Y147" t="e">
            <v>#N/A</v>
          </cell>
          <cell r="Z147" t="e">
            <v>#N/A</v>
          </cell>
          <cell r="AA147">
            <v>7.2702428091634967</v>
          </cell>
        </row>
        <row r="148">
          <cell r="D148">
            <v>12470.74</v>
          </cell>
          <cell r="Y148" t="e">
            <v>#N/A</v>
          </cell>
          <cell r="Z148">
            <v>0.14249958888340741</v>
          </cell>
          <cell r="AA148" t="e">
            <v>#N/A</v>
          </cell>
        </row>
        <row r="149">
          <cell r="D149">
            <v>11381.89</v>
          </cell>
          <cell r="Y149" t="e">
            <v>#N/A</v>
          </cell>
          <cell r="Z149">
            <v>0.14568381496771457</v>
          </cell>
          <cell r="AA149" t="e">
            <v>#N/A</v>
          </cell>
        </row>
        <row r="150">
          <cell r="D150">
            <v>7515.91</v>
          </cell>
          <cell r="Y150" t="e">
            <v>#N/A</v>
          </cell>
          <cell r="Z150">
            <v>0.57879918125995</v>
          </cell>
          <cell r="AA150" t="e">
            <v>#N/A</v>
          </cell>
        </row>
        <row r="151">
          <cell r="D151">
            <v>8617.3539999999994</v>
          </cell>
          <cell r="Y151">
            <v>0.81769112068411232</v>
          </cell>
          <cell r="Z151" t="e">
            <v>#N/A</v>
          </cell>
          <cell r="AA151" t="e">
            <v>#N/A</v>
          </cell>
        </row>
        <row r="152">
          <cell r="D152">
            <v>10179.66</v>
          </cell>
          <cell r="Y152" t="e">
            <v>#N/A</v>
          </cell>
          <cell r="Z152">
            <v>2.6968783563732113E-2</v>
          </cell>
          <cell r="AA152" t="e">
            <v>#N/A</v>
          </cell>
        </row>
        <row r="153">
          <cell r="D153">
            <v>3428.63</v>
          </cell>
          <cell r="Y153">
            <v>15.812634459036898</v>
          </cell>
          <cell r="Z153" t="e">
            <v>#N/A</v>
          </cell>
          <cell r="AA153" t="e">
            <v>#N/A</v>
          </cell>
        </row>
        <row r="154">
          <cell r="D154">
            <v>13159.26</v>
          </cell>
          <cell r="Y154" t="e">
            <v>#N/A</v>
          </cell>
          <cell r="Z154" t="e">
            <v>#N/A</v>
          </cell>
          <cell r="AA154">
            <v>14.105669469589152</v>
          </cell>
        </row>
        <row r="155">
          <cell r="D155">
            <v>11120.31</v>
          </cell>
          <cell r="Y155" t="e">
            <v>#N/A</v>
          </cell>
          <cell r="Z155">
            <v>4.123980857851825E-2</v>
          </cell>
          <cell r="AA155" t="e">
            <v>#N/A</v>
          </cell>
        </row>
        <row r="156">
          <cell r="D156">
            <v>7266.3760000000002</v>
          </cell>
          <cell r="Y156" t="e">
            <v>#N/A</v>
          </cell>
          <cell r="Z156" t="e">
            <v>#N/A</v>
          </cell>
          <cell r="AA156" t="e">
            <v>#N/A</v>
          </cell>
        </row>
        <row r="157">
          <cell r="D157">
            <v>12581.72</v>
          </cell>
          <cell r="Y157" t="e">
            <v>#N/A</v>
          </cell>
          <cell r="Z157">
            <v>1.9702906470397377</v>
          </cell>
          <cell r="AA157" t="e">
            <v>#N/A</v>
          </cell>
        </row>
        <row r="158">
          <cell r="D158">
            <v>10270.25</v>
          </cell>
          <cell r="Y158" t="e">
            <v>#N/A</v>
          </cell>
          <cell r="Z158" t="e">
            <v>#N/A</v>
          </cell>
          <cell r="AA158" t="e">
            <v>#N/A</v>
          </cell>
        </row>
        <row r="159">
          <cell r="D159">
            <v>12156.13</v>
          </cell>
          <cell r="Y159" t="e">
            <v>#N/A</v>
          </cell>
          <cell r="Z159">
            <v>0.19372345445965072</v>
          </cell>
          <cell r="AA159" t="e">
            <v>#N/A</v>
          </cell>
        </row>
        <row r="160">
          <cell r="D160">
            <v>12552.13</v>
          </cell>
          <cell r="Y160" t="e">
            <v>#N/A</v>
          </cell>
          <cell r="Z160">
            <v>0.14048150262024597</v>
          </cell>
          <cell r="AA160" t="e">
            <v>#N/A</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7"/>
  <sheetViews>
    <sheetView workbookViewId="0">
      <selection activeCell="D5" sqref="D5"/>
    </sheetView>
  </sheetViews>
  <sheetFormatPr defaultRowHeight="15" x14ac:dyDescent="0.25"/>
  <sheetData>
    <row r="1" spans="2:4" x14ac:dyDescent="0.25">
      <c r="B1" t="s">
        <v>0</v>
      </c>
    </row>
    <row r="2" spans="2:4" x14ac:dyDescent="0.25">
      <c r="C2" t="s">
        <v>334</v>
      </c>
      <c r="D2" t="s">
        <v>335</v>
      </c>
    </row>
    <row r="3" spans="2:4" x14ac:dyDescent="0.25">
      <c r="B3" t="s">
        <v>5</v>
      </c>
      <c r="C3" s="1">
        <f>44084876/1000000</f>
        <v>44.084876000000001</v>
      </c>
      <c r="D3" s="1">
        <f>853836/1000000</f>
        <v>0.85383600000000004</v>
      </c>
    </row>
    <row r="4" spans="2:4" x14ac:dyDescent="0.25">
      <c r="B4" t="s">
        <v>4</v>
      </c>
      <c r="C4" s="1">
        <f>42915985/1000000</f>
        <v>42.915984999999999</v>
      </c>
      <c r="D4" s="1">
        <f>3782584/1000000</f>
        <v>3.7825839999999999</v>
      </c>
    </row>
    <row r="5" spans="2:4" x14ac:dyDescent="0.25">
      <c r="B5" t="s">
        <v>2</v>
      </c>
      <c r="C5" s="1">
        <f>49436235/1000000</f>
        <v>49.436235000000003</v>
      </c>
      <c r="D5" s="1">
        <f>398679/1000000</f>
        <v>0.39867900000000001</v>
      </c>
    </row>
    <row r="6" spans="2:4" x14ac:dyDescent="0.25">
      <c r="B6" t="s">
        <v>3</v>
      </c>
      <c r="C6" s="1">
        <f>45012651/1000000</f>
        <v>45.012650999999998</v>
      </c>
      <c r="D6" s="1">
        <f>8993773/1000000</f>
        <v>8.9937729999999991</v>
      </c>
    </row>
    <row r="7" spans="2:4" x14ac:dyDescent="0.25">
      <c r="B7" t="s">
        <v>1</v>
      </c>
      <c r="C7" s="1">
        <f>121899691/1000000</f>
        <v>121.899691</v>
      </c>
      <c r="D7" s="1">
        <f>4029742/1000000</f>
        <v>4.0297419999999997</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0EEE1-ECF2-484E-9B38-8E2D09B7A9F3}">
  <dimension ref="A1:M162"/>
  <sheetViews>
    <sheetView topLeftCell="A2" workbookViewId="0">
      <selection activeCell="L9" sqref="L9"/>
    </sheetView>
  </sheetViews>
  <sheetFormatPr defaultColWidth="8.85546875" defaultRowHeight="12.75" x14ac:dyDescent="0.2"/>
  <cols>
    <col min="1" max="2" width="8.85546875" style="3"/>
    <col min="3" max="3" width="35.28515625" style="3" bestFit="1" customWidth="1"/>
    <col min="4" max="4" width="9" style="3" bestFit="1" customWidth="1"/>
    <col min="5" max="5" width="15.42578125" style="3" customWidth="1"/>
    <col min="6" max="6" width="14" style="3" customWidth="1"/>
    <col min="7" max="7" width="14.7109375" style="3" customWidth="1"/>
    <col min="8" max="8" width="11.140625" style="3" customWidth="1"/>
    <col min="9" max="9" width="10.42578125" style="3" customWidth="1"/>
    <col min="10" max="10" width="10.85546875" style="3" customWidth="1"/>
    <col min="11" max="16384" width="8.85546875" style="3"/>
  </cols>
  <sheetData>
    <row r="1" spans="1:13" x14ac:dyDescent="0.2">
      <c r="A1" s="3" t="s">
        <v>342</v>
      </c>
      <c r="B1" s="3" t="s">
        <v>172</v>
      </c>
      <c r="C1" s="3" t="s">
        <v>173</v>
      </c>
      <c r="D1" s="3" t="s">
        <v>174</v>
      </c>
      <c r="E1" s="3" t="s">
        <v>349</v>
      </c>
      <c r="F1" s="3" t="s">
        <v>350</v>
      </c>
      <c r="G1" s="3" t="s">
        <v>351</v>
      </c>
      <c r="H1" s="3" t="s">
        <v>352</v>
      </c>
      <c r="I1" s="3" t="s">
        <v>353</v>
      </c>
      <c r="J1" s="3" t="s">
        <v>354</v>
      </c>
      <c r="M1" s="4" t="s">
        <v>346</v>
      </c>
    </row>
    <row r="2" spans="1:13" x14ac:dyDescent="0.2">
      <c r="A2" s="3" t="s">
        <v>343</v>
      </c>
      <c r="B2" s="3" t="s">
        <v>175</v>
      </c>
      <c r="C2" s="3" t="s">
        <v>17</v>
      </c>
      <c r="D2" s="3">
        <v>10847.88</v>
      </c>
      <c r="E2" s="3" t="e">
        <v>#N/A</v>
      </c>
      <c r="F2" s="3">
        <v>2.5666507734689552</v>
      </c>
      <c r="G2" s="3" t="e">
        <v>#N/A</v>
      </c>
      <c r="H2" s="3" t="e">
        <v>#N/A</v>
      </c>
      <c r="I2" s="3">
        <v>7.7595888959525225E-2</v>
      </c>
      <c r="J2" s="3" t="e">
        <v>#N/A</v>
      </c>
      <c r="M2" s="3" t="s">
        <v>347</v>
      </c>
    </row>
    <row r="3" spans="1:13" x14ac:dyDescent="0.2">
      <c r="A3" s="3" t="s">
        <v>343</v>
      </c>
      <c r="B3" s="3" t="s">
        <v>176</v>
      </c>
      <c r="C3" s="3" t="s">
        <v>18</v>
      </c>
      <c r="D3" s="3">
        <v>10427.39</v>
      </c>
      <c r="E3" s="3">
        <v>1.1428545919221453</v>
      </c>
      <c r="F3" s="3" t="e">
        <v>#N/A</v>
      </c>
      <c r="G3" s="3" t="e">
        <v>#N/A</v>
      </c>
      <c r="H3" s="3">
        <v>2.010484023972412</v>
      </c>
      <c r="I3" s="3" t="e">
        <v>#N/A</v>
      </c>
      <c r="J3" s="3" t="e">
        <v>#N/A</v>
      </c>
      <c r="M3" s="3" t="s">
        <v>348</v>
      </c>
    </row>
    <row r="4" spans="1:13" x14ac:dyDescent="0.2">
      <c r="A4" s="3" t="s">
        <v>343</v>
      </c>
      <c r="B4" s="3" t="s">
        <v>177</v>
      </c>
      <c r="C4" s="3" t="s">
        <v>19</v>
      </c>
      <c r="D4" s="3">
        <v>7439.6310000000003</v>
      </c>
      <c r="E4" s="3" t="e">
        <v>#N/A</v>
      </c>
      <c r="F4" s="3">
        <v>0.48538229903115987</v>
      </c>
      <c r="G4" s="3" t="e">
        <v>#N/A</v>
      </c>
      <c r="H4" s="3" t="e">
        <v>#N/A</v>
      </c>
      <c r="I4" s="3">
        <v>0.39460591777952336</v>
      </c>
      <c r="J4" s="3" t="e">
        <v>#N/A</v>
      </c>
    </row>
    <row r="5" spans="1:13" x14ac:dyDescent="0.2">
      <c r="A5" s="3" t="s">
        <v>343</v>
      </c>
      <c r="B5" s="3" t="s">
        <v>178</v>
      </c>
      <c r="C5" s="3" t="s">
        <v>20</v>
      </c>
      <c r="D5" s="3">
        <v>11029.46</v>
      </c>
      <c r="E5" s="3" t="e">
        <v>#N/A</v>
      </c>
      <c r="F5" s="3">
        <v>4.9654252010010875</v>
      </c>
      <c r="G5" s="3" t="e">
        <v>#N/A</v>
      </c>
      <c r="H5" s="3" t="e">
        <v>#N/A</v>
      </c>
      <c r="I5" s="3">
        <v>0.89994491169249347</v>
      </c>
      <c r="J5" s="3" t="e">
        <v>#N/A</v>
      </c>
    </row>
    <row r="6" spans="1:13" x14ac:dyDescent="0.2">
      <c r="A6" s="3" t="s">
        <v>343</v>
      </c>
      <c r="B6" s="3" t="s">
        <v>179</v>
      </c>
      <c r="C6" s="3" t="s">
        <v>5</v>
      </c>
      <c r="D6" s="3">
        <v>8542.6939999999995</v>
      </c>
      <c r="E6" s="3">
        <v>1.8348334375801532</v>
      </c>
      <c r="F6" s="3" t="e">
        <v>#N/A</v>
      </c>
      <c r="G6" s="3" t="e">
        <v>#N/A</v>
      </c>
      <c r="H6" s="3">
        <v>0.98252500798725639</v>
      </c>
      <c r="I6" s="3" t="e">
        <v>#N/A</v>
      </c>
      <c r="J6" s="3" t="e">
        <v>#N/A</v>
      </c>
    </row>
    <row r="7" spans="1:13" x14ac:dyDescent="0.2">
      <c r="A7" s="3" t="s">
        <v>343</v>
      </c>
      <c r="B7" s="3" t="s">
        <v>180</v>
      </c>
      <c r="C7" s="3" t="s">
        <v>21</v>
      </c>
      <c r="D7" s="3">
        <v>9088.8670000000002</v>
      </c>
      <c r="E7" s="3" t="e">
        <v>#N/A</v>
      </c>
      <c r="F7" s="3">
        <v>0.75407737877568914</v>
      </c>
      <c r="G7" s="3" t="e">
        <v>#N/A</v>
      </c>
      <c r="H7" s="3" t="e">
        <v>#N/A</v>
      </c>
      <c r="I7" s="3">
        <v>0.39692093907701315</v>
      </c>
      <c r="J7" s="3" t="e">
        <v>#N/A</v>
      </c>
    </row>
    <row r="8" spans="1:13" x14ac:dyDescent="0.2">
      <c r="A8" s="3" t="s">
        <v>343</v>
      </c>
      <c r="B8" s="3" t="s">
        <v>181</v>
      </c>
      <c r="C8" s="3" t="s">
        <v>22</v>
      </c>
      <c r="D8" s="3">
        <v>16008.79</v>
      </c>
      <c r="E8" s="3" t="e">
        <v>#N/A</v>
      </c>
      <c r="F8" s="3">
        <v>1.7701204999367601</v>
      </c>
      <c r="G8" s="3" t="e">
        <v>#N/A</v>
      </c>
      <c r="H8" s="3" t="e">
        <v>#N/A</v>
      </c>
      <c r="I8" s="3">
        <v>0.73275222487955771</v>
      </c>
      <c r="J8" s="3" t="e">
        <v>#N/A</v>
      </c>
    </row>
    <row r="9" spans="1:13" x14ac:dyDescent="0.2">
      <c r="A9" s="3" t="s">
        <v>343</v>
      </c>
      <c r="B9" s="3" t="s">
        <v>182</v>
      </c>
      <c r="C9" s="3" t="s">
        <v>23</v>
      </c>
      <c r="D9" s="3">
        <v>6798.701</v>
      </c>
      <c r="E9" s="3" t="e">
        <v>#N/A</v>
      </c>
      <c r="F9" s="3">
        <v>0.973766245436675</v>
      </c>
      <c r="G9" s="3" t="e">
        <v>#N/A</v>
      </c>
      <c r="H9" s="3" t="e">
        <v>#N/A</v>
      </c>
      <c r="I9" s="3">
        <v>2.5396623420387532</v>
      </c>
      <c r="J9" s="3" t="e">
        <v>#N/A</v>
      </c>
    </row>
    <row r="10" spans="1:13" x14ac:dyDescent="0.2">
      <c r="A10" s="3" t="s">
        <v>343</v>
      </c>
      <c r="B10" s="3" t="s">
        <v>183</v>
      </c>
      <c r="C10" s="3" t="s">
        <v>24</v>
      </c>
      <c r="D10" s="3">
        <v>9371.8420000000006</v>
      </c>
      <c r="E10" s="3" t="e">
        <v>#N/A</v>
      </c>
      <c r="F10" s="3">
        <v>1.0992778055278052</v>
      </c>
      <c r="G10" s="3" t="e">
        <v>#N/A</v>
      </c>
      <c r="H10" s="3" t="e">
        <v>#N/A</v>
      </c>
      <c r="I10" s="3">
        <v>0.46354270729270725</v>
      </c>
      <c r="J10" s="3" t="e">
        <v>#N/A</v>
      </c>
    </row>
    <row r="11" spans="1:13" x14ac:dyDescent="0.2">
      <c r="A11" s="3" t="s">
        <v>343</v>
      </c>
      <c r="B11" s="3" t="s">
        <v>184</v>
      </c>
      <c r="C11" s="3" t="s">
        <v>25</v>
      </c>
      <c r="D11" s="3">
        <v>11382.61</v>
      </c>
      <c r="E11" s="3" t="e">
        <v>#N/A</v>
      </c>
      <c r="F11" s="3">
        <v>0.33726415094339623</v>
      </c>
      <c r="G11" s="3" t="e">
        <v>#N/A</v>
      </c>
      <c r="H11" s="3" t="e">
        <v>#N/A</v>
      </c>
      <c r="I11" s="3">
        <v>0.19514824797843666</v>
      </c>
      <c r="J11" s="3" t="e">
        <v>#N/A</v>
      </c>
    </row>
    <row r="12" spans="1:13" x14ac:dyDescent="0.2">
      <c r="A12" s="3" t="s">
        <v>343</v>
      </c>
      <c r="B12" s="3" t="s">
        <v>185</v>
      </c>
      <c r="C12" s="3" t="s">
        <v>26</v>
      </c>
      <c r="D12" s="3">
        <v>5891.7110000000002</v>
      </c>
      <c r="E12" s="3" t="e">
        <v>#N/A</v>
      </c>
      <c r="F12" s="3">
        <v>5.9537284514692672</v>
      </c>
      <c r="G12" s="3" t="e">
        <v>#N/A</v>
      </c>
      <c r="H12" s="3" t="e">
        <v>#N/A</v>
      </c>
      <c r="I12" s="3">
        <v>3.9163758517659901</v>
      </c>
      <c r="J12" s="3" t="e">
        <v>#N/A</v>
      </c>
    </row>
    <row r="13" spans="1:13" x14ac:dyDescent="0.2">
      <c r="A13" s="3" t="s">
        <v>343</v>
      </c>
      <c r="B13" s="3" t="s">
        <v>186</v>
      </c>
      <c r="C13" s="3" t="s">
        <v>27</v>
      </c>
      <c r="D13" s="3">
        <v>8416.8310000000001</v>
      </c>
      <c r="E13" s="3" t="e">
        <v>#N/A</v>
      </c>
      <c r="F13" s="3">
        <v>1.4059894385769875</v>
      </c>
      <c r="G13" s="3" t="e">
        <v>#N/A</v>
      </c>
      <c r="H13" s="3" t="e">
        <v>#N/A</v>
      </c>
      <c r="I13" s="3">
        <v>9.0612840466926109E-2</v>
      </c>
      <c r="J13" s="3" t="e">
        <v>#N/A</v>
      </c>
    </row>
    <row r="14" spans="1:13" x14ac:dyDescent="0.2">
      <c r="A14" s="3" t="s">
        <v>343</v>
      </c>
      <c r="B14" s="3" t="s">
        <v>187</v>
      </c>
      <c r="C14" s="3" t="s">
        <v>28</v>
      </c>
      <c r="D14" s="3">
        <v>7640.9390000000003</v>
      </c>
      <c r="E14" s="3" t="e">
        <v>#N/A</v>
      </c>
      <c r="F14" s="3">
        <v>0.94457004953639023</v>
      </c>
      <c r="G14" s="3" t="e">
        <v>#N/A</v>
      </c>
      <c r="H14" s="3" t="e">
        <v>#N/A</v>
      </c>
      <c r="I14" s="3">
        <v>2.8839070240061028E-2</v>
      </c>
      <c r="J14" s="3" t="e">
        <v>#N/A</v>
      </c>
    </row>
    <row r="15" spans="1:13" x14ac:dyDescent="0.2">
      <c r="A15" s="3" t="s">
        <v>343</v>
      </c>
      <c r="B15" s="3" t="s">
        <v>188</v>
      </c>
      <c r="C15" s="3" t="s">
        <v>29</v>
      </c>
      <c r="D15" s="3">
        <v>12680.43</v>
      </c>
      <c r="E15" s="3" t="e">
        <v>#N/A</v>
      </c>
      <c r="F15" s="3" t="e">
        <v>#N/A</v>
      </c>
      <c r="G15" s="3">
        <v>0.48465786584478637</v>
      </c>
      <c r="H15" s="3" t="e">
        <v>#N/A</v>
      </c>
      <c r="I15" s="3" t="e">
        <v>#N/A</v>
      </c>
      <c r="J15" s="3">
        <v>1.690857021918279</v>
      </c>
    </row>
    <row r="16" spans="1:13" x14ac:dyDescent="0.2">
      <c r="A16" s="3" t="s">
        <v>343</v>
      </c>
      <c r="B16" s="3" t="s">
        <v>189</v>
      </c>
      <c r="C16" s="3" t="s">
        <v>30</v>
      </c>
      <c r="D16" s="3">
        <v>7588.9030000000002</v>
      </c>
      <c r="E16" s="3" t="e">
        <v>#N/A</v>
      </c>
      <c r="F16" s="3">
        <v>0.47223867100331068</v>
      </c>
      <c r="G16" s="3" t="e">
        <v>#N/A</v>
      </c>
      <c r="H16" s="3" t="e">
        <v>#N/A</v>
      </c>
      <c r="I16" s="3">
        <v>0.91627700071467133</v>
      </c>
      <c r="J16" s="3" t="e">
        <v>#N/A</v>
      </c>
    </row>
    <row r="17" spans="1:10" x14ac:dyDescent="0.2">
      <c r="A17" s="3" t="s">
        <v>343</v>
      </c>
      <c r="B17" s="3" t="s">
        <v>190</v>
      </c>
      <c r="C17" s="3" t="s">
        <v>31</v>
      </c>
      <c r="D17" s="3">
        <v>10643.58</v>
      </c>
      <c r="E17" s="3" t="e">
        <v>#N/A</v>
      </c>
      <c r="F17" s="3" t="e">
        <v>#N/A</v>
      </c>
      <c r="G17" s="3">
        <v>3.0987679991682699</v>
      </c>
      <c r="H17" s="3" t="e">
        <v>#N/A</v>
      </c>
      <c r="I17" s="3" t="e">
        <v>#N/A</v>
      </c>
      <c r="J17" s="3">
        <v>2.2513437646202634</v>
      </c>
    </row>
    <row r="18" spans="1:10" x14ac:dyDescent="0.2">
      <c r="A18" s="3" t="s">
        <v>343</v>
      </c>
      <c r="B18" s="3" t="s">
        <v>191</v>
      </c>
      <c r="C18" s="3" t="s">
        <v>32</v>
      </c>
      <c r="D18" s="3">
        <v>7188.3230000000003</v>
      </c>
      <c r="E18" s="3" t="e">
        <v>#N/A</v>
      </c>
      <c r="F18" s="3">
        <v>0.85154679998020089</v>
      </c>
      <c r="G18" s="3" t="e">
        <v>#N/A</v>
      </c>
      <c r="H18" s="3" t="e">
        <v>#N/A</v>
      </c>
      <c r="I18" s="3">
        <v>0.3068999653516804</v>
      </c>
      <c r="J18" s="3" t="e">
        <v>#N/A</v>
      </c>
    </row>
    <row r="19" spans="1:10" x14ac:dyDescent="0.2">
      <c r="A19" s="3" t="s">
        <v>343</v>
      </c>
      <c r="B19" s="3" t="s">
        <v>192</v>
      </c>
      <c r="C19" s="3" t="s">
        <v>33</v>
      </c>
      <c r="D19" s="3">
        <v>7125.8360000000002</v>
      </c>
      <c r="E19" s="3" t="e">
        <v>#N/A</v>
      </c>
      <c r="F19" s="3">
        <v>0.47012916446735192</v>
      </c>
      <c r="G19" s="3" t="e">
        <v>#N/A</v>
      </c>
      <c r="H19" s="3" t="e">
        <v>#N/A</v>
      </c>
      <c r="I19" s="3">
        <v>0.35525196385878854</v>
      </c>
      <c r="J19" s="3" t="e">
        <v>#N/A</v>
      </c>
    </row>
    <row r="20" spans="1:10" x14ac:dyDescent="0.2">
      <c r="A20" s="3" t="s">
        <v>343</v>
      </c>
      <c r="B20" s="3" t="s">
        <v>193</v>
      </c>
      <c r="C20" s="3" t="s">
        <v>34</v>
      </c>
      <c r="D20" s="3">
        <v>2979.4949999999999</v>
      </c>
      <c r="E20" s="3">
        <v>18.280937500000004</v>
      </c>
      <c r="F20" s="3" t="e">
        <v>#N/A</v>
      </c>
      <c r="G20" s="3" t="e">
        <v>#N/A</v>
      </c>
      <c r="H20" s="3">
        <v>5.0364583333333348</v>
      </c>
      <c r="I20" s="3" t="e">
        <v>#N/A</v>
      </c>
      <c r="J20" s="3" t="e">
        <v>#N/A</v>
      </c>
    </row>
    <row r="21" spans="1:10" x14ac:dyDescent="0.2">
      <c r="A21" s="3" t="s">
        <v>343</v>
      </c>
      <c r="B21" s="3" t="s">
        <v>194</v>
      </c>
      <c r="C21" s="3" t="s">
        <v>35</v>
      </c>
      <c r="D21" s="3">
        <v>6400.357</v>
      </c>
      <c r="E21" s="3">
        <v>1.7462821353142526</v>
      </c>
      <c r="F21" s="3" t="e">
        <v>#N/A</v>
      </c>
      <c r="G21" s="3" t="e">
        <v>#N/A</v>
      </c>
      <c r="H21" s="3">
        <v>1.7143932221493943</v>
      </c>
      <c r="I21" s="3" t="e">
        <v>#N/A</v>
      </c>
      <c r="J21" s="3" t="e">
        <v>#N/A</v>
      </c>
    </row>
    <row r="22" spans="1:10" x14ac:dyDescent="0.2">
      <c r="A22" s="3" t="s">
        <v>343</v>
      </c>
      <c r="B22" s="3" t="s">
        <v>195</v>
      </c>
      <c r="C22" s="3" t="s">
        <v>36</v>
      </c>
      <c r="D22" s="3">
        <v>7694.3069999999998</v>
      </c>
      <c r="E22" s="3">
        <v>1.7342865164289434</v>
      </c>
      <c r="F22" s="3" t="e">
        <v>#N/A</v>
      </c>
      <c r="G22" s="3" t="e">
        <v>#N/A</v>
      </c>
      <c r="H22" s="3">
        <v>1.4825077752336828</v>
      </c>
      <c r="I22" s="3" t="e">
        <v>#N/A</v>
      </c>
      <c r="J22" s="3" t="e">
        <v>#N/A</v>
      </c>
    </row>
    <row r="23" spans="1:10" x14ac:dyDescent="0.2">
      <c r="A23" s="3" t="s">
        <v>343</v>
      </c>
      <c r="B23" s="3" t="s">
        <v>196</v>
      </c>
      <c r="C23" s="3" t="s">
        <v>37</v>
      </c>
      <c r="D23" s="3">
        <v>14867.64</v>
      </c>
      <c r="E23" s="3" t="e">
        <v>#N/A</v>
      </c>
      <c r="F23" s="3" t="e">
        <v>#N/A</v>
      </c>
      <c r="G23" s="3">
        <v>2.2593689680772084</v>
      </c>
      <c r="H23" s="3" t="e">
        <v>#N/A</v>
      </c>
      <c r="I23" s="3" t="e">
        <v>#N/A</v>
      </c>
      <c r="J23" s="3">
        <v>0.28277654046028211</v>
      </c>
    </row>
    <row r="24" spans="1:10" x14ac:dyDescent="0.2">
      <c r="A24" s="3" t="s">
        <v>343</v>
      </c>
      <c r="B24" s="3" t="s">
        <v>197</v>
      </c>
      <c r="C24" s="3" t="s">
        <v>38</v>
      </c>
      <c r="D24" s="3">
        <v>12250.78</v>
      </c>
      <c r="E24" s="3" t="e">
        <v>#N/A</v>
      </c>
      <c r="F24" s="3">
        <v>0.64823151125401901</v>
      </c>
      <c r="G24" s="3" t="e">
        <v>#N/A</v>
      </c>
      <c r="H24" s="3" t="e">
        <v>#N/A</v>
      </c>
      <c r="I24" s="3">
        <v>5.3938906752411635E-2</v>
      </c>
      <c r="J24" s="3" t="e">
        <v>#N/A</v>
      </c>
    </row>
    <row r="25" spans="1:10" x14ac:dyDescent="0.2">
      <c r="A25" s="3" t="s">
        <v>343</v>
      </c>
      <c r="B25" s="3" t="s">
        <v>198</v>
      </c>
      <c r="C25" s="3" t="s">
        <v>39</v>
      </c>
      <c r="D25" s="3">
        <v>12583.97</v>
      </c>
      <c r="E25" s="3" t="e">
        <v>#N/A</v>
      </c>
      <c r="F25" s="3">
        <v>0.34411909046294786</v>
      </c>
      <c r="G25" s="3" t="e">
        <v>#N/A</v>
      </c>
      <c r="H25" s="3" t="e">
        <v>#N/A</v>
      </c>
      <c r="I25" s="3">
        <v>1.4924586945853102</v>
      </c>
      <c r="J25" s="3" t="e">
        <v>#N/A</v>
      </c>
    </row>
    <row r="26" spans="1:10" x14ac:dyDescent="0.2">
      <c r="A26" s="3" t="s">
        <v>343</v>
      </c>
      <c r="B26" s="3" t="s">
        <v>199</v>
      </c>
      <c r="C26" s="3" t="s">
        <v>40</v>
      </c>
      <c r="D26" s="3">
        <v>9918.6839999999993</v>
      </c>
      <c r="E26" s="3" t="e">
        <v>#N/A</v>
      </c>
      <c r="F26" s="3">
        <v>1.1373737373737371</v>
      </c>
      <c r="G26" s="3" t="e">
        <v>#N/A</v>
      </c>
      <c r="H26" s="3" t="e">
        <v>#N/A</v>
      </c>
      <c r="I26" s="3">
        <v>9.8418972332015825E-2</v>
      </c>
      <c r="J26" s="3" t="e">
        <v>#N/A</v>
      </c>
    </row>
    <row r="27" spans="1:10" x14ac:dyDescent="0.2">
      <c r="A27" s="3" t="s">
        <v>343</v>
      </c>
      <c r="B27" s="3" t="s">
        <v>200</v>
      </c>
      <c r="C27" s="3" t="s">
        <v>41</v>
      </c>
      <c r="D27" s="3">
        <v>548.39459999999997</v>
      </c>
      <c r="E27" s="3" t="e">
        <v>#N/A</v>
      </c>
      <c r="F27" s="3">
        <v>14.96870305975737</v>
      </c>
      <c r="G27" s="3" t="e">
        <v>#N/A</v>
      </c>
      <c r="H27" s="3" t="e">
        <v>#N/A</v>
      </c>
      <c r="I27" s="3">
        <v>17.901438696904414</v>
      </c>
      <c r="J27" s="3" t="e">
        <v>#N/A</v>
      </c>
    </row>
    <row r="28" spans="1:10" x14ac:dyDescent="0.2">
      <c r="A28" s="3" t="s">
        <v>343</v>
      </c>
      <c r="B28" s="3" t="s">
        <v>201</v>
      </c>
      <c r="C28" s="3" t="s">
        <v>42</v>
      </c>
      <c r="D28" s="3">
        <v>6272.2849999999999</v>
      </c>
      <c r="E28" s="3" t="e">
        <v>#N/A</v>
      </c>
      <c r="F28" s="3">
        <v>2.8962601084149271</v>
      </c>
      <c r="G28" s="3" t="e">
        <v>#N/A</v>
      </c>
      <c r="H28" s="3" t="e">
        <v>#N/A</v>
      </c>
      <c r="I28" s="3">
        <v>5.1899983201012843</v>
      </c>
      <c r="J28" s="3" t="e">
        <v>#N/A</v>
      </c>
    </row>
    <row r="29" spans="1:10" x14ac:dyDescent="0.2">
      <c r="A29" s="3" t="s">
        <v>343</v>
      </c>
      <c r="B29" s="3" t="s">
        <v>202</v>
      </c>
      <c r="C29" s="3" t="s">
        <v>43</v>
      </c>
      <c r="D29" s="3">
        <v>8271.0450000000001</v>
      </c>
      <c r="E29" s="3">
        <v>4.8297074515701652</v>
      </c>
      <c r="F29" s="3" t="e">
        <v>#N/A</v>
      </c>
      <c r="G29" s="3" t="e">
        <v>#N/A</v>
      </c>
      <c r="H29" s="3">
        <v>3.4624438715221824</v>
      </c>
      <c r="I29" s="3" t="e">
        <v>#N/A</v>
      </c>
      <c r="J29" s="3" t="e">
        <v>#N/A</v>
      </c>
    </row>
    <row r="30" spans="1:10" x14ac:dyDescent="0.2">
      <c r="A30" s="3" t="s">
        <v>343</v>
      </c>
      <c r="B30" s="3" t="s">
        <v>203</v>
      </c>
      <c r="C30" s="3" t="s">
        <v>44</v>
      </c>
      <c r="D30" s="3">
        <v>10993.68</v>
      </c>
      <c r="E30" s="3" t="e">
        <v>#N/A</v>
      </c>
      <c r="F30" s="3" t="e">
        <v>#N/A</v>
      </c>
      <c r="G30" s="3">
        <v>0.9094851261453496</v>
      </c>
      <c r="H30" s="3" t="e">
        <v>#N/A</v>
      </c>
      <c r="I30" s="3" t="e">
        <v>#N/A</v>
      </c>
      <c r="J30" s="3">
        <v>3.1906285511066486</v>
      </c>
    </row>
    <row r="31" spans="1:10" x14ac:dyDescent="0.2">
      <c r="A31" s="3" t="s">
        <v>343</v>
      </c>
      <c r="B31" s="3" t="s">
        <v>204</v>
      </c>
      <c r="C31" s="3" t="s">
        <v>45</v>
      </c>
      <c r="D31" s="3">
        <v>7948.6490000000003</v>
      </c>
      <c r="E31" s="3" t="e">
        <v>#N/A</v>
      </c>
      <c r="F31" s="3">
        <v>0.58898170450468923</v>
      </c>
      <c r="G31" s="3" t="e">
        <v>#N/A</v>
      </c>
      <c r="H31" s="3" t="e">
        <v>#N/A</v>
      </c>
      <c r="I31" s="3">
        <v>1.7994721467739456</v>
      </c>
      <c r="J31" s="3" t="e">
        <v>#N/A</v>
      </c>
    </row>
    <row r="32" spans="1:10" x14ac:dyDescent="0.2">
      <c r="A32" s="3" t="s">
        <v>343</v>
      </c>
      <c r="B32" s="3" t="s">
        <v>205</v>
      </c>
      <c r="C32" s="3" t="s">
        <v>46</v>
      </c>
      <c r="D32" s="3">
        <v>9359.4830000000002</v>
      </c>
      <c r="E32" s="3" t="e">
        <v>#N/A</v>
      </c>
      <c r="F32" s="3">
        <v>0.51044180840388043</v>
      </c>
      <c r="G32" s="3" t="e">
        <v>#N/A</v>
      </c>
      <c r="H32" s="3" t="e">
        <v>#N/A</v>
      </c>
      <c r="I32" s="3">
        <v>0.39673468337493245</v>
      </c>
      <c r="J32" s="3" t="e">
        <v>#N/A</v>
      </c>
    </row>
    <row r="33" spans="1:10" x14ac:dyDescent="0.2">
      <c r="A33" s="3" t="s">
        <v>343</v>
      </c>
      <c r="B33" s="3" t="s">
        <v>206</v>
      </c>
      <c r="C33" s="3" t="s">
        <v>47</v>
      </c>
      <c r="D33" s="3">
        <v>10259.799999999999</v>
      </c>
      <c r="E33" s="3" t="e">
        <v>#N/A</v>
      </c>
      <c r="F33" s="3">
        <v>2.3013076064423537</v>
      </c>
      <c r="G33" s="3" t="e">
        <v>#N/A</v>
      </c>
      <c r="H33" s="3" t="e">
        <v>#N/A</v>
      </c>
      <c r="I33" s="3">
        <v>2.0760245574868446</v>
      </c>
      <c r="J33" s="3" t="e">
        <v>#N/A</v>
      </c>
    </row>
    <row r="34" spans="1:10" x14ac:dyDescent="0.2">
      <c r="A34" s="3" t="s">
        <v>343</v>
      </c>
      <c r="B34" s="3" t="s">
        <v>207</v>
      </c>
      <c r="C34" s="3" t="s">
        <v>2</v>
      </c>
      <c r="D34" s="3">
        <v>4021.1709999999998</v>
      </c>
      <c r="E34" s="3">
        <v>4.2908688055662925</v>
      </c>
      <c r="F34" s="3" t="e">
        <v>#N/A</v>
      </c>
      <c r="G34" s="3" t="e">
        <v>#N/A</v>
      </c>
      <c r="H34" s="3">
        <v>3.8170588326246619</v>
      </c>
      <c r="I34" s="3" t="e">
        <v>#N/A</v>
      </c>
      <c r="J34" s="3" t="e">
        <v>#N/A</v>
      </c>
    </row>
    <row r="35" spans="1:10" x14ac:dyDescent="0.2">
      <c r="A35" s="3" t="s">
        <v>343</v>
      </c>
      <c r="B35" s="3" t="s">
        <v>208</v>
      </c>
      <c r="C35" s="3" t="s">
        <v>48</v>
      </c>
      <c r="D35" s="3">
        <v>13150.82</v>
      </c>
      <c r="E35" s="3" t="e">
        <v>#N/A</v>
      </c>
      <c r="F35" s="3">
        <v>8.5546218487395007E-2</v>
      </c>
      <c r="G35" s="3" t="e">
        <v>#N/A</v>
      </c>
      <c r="H35" s="3" t="e">
        <v>#N/A</v>
      </c>
      <c r="I35" s="3">
        <v>0.15521008403361353</v>
      </c>
      <c r="J35" s="3" t="e">
        <v>#N/A</v>
      </c>
    </row>
    <row r="36" spans="1:10" x14ac:dyDescent="0.2">
      <c r="A36" s="3" t="s">
        <v>343</v>
      </c>
      <c r="B36" s="3" t="s">
        <v>209</v>
      </c>
      <c r="C36" s="3" t="s">
        <v>49</v>
      </c>
      <c r="D36" s="3">
        <v>5640.5550000000003</v>
      </c>
      <c r="E36" s="3">
        <v>0.51922300706357216</v>
      </c>
      <c r="F36" s="3" t="e">
        <v>#N/A</v>
      </c>
      <c r="G36" s="3" t="e">
        <v>#N/A</v>
      </c>
      <c r="H36" s="3">
        <v>0.12608476286579212</v>
      </c>
      <c r="I36" s="3" t="e">
        <v>#N/A</v>
      </c>
      <c r="J36" s="3" t="e">
        <v>#N/A</v>
      </c>
    </row>
    <row r="37" spans="1:10" x14ac:dyDescent="0.2">
      <c r="A37" s="3" t="s">
        <v>343</v>
      </c>
      <c r="B37" s="3" t="s">
        <v>210</v>
      </c>
      <c r="C37" s="3" t="s">
        <v>50</v>
      </c>
      <c r="D37" s="3">
        <v>3564.9</v>
      </c>
      <c r="E37" s="3">
        <v>9.6400134488474656</v>
      </c>
      <c r="F37" s="3" t="e">
        <v>#N/A</v>
      </c>
      <c r="G37" s="3" t="e">
        <v>#N/A</v>
      </c>
      <c r="H37" s="3">
        <v>7.0732915272260959</v>
      </c>
      <c r="I37" s="3" t="e">
        <v>#N/A</v>
      </c>
      <c r="J37" s="3" t="e">
        <v>#N/A</v>
      </c>
    </row>
    <row r="38" spans="1:10" x14ac:dyDescent="0.2">
      <c r="A38" s="3" t="s">
        <v>343</v>
      </c>
      <c r="B38" s="3" t="s">
        <v>211</v>
      </c>
      <c r="C38" s="3" t="s">
        <v>51</v>
      </c>
      <c r="D38" s="3">
        <v>2114.8409999999999</v>
      </c>
      <c r="E38" s="3" t="e">
        <v>#N/A</v>
      </c>
      <c r="F38" s="3" t="e">
        <v>#N/A</v>
      </c>
      <c r="G38" s="3" t="e">
        <v>#N/A</v>
      </c>
      <c r="H38" s="3" t="e">
        <v>#N/A</v>
      </c>
      <c r="I38" s="3" t="e">
        <v>#N/A</v>
      </c>
      <c r="J38" s="3" t="e">
        <v>#N/A</v>
      </c>
    </row>
    <row r="39" spans="1:10" x14ac:dyDescent="0.2">
      <c r="A39" s="3" t="s">
        <v>343</v>
      </c>
      <c r="B39" s="3" t="s">
        <v>212</v>
      </c>
      <c r="C39" s="3" t="s">
        <v>52</v>
      </c>
      <c r="D39" s="3">
        <v>8790.8109999999997</v>
      </c>
      <c r="E39" s="3" t="e">
        <v>#N/A</v>
      </c>
      <c r="F39" s="3">
        <v>0.50221616639281852</v>
      </c>
      <c r="G39" s="3" t="e">
        <v>#N/A</v>
      </c>
      <c r="H39" s="3" t="e">
        <v>#N/A</v>
      </c>
      <c r="I39" s="3">
        <v>0.24179457379874161</v>
      </c>
      <c r="J39" s="3" t="e">
        <v>#N/A</v>
      </c>
    </row>
    <row r="40" spans="1:10" x14ac:dyDescent="0.2">
      <c r="A40" s="3" t="s">
        <v>343</v>
      </c>
      <c r="B40" s="3" t="s">
        <v>213</v>
      </c>
      <c r="C40" s="3" t="s">
        <v>53</v>
      </c>
      <c r="D40" s="3">
        <v>6573.9250000000002</v>
      </c>
      <c r="E40" s="3" t="e">
        <v>#N/A</v>
      </c>
      <c r="F40" s="3">
        <v>1.0345013283549938</v>
      </c>
      <c r="G40" s="3" t="e">
        <v>#N/A</v>
      </c>
      <c r="H40" s="3" t="e">
        <v>#N/A</v>
      </c>
      <c r="I40" s="3">
        <v>1.744888027253217</v>
      </c>
      <c r="J40" s="3" t="e">
        <v>#N/A</v>
      </c>
    </row>
    <row r="41" spans="1:10" x14ac:dyDescent="0.2">
      <c r="A41" s="3" t="s">
        <v>343</v>
      </c>
      <c r="B41" s="3" t="s">
        <v>214</v>
      </c>
      <c r="C41" s="3" t="s">
        <v>54</v>
      </c>
      <c r="D41" s="3">
        <v>6035.3339999999998</v>
      </c>
      <c r="E41" s="3" t="e">
        <v>#N/A</v>
      </c>
      <c r="F41" s="3">
        <v>1.3959047532726494</v>
      </c>
      <c r="G41" s="3" t="e">
        <v>#N/A</v>
      </c>
      <c r="H41" s="3" t="e">
        <v>#N/A</v>
      </c>
      <c r="I41" s="3">
        <v>3.2397666740039623</v>
      </c>
      <c r="J41" s="3" t="e">
        <v>#N/A</v>
      </c>
    </row>
    <row r="42" spans="1:10" x14ac:dyDescent="0.2">
      <c r="A42" s="3" t="s">
        <v>343</v>
      </c>
      <c r="B42" s="3" t="s">
        <v>215</v>
      </c>
      <c r="C42" s="3" t="s">
        <v>55</v>
      </c>
      <c r="D42" s="3">
        <v>11349.03</v>
      </c>
      <c r="E42" s="3" t="e">
        <v>#N/A</v>
      </c>
      <c r="F42" s="3">
        <v>2.445008965929468</v>
      </c>
      <c r="G42" s="3" t="e">
        <v>#N/A</v>
      </c>
      <c r="H42" s="3" t="e">
        <v>#N/A</v>
      </c>
      <c r="I42" s="3">
        <v>0.7770771069934248</v>
      </c>
      <c r="J42" s="3" t="e">
        <v>#N/A</v>
      </c>
    </row>
    <row r="43" spans="1:10" x14ac:dyDescent="0.2">
      <c r="A43" s="3" t="s">
        <v>343</v>
      </c>
      <c r="B43" s="3" t="s">
        <v>216</v>
      </c>
      <c r="C43" s="3" t="s">
        <v>56</v>
      </c>
      <c r="D43" s="3">
        <v>3084.049</v>
      </c>
      <c r="E43" s="3" t="e">
        <v>#N/A</v>
      </c>
      <c r="F43" s="3">
        <v>42.158721934369602</v>
      </c>
      <c r="G43" s="3" t="e">
        <v>#N/A</v>
      </c>
      <c r="H43" s="3" t="e">
        <v>#N/A</v>
      </c>
      <c r="I43" s="3">
        <v>0.29775474956822112</v>
      </c>
      <c r="J43" s="3" t="e">
        <v>#N/A</v>
      </c>
    </row>
    <row r="44" spans="1:10" x14ac:dyDescent="0.2">
      <c r="A44" s="3" t="s">
        <v>343</v>
      </c>
      <c r="B44" s="3" t="s">
        <v>217</v>
      </c>
      <c r="C44" s="3" t="s">
        <v>57</v>
      </c>
      <c r="D44" s="3">
        <v>6191.893</v>
      </c>
      <c r="E44" s="3" t="e">
        <v>#N/A</v>
      </c>
      <c r="F44" s="3">
        <v>0.73328925119393107</v>
      </c>
      <c r="G44" s="3" t="e">
        <v>#N/A</v>
      </c>
      <c r="H44" s="3" t="e">
        <v>#N/A</v>
      </c>
      <c r="I44" s="3">
        <v>2.4840598793501361</v>
      </c>
      <c r="J44" s="3" t="e">
        <v>#N/A</v>
      </c>
    </row>
    <row r="45" spans="1:10" x14ac:dyDescent="0.2">
      <c r="A45" s="3" t="s">
        <v>343</v>
      </c>
      <c r="B45" s="3" t="s">
        <v>218</v>
      </c>
      <c r="C45" s="3" t="s">
        <v>58</v>
      </c>
      <c r="D45" s="3">
        <v>2508.9549999999999</v>
      </c>
      <c r="E45" s="3">
        <v>9.6779304070446575</v>
      </c>
      <c r="F45" s="3" t="e">
        <v>#N/A</v>
      </c>
      <c r="G45" s="3" t="e">
        <v>#N/A</v>
      </c>
      <c r="H45" s="3">
        <v>5.5491688381705453</v>
      </c>
      <c r="I45" s="3" t="e">
        <v>#N/A</v>
      </c>
      <c r="J45" s="3" t="e">
        <v>#N/A</v>
      </c>
    </row>
    <row r="46" spans="1:10" x14ac:dyDescent="0.2">
      <c r="A46" s="3" t="s">
        <v>343</v>
      </c>
      <c r="B46" s="3" t="s">
        <v>219</v>
      </c>
      <c r="C46" s="3" t="s">
        <v>59</v>
      </c>
      <c r="D46" s="3">
        <v>6471.8789999999999</v>
      </c>
      <c r="E46" s="3" t="e">
        <v>#N/A</v>
      </c>
      <c r="F46" s="3">
        <v>0.7606921143391594</v>
      </c>
      <c r="G46" s="3" t="e">
        <v>#N/A</v>
      </c>
      <c r="H46" s="3" t="e">
        <v>#N/A</v>
      </c>
      <c r="I46" s="3">
        <v>1.9470363009294445</v>
      </c>
      <c r="J46" s="3" t="e">
        <v>#N/A</v>
      </c>
    </row>
    <row r="47" spans="1:10" x14ac:dyDescent="0.2">
      <c r="A47" s="3" t="s">
        <v>343</v>
      </c>
      <c r="B47" s="3" t="s">
        <v>220</v>
      </c>
      <c r="C47" s="3" t="s">
        <v>60</v>
      </c>
      <c r="D47" s="3">
        <v>4584.0730000000003</v>
      </c>
      <c r="E47" s="3">
        <v>4.7462370962370954</v>
      </c>
      <c r="F47" s="3" t="e">
        <v>#N/A</v>
      </c>
      <c r="G47" s="3" t="e">
        <v>#N/A</v>
      </c>
      <c r="H47" s="3">
        <v>6.0537462537462536</v>
      </c>
      <c r="I47" s="3" t="e">
        <v>#N/A</v>
      </c>
      <c r="J47" s="3" t="e">
        <v>#N/A</v>
      </c>
    </row>
    <row r="48" spans="1:10" x14ac:dyDescent="0.2">
      <c r="A48" s="3" t="s">
        <v>343</v>
      </c>
      <c r="B48" s="3" t="s">
        <v>221</v>
      </c>
      <c r="C48" s="3" t="s">
        <v>61</v>
      </c>
      <c r="D48" s="3">
        <v>9028.4130000000005</v>
      </c>
      <c r="E48" s="3" t="e">
        <v>#N/A</v>
      </c>
      <c r="F48" s="3">
        <v>1.3670537648634791</v>
      </c>
      <c r="G48" s="3" t="e">
        <v>#N/A</v>
      </c>
      <c r="H48" s="3" t="e">
        <v>#N/A</v>
      </c>
      <c r="I48" s="3">
        <v>0.6134751186597649</v>
      </c>
      <c r="J48" s="3" t="e">
        <v>#N/A</v>
      </c>
    </row>
    <row r="49" spans="1:10" x14ac:dyDescent="0.2">
      <c r="A49" s="3" t="s">
        <v>343</v>
      </c>
      <c r="B49" s="3" t="s">
        <v>222</v>
      </c>
      <c r="C49" s="3" t="s">
        <v>62</v>
      </c>
      <c r="D49" s="3">
        <v>10729.35</v>
      </c>
      <c r="E49" s="3" t="e">
        <v>#N/A</v>
      </c>
      <c r="F49" s="3">
        <v>0.33123107971745713</v>
      </c>
      <c r="G49" s="3" t="e">
        <v>#N/A</v>
      </c>
      <c r="H49" s="3" t="e">
        <v>#N/A</v>
      </c>
      <c r="I49" s="3">
        <v>9.2330978809284318E-3</v>
      </c>
      <c r="J49" s="3" t="e">
        <v>#N/A</v>
      </c>
    </row>
    <row r="50" spans="1:10" x14ac:dyDescent="0.2">
      <c r="A50" s="3" t="s">
        <v>343</v>
      </c>
      <c r="B50" s="3" t="s">
        <v>223</v>
      </c>
      <c r="C50" s="3" t="s">
        <v>4</v>
      </c>
      <c r="D50" s="3">
        <v>5770.2640000000001</v>
      </c>
      <c r="E50" s="3">
        <v>0.885891734187497</v>
      </c>
      <c r="F50" s="3" t="e">
        <v>#N/A</v>
      </c>
      <c r="G50" s="3" t="e">
        <v>#N/A</v>
      </c>
      <c r="H50" s="3">
        <v>1.0554107792233884</v>
      </c>
      <c r="I50" s="3" t="e">
        <v>#N/A</v>
      </c>
      <c r="J50" s="3" t="e">
        <v>#N/A</v>
      </c>
    </row>
    <row r="51" spans="1:10" x14ac:dyDescent="0.2">
      <c r="A51" s="3" t="s">
        <v>343</v>
      </c>
      <c r="B51" s="3" t="s">
        <v>224</v>
      </c>
      <c r="C51" s="3" t="s">
        <v>63</v>
      </c>
      <c r="D51" s="3">
        <v>6653.48</v>
      </c>
      <c r="E51" s="3" t="e">
        <v>#N/A</v>
      </c>
      <c r="F51" s="3">
        <v>0.79580619539316921</v>
      </c>
      <c r="G51" s="3" t="e">
        <v>#N/A</v>
      </c>
      <c r="H51" s="3" t="e">
        <v>#N/A</v>
      </c>
      <c r="I51" s="3">
        <v>2.3556664019062752</v>
      </c>
      <c r="J51" s="3" t="e">
        <v>#N/A</v>
      </c>
    </row>
    <row r="52" spans="1:10" x14ac:dyDescent="0.2">
      <c r="A52" s="3" t="s">
        <v>343</v>
      </c>
      <c r="B52" s="3" t="s">
        <v>225</v>
      </c>
      <c r="C52" s="3" t="s">
        <v>64</v>
      </c>
      <c r="D52" s="3">
        <v>11220.63</v>
      </c>
      <c r="E52" s="3" t="e">
        <v>#N/A</v>
      </c>
      <c r="F52" s="3">
        <v>0.82543840704906701</v>
      </c>
      <c r="G52" s="3" t="e">
        <v>#N/A</v>
      </c>
      <c r="H52" s="3" t="e">
        <v>#N/A</v>
      </c>
      <c r="I52" s="3">
        <v>0.31222896510020726</v>
      </c>
      <c r="J52" s="3" t="e">
        <v>#N/A</v>
      </c>
    </row>
    <row r="53" spans="1:10" x14ac:dyDescent="0.2">
      <c r="A53" s="3" t="s">
        <v>343</v>
      </c>
      <c r="B53" s="3" t="s">
        <v>226</v>
      </c>
      <c r="C53" s="3" t="s">
        <v>65</v>
      </c>
      <c r="D53" s="3">
        <v>6625.9229999999998</v>
      </c>
      <c r="E53" s="3" t="e">
        <v>#N/A</v>
      </c>
      <c r="F53" s="3">
        <v>0.58712768963107254</v>
      </c>
      <c r="G53" s="3" t="e">
        <v>#N/A</v>
      </c>
      <c r="H53" s="3" t="e">
        <v>#N/A</v>
      </c>
      <c r="I53" s="3">
        <v>1.9603819387648891</v>
      </c>
      <c r="J53" s="3" t="e">
        <v>#N/A</v>
      </c>
    </row>
    <row r="54" spans="1:10" x14ac:dyDescent="0.2">
      <c r="A54" s="3" t="s">
        <v>343</v>
      </c>
      <c r="B54" s="3" t="s">
        <v>227</v>
      </c>
      <c r="C54" s="3" t="s">
        <v>66</v>
      </c>
      <c r="D54" s="3">
        <v>5838.1570000000002</v>
      </c>
      <c r="E54" s="3" t="e">
        <v>#N/A</v>
      </c>
      <c r="F54" s="3">
        <v>1.2526140841835944</v>
      </c>
      <c r="G54" s="3" t="e">
        <v>#N/A</v>
      </c>
      <c r="H54" s="3" t="e">
        <v>#N/A</v>
      </c>
      <c r="I54" s="3">
        <v>1.6886634201922273</v>
      </c>
      <c r="J54" s="3" t="e">
        <v>#N/A</v>
      </c>
    </row>
    <row r="55" spans="1:10" x14ac:dyDescent="0.2">
      <c r="A55" s="3" t="s">
        <v>343</v>
      </c>
      <c r="B55" s="3" t="s">
        <v>228</v>
      </c>
      <c r="C55" s="3" t="s">
        <v>67</v>
      </c>
      <c r="D55" s="3">
        <v>9434.4179999999997</v>
      </c>
      <c r="E55" s="3" t="e">
        <v>#N/A</v>
      </c>
      <c r="F55" s="3">
        <v>0.75157925925925928</v>
      </c>
      <c r="G55" s="3" t="e">
        <v>#N/A</v>
      </c>
      <c r="H55" s="3" t="e">
        <v>#N/A</v>
      </c>
      <c r="I55" s="3">
        <v>1.8405214814814816</v>
      </c>
      <c r="J55" s="3" t="e">
        <v>#N/A</v>
      </c>
    </row>
    <row r="56" spans="1:10" x14ac:dyDescent="0.2">
      <c r="A56" s="3" t="s">
        <v>343</v>
      </c>
      <c r="B56" s="3" t="s">
        <v>229</v>
      </c>
      <c r="C56" s="3" t="s">
        <v>68</v>
      </c>
      <c r="D56" s="3">
        <v>5570.1610000000001</v>
      </c>
      <c r="E56" s="3" t="e">
        <v>#N/A</v>
      </c>
      <c r="F56" s="3">
        <v>2.1738989256700934</v>
      </c>
      <c r="G56" s="3" t="e">
        <v>#N/A</v>
      </c>
      <c r="H56" s="3" t="e">
        <v>#N/A</v>
      </c>
      <c r="I56" s="3">
        <v>2.1655764777550992</v>
      </c>
      <c r="J56" s="3" t="e">
        <v>#N/A</v>
      </c>
    </row>
    <row r="57" spans="1:10" x14ac:dyDescent="0.2">
      <c r="A57" s="3" t="s">
        <v>343</v>
      </c>
      <c r="B57" s="3" t="s">
        <v>230</v>
      </c>
      <c r="C57" s="3" t="s">
        <v>69</v>
      </c>
      <c r="D57" s="3">
        <v>8980.5049999999992</v>
      </c>
      <c r="E57" s="3" t="e">
        <v>#N/A</v>
      </c>
      <c r="F57" s="3">
        <v>2.4563998397894373</v>
      </c>
      <c r="G57" s="3" t="e">
        <v>#N/A</v>
      </c>
      <c r="H57" s="3" t="e">
        <v>#N/A</v>
      </c>
      <c r="I57" s="3">
        <v>0.77070435429421535</v>
      </c>
      <c r="J57" s="3" t="e">
        <v>#N/A</v>
      </c>
    </row>
    <row r="58" spans="1:10" x14ac:dyDescent="0.2">
      <c r="A58" s="3" t="s">
        <v>343</v>
      </c>
      <c r="B58" s="3" t="s">
        <v>231</v>
      </c>
      <c r="C58" s="3" t="s">
        <v>70</v>
      </c>
      <c r="D58" s="3">
        <v>8246.1630000000005</v>
      </c>
      <c r="E58" s="3" t="e">
        <v>#N/A</v>
      </c>
      <c r="F58" s="3">
        <v>1.4093898325323142</v>
      </c>
      <c r="G58" s="3" t="e">
        <v>#N/A</v>
      </c>
      <c r="H58" s="3" t="e">
        <v>#N/A</v>
      </c>
      <c r="I58" s="3">
        <v>0.76800800023881299</v>
      </c>
      <c r="J58" s="3" t="e">
        <v>#N/A</v>
      </c>
    </row>
    <row r="59" spans="1:10" x14ac:dyDescent="0.2">
      <c r="A59" s="3" t="s">
        <v>343</v>
      </c>
      <c r="B59" s="3" t="s">
        <v>232</v>
      </c>
      <c r="C59" s="3" t="s">
        <v>71</v>
      </c>
      <c r="D59" s="3">
        <v>6672.73</v>
      </c>
      <c r="E59" s="3" t="e">
        <v>#N/A</v>
      </c>
      <c r="F59" s="3">
        <v>0.78225701239399859</v>
      </c>
      <c r="G59" s="3" t="e">
        <v>#N/A</v>
      </c>
      <c r="H59" s="3" t="e">
        <v>#N/A</v>
      </c>
      <c r="I59" s="3">
        <v>0.17372617235630938</v>
      </c>
      <c r="J59" s="3" t="e">
        <v>#N/A</v>
      </c>
    </row>
    <row r="60" spans="1:10" x14ac:dyDescent="0.2">
      <c r="A60" s="3" t="s">
        <v>343</v>
      </c>
      <c r="B60" s="3" t="s">
        <v>233</v>
      </c>
      <c r="C60" s="3" t="s">
        <v>72</v>
      </c>
      <c r="D60" s="3">
        <v>6307.1149999999998</v>
      </c>
      <c r="E60" s="3" t="e">
        <v>#N/A</v>
      </c>
      <c r="F60" s="3">
        <v>1.4815181518151816</v>
      </c>
      <c r="G60" s="3" t="e">
        <v>#N/A</v>
      </c>
      <c r="H60" s="3" t="e">
        <v>#N/A</v>
      </c>
      <c r="I60" s="3">
        <v>2.8107810781078088E-2</v>
      </c>
      <c r="J60" s="3" t="e">
        <v>#N/A</v>
      </c>
    </row>
    <row r="61" spans="1:10" x14ac:dyDescent="0.2">
      <c r="A61" s="3" t="s">
        <v>343</v>
      </c>
      <c r="B61" s="3" t="s">
        <v>234</v>
      </c>
      <c r="C61" s="3" t="s">
        <v>73</v>
      </c>
      <c r="D61" s="3">
        <v>6505.3729999999996</v>
      </c>
      <c r="E61" s="3">
        <v>7.4950000000000001</v>
      </c>
      <c r="F61" s="3" t="e">
        <v>#N/A</v>
      </c>
      <c r="G61" s="3" t="e">
        <v>#N/A</v>
      </c>
      <c r="H61" s="3">
        <v>1.6645138888888886</v>
      </c>
      <c r="I61" s="3" t="e">
        <v>#N/A</v>
      </c>
      <c r="J61" s="3" t="e">
        <v>#N/A</v>
      </c>
    </row>
    <row r="62" spans="1:10" x14ac:dyDescent="0.2">
      <c r="A62" s="3" t="s">
        <v>343</v>
      </c>
      <c r="B62" s="3" t="s">
        <v>235</v>
      </c>
      <c r="C62" s="3" t="s">
        <v>74</v>
      </c>
      <c r="D62" s="3">
        <v>9137.7099999999991</v>
      </c>
      <c r="E62" s="3">
        <v>0.97893877551020403</v>
      </c>
      <c r="F62" s="3" t="e">
        <v>#N/A</v>
      </c>
      <c r="G62" s="3" t="e">
        <v>#N/A</v>
      </c>
      <c r="H62" s="3">
        <v>0.2174058956916099</v>
      </c>
      <c r="I62" s="3" t="e">
        <v>#N/A</v>
      </c>
      <c r="J62" s="3" t="e">
        <v>#N/A</v>
      </c>
    </row>
    <row r="63" spans="1:10" x14ac:dyDescent="0.2">
      <c r="A63" s="3" t="s">
        <v>343</v>
      </c>
      <c r="B63" s="3" t="s">
        <v>236</v>
      </c>
      <c r="C63" s="3" t="s">
        <v>75</v>
      </c>
      <c r="D63" s="3">
        <v>7929.3280000000004</v>
      </c>
      <c r="E63" s="3" t="e">
        <v>#N/A</v>
      </c>
      <c r="F63" s="3">
        <v>0.45052715133747911</v>
      </c>
      <c r="G63" s="3" t="e">
        <v>#N/A</v>
      </c>
      <c r="H63" s="3" t="e">
        <v>#N/A</v>
      </c>
      <c r="I63" s="3">
        <v>0.67348903573915642</v>
      </c>
      <c r="J63" s="3" t="e">
        <v>#N/A</v>
      </c>
    </row>
    <row r="64" spans="1:10" x14ac:dyDescent="0.2">
      <c r="A64" s="3" t="s">
        <v>343</v>
      </c>
      <c r="B64" s="3" t="s">
        <v>237</v>
      </c>
      <c r="C64" s="3" t="s">
        <v>76</v>
      </c>
      <c r="D64" s="3">
        <v>3318.143</v>
      </c>
      <c r="E64" s="3">
        <v>8.792530054502306</v>
      </c>
      <c r="F64" s="3" t="e">
        <v>#N/A</v>
      </c>
      <c r="G64" s="3" t="e">
        <v>#N/A</v>
      </c>
      <c r="H64" s="3">
        <v>5.0509779122225993</v>
      </c>
      <c r="I64" s="3" t="e">
        <v>#N/A</v>
      </c>
      <c r="J64" s="3" t="e">
        <v>#N/A</v>
      </c>
    </row>
    <row r="65" spans="1:10" x14ac:dyDescent="0.2">
      <c r="A65" s="3" t="s">
        <v>343</v>
      </c>
      <c r="B65" s="3" t="s">
        <v>238</v>
      </c>
      <c r="C65" s="3" t="s">
        <v>77</v>
      </c>
      <c r="D65" s="3">
        <v>4096.5910000000003</v>
      </c>
      <c r="E65" s="3" t="e">
        <v>#N/A</v>
      </c>
      <c r="F65" s="3">
        <v>10.38187089292617</v>
      </c>
      <c r="G65" s="3" t="e">
        <v>#N/A</v>
      </c>
      <c r="H65" s="3" t="e">
        <v>#N/A</v>
      </c>
      <c r="I65" s="3">
        <v>5.2960185543100113</v>
      </c>
      <c r="J65" s="3" t="e">
        <v>#N/A</v>
      </c>
    </row>
    <row r="66" spans="1:10" x14ac:dyDescent="0.2">
      <c r="A66" s="3" t="s">
        <v>343</v>
      </c>
      <c r="B66" s="3" t="s">
        <v>239</v>
      </c>
      <c r="C66" s="3" t="s">
        <v>78</v>
      </c>
      <c r="D66" s="3">
        <v>12969.58</v>
      </c>
      <c r="E66" s="3" t="e">
        <v>#N/A</v>
      </c>
      <c r="F66" s="3" t="e">
        <v>#N/A</v>
      </c>
      <c r="G66" s="3">
        <v>9.0125597471206511</v>
      </c>
      <c r="H66" s="3" t="e">
        <v>#N/A</v>
      </c>
      <c r="I66" s="3" t="e">
        <v>#N/A</v>
      </c>
      <c r="J66" s="3">
        <v>6.6750604307261527</v>
      </c>
    </row>
    <row r="67" spans="1:10" x14ac:dyDescent="0.2">
      <c r="A67" s="3" t="s">
        <v>343</v>
      </c>
      <c r="B67" s="3" t="s">
        <v>240</v>
      </c>
      <c r="C67" s="3" t="s">
        <v>79</v>
      </c>
      <c r="D67" s="3">
        <v>3234.232</v>
      </c>
      <c r="E67" s="3">
        <v>17.789221941334617</v>
      </c>
      <c r="F67" s="3" t="e">
        <v>#N/A</v>
      </c>
      <c r="G67" s="3" t="e">
        <v>#N/A</v>
      </c>
      <c r="H67" s="3">
        <v>12.229404919545765</v>
      </c>
      <c r="I67" s="3" t="e">
        <v>#N/A</v>
      </c>
      <c r="J67" s="3" t="e">
        <v>#N/A</v>
      </c>
    </row>
    <row r="68" spans="1:10" x14ac:dyDescent="0.2">
      <c r="A68" s="3" t="s">
        <v>343</v>
      </c>
      <c r="B68" s="3" t="s">
        <v>241</v>
      </c>
      <c r="C68" s="3" t="s">
        <v>80</v>
      </c>
      <c r="D68" s="3">
        <v>6909.1689999999999</v>
      </c>
      <c r="E68" s="3" t="e">
        <v>#N/A</v>
      </c>
      <c r="F68" s="3">
        <v>0.55035138827169627</v>
      </c>
      <c r="G68" s="3" t="e">
        <v>#N/A</v>
      </c>
      <c r="H68" s="3" t="e">
        <v>#N/A</v>
      </c>
      <c r="I68" s="3">
        <v>0.79254431442255469</v>
      </c>
      <c r="J68" s="3" t="e">
        <v>#N/A</v>
      </c>
    </row>
    <row r="69" spans="1:10" x14ac:dyDescent="0.2">
      <c r="A69" s="3" t="s">
        <v>343</v>
      </c>
      <c r="B69" s="3" t="s">
        <v>242</v>
      </c>
      <c r="C69" s="3" t="s">
        <v>81</v>
      </c>
      <c r="D69" s="3">
        <v>2475.9650000000001</v>
      </c>
      <c r="E69" s="3">
        <v>6.1097600111622716</v>
      </c>
      <c r="F69" s="3" t="e">
        <v>#N/A</v>
      </c>
      <c r="G69" s="3" t="e">
        <v>#N/A</v>
      </c>
      <c r="H69" s="3">
        <v>6.5400725547648948</v>
      </c>
      <c r="I69" s="3" t="e">
        <v>#N/A</v>
      </c>
      <c r="J69" s="3" t="e">
        <v>#N/A</v>
      </c>
    </row>
    <row r="70" spans="1:10" x14ac:dyDescent="0.2">
      <c r="A70" s="3" t="s">
        <v>343</v>
      </c>
      <c r="B70" s="3" t="s">
        <v>243</v>
      </c>
      <c r="C70" s="3" t="s">
        <v>82</v>
      </c>
      <c r="D70" s="3">
        <v>7011.5429999999997</v>
      </c>
      <c r="E70" s="3" t="e">
        <v>#N/A</v>
      </c>
      <c r="F70" s="3">
        <v>1.11328345334304</v>
      </c>
      <c r="G70" s="3" t="e">
        <v>#N/A</v>
      </c>
      <c r="H70" s="3" t="e">
        <v>#N/A</v>
      </c>
      <c r="I70" s="3">
        <v>2.4966493126716784</v>
      </c>
      <c r="J70" s="3" t="e">
        <v>#N/A</v>
      </c>
    </row>
    <row r="71" spans="1:10" x14ac:dyDescent="0.2">
      <c r="A71" s="3" t="s">
        <v>343</v>
      </c>
      <c r="B71" s="3" t="s">
        <v>244</v>
      </c>
      <c r="C71" s="3" t="s">
        <v>83</v>
      </c>
      <c r="D71" s="3">
        <v>16180.32</v>
      </c>
      <c r="E71" s="3" t="e">
        <v>#N/A</v>
      </c>
      <c r="F71" s="3" t="e">
        <v>#N/A</v>
      </c>
      <c r="G71" s="3">
        <v>2.40832459854184</v>
      </c>
      <c r="H71" s="3" t="e">
        <v>#N/A</v>
      </c>
      <c r="I71" s="3" t="e">
        <v>#N/A</v>
      </c>
      <c r="J71" s="3">
        <v>4.3364045276873551</v>
      </c>
    </row>
    <row r="72" spans="1:10" x14ac:dyDescent="0.2">
      <c r="A72" s="3" t="s">
        <v>343</v>
      </c>
      <c r="B72" s="3" t="s">
        <v>245</v>
      </c>
      <c r="C72" s="3" t="s">
        <v>84</v>
      </c>
      <c r="D72" s="3">
        <v>11761.81</v>
      </c>
      <c r="E72" s="3" t="e">
        <v>#N/A</v>
      </c>
      <c r="F72" s="3">
        <v>0.27138488572041708</v>
      </c>
      <c r="G72" s="3" t="e">
        <v>#N/A</v>
      </c>
      <c r="H72" s="3" t="e">
        <v>#N/A</v>
      </c>
      <c r="I72" s="3">
        <v>0.65009364209212039</v>
      </c>
      <c r="J72" s="3" t="e">
        <v>#N/A</v>
      </c>
    </row>
    <row r="73" spans="1:10" x14ac:dyDescent="0.2">
      <c r="A73" s="3" t="s">
        <v>343</v>
      </c>
      <c r="B73" s="3" t="s">
        <v>246</v>
      </c>
      <c r="C73" s="3" t="s">
        <v>85</v>
      </c>
      <c r="D73" s="3">
        <v>5117.7160000000003</v>
      </c>
      <c r="E73" s="3" t="e">
        <v>#N/A</v>
      </c>
      <c r="F73" s="3">
        <v>3.1828339345196408</v>
      </c>
      <c r="G73" s="3" t="e">
        <v>#N/A</v>
      </c>
      <c r="H73" s="3" t="e">
        <v>#N/A</v>
      </c>
      <c r="I73" s="3">
        <v>11.384596326613602</v>
      </c>
      <c r="J73" s="3" t="e">
        <v>#N/A</v>
      </c>
    </row>
    <row r="74" spans="1:10" x14ac:dyDescent="0.2">
      <c r="A74" s="3" t="s">
        <v>343</v>
      </c>
      <c r="B74" s="3" t="s">
        <v>247</v>
      </c>
      <c r="C74" s="3" t="s">
        <v>86</v>
      </c>
      <c r="D74" s="3">
        <v>9651.1110000000008</v>
      </c>
      <c r="E74" s="3" t="e">
        <v>#N/A</v>
      </c>
      <c r="F74" s="3">
        <v>0.65078944765638347</v>
      </c>
      <c r="G74" s="3" t="e">
        <v>#N/A</v>
      </c>
      <c r="H74" s="3" t="e">
        <v>#N/A</v>
      </c>
      <c r="I74" s="3">
        <v>3.4913070843486156</v>
      </c>
      <c r="J74" s="3" t="e">
        <v>#N/A</v>
      </c>
    </row>
    <row r="75" spans="1:10" x14ac:dyDescent="0.2">
      <c r="A75" s="3" t="s">
        <v>343</v>
      </c>
      <c r="B75" s="3" t="s">
        <v>248</v>
      </c>
      <c r="C75" s="3" t="s">
        <v>87</v>
      </c>
      <c r="D75" s="3">
        <v>4201.9359999999997</v>
      </c>
      <c r="E75" s="3" t="e">
        <v>#N/A</v>
      </c>
      <c r="F75" s="3">
        <v>2.0505656882876351</v>
      </c>
      <c r="G75" s="3" t="e">
        <v>#N/A</v>
      </c>
      <c r="H75" s="3" t="e">
        <v>#N/A</v>
      </c>
      <c r="I75" s="3">
        <v>1.4507992108547729</v>
      </c>
      <c r="J75" s="3" t="e">
        <v>#N/A</v>
      </c>
    </row>
    <row r="76" spans="1:10" x14ac:dyDescent="0.2">
      <c r="A76" s="3" t="s">
        <v>343</v>
      </c>
      <c r="B76" s="3" t="s">
        <v>249</v>
      </c>
      <c r="C76" s="3" t="s">
        <v>88</v>
      </c>
      <c r="D76" s="3">
        <v>9119.8130000000001</v>
      </c>
      <c r="E76" s="3" t="e">
        <v>#N/A</v>
      </c>
      <c r="F76" s="3">
        <v>2.8800006081307079</v>
      </c>
      <c r="G76" s="3" t="e">
        <v>#N/A</v>
      </c>
      <c r="H76" s="3" t="e">
        <v>#N/A</v>
      </c>
      <c r="I76" s="3">
        <v>4.957754426684776</v>
      </c>
      <c r="J76" s="3" t="e">
        <v>#N/A</v>
      </c>
    </row>
    <row r="77" spans="1:10" x14ac:dyDescent="0.2">
      <c r="A77" s="3" t="s">
        <v>343</v>
      </c>
      <c r="B77" s="3" t="s">
        <v>250</v>
      </c>
      <c r="C77" s="3" t="s">
        <v>89</v>
      </c>
      <c r="D77" s="3">
        <v>6895.107</v>
      </c>
      <c r="E77" s="3" t="e">
        <v>#N/A</v>
      </c>
      <c r="F77" s="3">
        <v>0.91872467439848193</v>
      </c>
      <c r="G77" s="3" t="e">
        <v>#N/A</v>
      </c>
      <c r="H77" s="3" t="e">
        <v>#N/A</v>
      </c>
      <c r="I77" s="3">
        <v>2.3862727447279113</v>
      </c>
      <c r="J77" s="3" t="e">
        <v>#N/A</v>
      </c>
    </row>
    <row r="78" spans="1:10" x14ac:dyDescent="0.2">
      <c r="A78" s="3" t="s">
        <v>343</v>
      </c>
      <c r="B78" s="3" t="s">
        <v>251</v>
      </c>
      <c r="C78" s="3" t="s">
        <v>90</v>
      </c>
      <c r="D78" s="3">
        <v>2549.8960000000002</v>
      </c>
      <c r="E78" s="3" t="e">
        <v>#N/A</v>
      </c>
      <c r="F78" s="3">
        <v>14.235507338056683</v>
      </c>
      <c r="G78" s="3" t="e">
        <v>#N/A</v>
      </c>
      <c r="H78" s="3" t="e">
        <v>#N/A</v>
      </c>
      <c r="I78" s="3">
        <v>2.7860513663967614</v>
      </c>
      <c r="J78" s="3" t="e">
        <v>#N/A</v>
      </c>
    </row>
    <row r="79" spans="1:10" x14ac:dyDescent="0.2">
      <c r="A79" s="3" t="s">
        <v>343</v>
      </c>
      <c r="B79" s="3" t="s">
        <v>252</v>
      </c>
      <c r="C79" s="3" t="s">
        <v>91</v>
      </c>
      <c r="D79" s="3">
        <v>9209.4959999999992</v>
      </c>
      <c r="E79" s="3" t="e">
        <v>#N/A</v>
      </c>
      <c r="F79" s="3">
        <v>3.5360543912399582</v>
      </c>
      <c r="G79" s="3" t="e">
        <v>#N/A</v>
      </c>
      <c r="H79" s="3" t="e">
        <v>#N/A</v>
      </c>
      <c r="I79" s="3">
        <v>3.7488915316609073</v>
      </c>
      <c r="J79" s="3" t="e">
        <v>#N/A</v>
      </c>
    </row>
    <row r="80" spans="1:10" x14ac:dyDescent="0.2">
      <c r="A80" s="3" t="s">
        <v>343</v>
      </c>
      <c r="B80" s="3" t="s">
        <v>253</v>
      </c>
      <c r="C80" s="3" t="s">
        <v>92</v>
      </c>
      <c r="D80" s="3">
        <v>10855.59</v>
      </c>
      <c r="E80" s="3" t="e">
        <v>#N/A</v>
      </c>
      <c r="F80" s="3">
        <v>1.3971172982498183</v>
      </c>
      <c r="G80" s="3" t="e">
        <v>#N/A</v>
      </c>
      <c r="H80" s="3" t="e">
        <v>#N/A</v>
      </c>
      <c r="I80" s="3">
        <v>2.6394296047938344</v>
      </c>
      <c r="J80" s="3" t="e">
        <v>#N/A</v>
      </c>
    </row>
    <row r="81" spans="1:10" x14ac:dyDescent="0.2">
      <c r="A81" s="3" t="s">
        <v>343</v>
      </c>
      <c r="B81" s="3" t="s">
        <v>254</v>
      </c>
      <c r="C81" s="3" t="s">
        <v>93</v>
      </c>
      <c r="D81" s="3">
        <v>10240.879999999999</v>
      </c>
      <c r="E81" s="3" t="e">
        <v>#N/A</v>
      </c>
      <c r="F81" s="3">
        <v>0.57839068185195985</v>
      </c>
      <c r="G81" s="3" t="e">
        <v>#N/A</v>
      </c>
      <c r="H81" s="3" t="e">
        <v>#N/A</v>
      </c>
      <c r="I81" s="3">
        <v>0.45580595264962814</v>
      </c>
      <c r="J81" s="3" t="e">
        <v>#N/A</v>
      </c>
    </row>
    <row r="82" spans="1:10" x14ac:dyDescent="0.2">
      <c r="A82" s="3" t="s">
        <v>343</v>
      </c>
      <c r="B82" s="3" t="s">
        <v>255</v>
      </c>
      <c r="C82" s="3" t="s">
        <v>94</v>
      </c>
      <c r="D82" s="3">
        <v>11853.13</v>
      </c>
      <c r="E82" s="3" t="e">
        <v>#N/A</v>
      </c>
      <c r="F82" s="3">
        <v>0.62641127764385285</v>
      </c>
      <c r="G82" s="3" t="e">
        <v>#N/A</v>
      </c>
      <c r="H82" s="3" t="e">
        <v>#N/A</v>
      </c>
      <c r="I82" s="3">
        <v>0.55306257205743636</v>
      </c>
      <c r="J82" s="3" t="e">
        <v>#N/A</v>
      </c>
    </row>
    <row r="83" spans="1:10" x14ac:dyDescent="0.2">
      <c r="A83" s="3" t="s">
        <v>343</v>
      </c>
      <c r="B83" s="3" t="s">
        <v>256</v>
      </c>
      <c r="C83" s="3" t="s">
        <v>95</v>
      </c>
      <c r="D83" s="3">
        <v>10203.99</v>
      </c>
      <c r="E83" s="3" t="e">
        <v>#N/A</v>
      </c>
      <c r="F83" s="3">
        <v>0.90503843879361323</v>
      </c>
      <c r="G83" s="3" t="e">
        <v>#N/A</v>
      </c>
      <c r="H83" s="3" t="e">
        <v>#N/A</v>
      </c>
      <c r="I83" s="3">
        <v>5.3270254287403805E-2</v>
      </c>
      <c r="J83" s="3" t="e">
        <v>#N/A</v>
      </c>
    </row>
    <row r="84" spans="1:10" x14ac:dyDescent="0.2">
      <c r="A84" s="3" t="s">
        <v>343</v>
      </c>
      <c r="B84" s="3" t="s">
        <v>257</v>
      </c>
      <c r="C84" s="3" t="s">
        <v>96</v>
      </c>
      <c r="D84" s="3">
        <v>14208.13</v>
      </c>
      <c r="E84" s="3" t="e">
        <v>#N/A</v>
      </c>
      <c r="F84" s="3" t="e">
        <v>#N/A</v>
      </c>
      <c r="G84" s="3">
        <v>1.234084106554924</v>
      </c>
      <c r="H84" s="3" t="e">
        <v>#N/A</v>
      </c>
      <c r="I84" s="3" t="e">
        <v>#N/A</v>
      </c>
      <c r="J84" s="3">
        <v>12.061631996408261</v>
      </c>
    </row>
    <row r="85" spans="1:10" x14ac:dyDescent="0.2">
      <c r="A85" s="3" t="s">
        <v>343</v>
      </c>
      <c r="B85" s="3" t="s">
        <v>258</v>
      </c>
      <c r="C85" s="3" t="s">
        <v>97</v>
      </c>
      <c r="D85" s="3">
        <v>11815.61</v>
      </c>
      <c r="E85" s="3" t="e">
        <v>#N/A</v>
      </c>
      <c r="F85" s="3">
        <v>2.0287878787878784</v>
      </c>
      <c r="G85" s="3" t="e">
        <v>#N/A</v>
      </c>
      <c r="H85" s="3" t="e">
        <v>#N/A</v>
      </c>
      <c r="I85" s="3">
        <v>0.92575757575757567</v>
      </c>
      <c r="J85" s="3" t="e">
        <v>#N/A</v>
      </c>
    </row>
    <row r="86" spans="1:10" x14ac:dyDescent="0.2">
      <c r="A86" s="3" t="s">
        <v>343</v>
      </c>
      <c r="B86" s="3" t="s">
        <v>259</v>
      </c>
      <c r="C86" s="3" t="s">
        <v>98</v>
      </c>
      <c r="D86" s="3">
        <v>11065.7</v>
      </c>
      <c r="E86" s="3" t="e">
        <v>#N/A</v>
      </c>
      <c r="F86" s="3" t="e">
        <v>#N/A</v>
      </c>
      <c r="G86" s="3">
        <v>3.07115153038824</v>
      </c>
      <c r="H86" s="3" t="e">
        <v>#N/A</v>
      </c>
      <c r="I86" s="3" t="e">
        <v>#N/A</v>
      </c>
      <c r="J86" s="3">
        <v>4.357320133913146</v>
      </c>
    </row>
    <row r="87" spans="1:10" x14ac:dyDescent="0.2">
      <c r="A87" s="3" t="s">
        <v>343</v>
      </c>
      <c r="B87" s="3" t="s">
        <v>260</v>
      </c>
      <c r="C87" s="3" t="s">
        <v>99</v>
      </c>
      <c r="D87" s="3">
        <v>10209.52</v>
      </c>
      <c r="E87" s="3" t="e">
        <v>#N/A</v>
      </c>
      <c r="F87" s="3" t="e">
        <v>#N/A</v>
      </c>
      <c r="G87" s="3">
        <v>1.66061029236986</v>
      </c>
      <c r="H87" s="3" t="e">
        <v>#N/A</v>
      </c>
      <c r="I87" s="3" t="e">
        <v>#N/A</v>
      </c>
      <c r="J87" s="3">
        <v>1.0864712086997865</v>
      </c>
    </row>
    <row r="88" spans="1:10" x14ac:dyDescent="0.2">
      <c r="A88" s="3" t="s">
        <v>343</v>
      </c>
      <c r="B88" s="3" t="s">
        <v>261</v>
      </c>
      <c r="C88" s="3" t="s">
        <v>100</v>
      </c>
      <c r="D88" s="3">
        <v>13487.61</v>
      </c>
      <c r="E88" s="3" t="e">
        <v>#N/A</v>
      </c>
      <c r="F88" s="3">
        <v>0.12405487318551607</v>
      </c>
      <c r="G88" s="3" t="e">
        <v>#N/A</v>
      </c>
      <c r="H88" s="3" t="e">
        <v>#N/A</v>
      </c>
      <c r="I88" s="3">
        <v>0.50282873398202799</v>
      </c>
      <c r="J88" s="3" t="e">
        <v>#N/A</v>
      </c>
    </row>
    <row r="89" spans="1:10" x14ac:dyDescent="0.2">
      <c r="A89" s="3" t="s">
        <v>343</v>
      </c>
      <c r="B89" s="3" t="s">
        <v>262</v>
      </c>
      <c r="C89" s="3" t="s">
        <v>101</v>
      </c>
      <c r="D89" s="3">
        <v>9032.3539999999994</v>
      </c>
      <c r="E89" s="3" t="e">
        <v>#N/A</v>
      </c>
      <c r="F89" s="3">
        <v>2.5399775545917977</v>
      </c>
      <c r="G89" s="3" t="e">
        <v>#N/A</v>
      </c>
      <c r="H89" s="3" t="e">
        <v>#N/A</v>
      </c>
      <c r="I89" s="3">
        <v>0.18065510157498291</v>
      </c>
      <c r="J89" s="3" t="e">
        <v>#N/A</v>
      </c>
    </row>
    <row r="90" spans="1:10" x14ac:dyDescent="0.2">
      <c r="A90" s="3" t="s">
        <v>343</v>
      </c>
      <c r="B90" s="3" t="s">
        <v>263</v>
      </c>
      <c r="C90" s="3" t="s">
        <v>102</v>
      </c>
      <c r="D90" s="3">
        <v>7315.2489999999998</v>
      </c>
      <c r="E90" s="3" t="e">
        <v>#N/A</v>
      </c>
      <c r="F90" s="3">
        <v>5.8600848563968659</v>
      </c>
      <c r="G90" s="3" t="e">
        <v>#N/A</v>
      </c>
      <c r="H90" s="3" t="e">
        <v>#N/A</v>
      </c>
      <c r="I90" s="3">
        <v>2.3598237597911225</v>
      </c>
      <c r="J90" s="3" t="e">
        <v>#N/A</v>
      </c>
    </row>
    <row r="91" spans="1:10" x14ac:dyDescent="0.2">
      <c r="A91" s="3" t="s">
        <v>343</v>
      </c>
      <c r="B91" s="3" t="s">
        <v>264</v>
      </c>
      <c r="C91" s="3" t="s">
        <v>103</v>
      </c>
      <c r="D91" s="3">
        <v>14093.15</v>
      </c>
      <c r="E91" s="3" t="e">
        <v>#N/A</v>
      </c>
      <c r="F91" s="3" t="e">
        <v>#N/A</v>
      </c>
      <c r="G91" s="3">
        <v>0.54218604872704756</v>
      </c>
      <c r="H91" s="3" t="e">
        <v>#N/A</v>
      </c>
      <c r="I91" s="3" t="e">
        <v>#N/A</v>
      </c>
      <c r="J91" s="3">
        <v>3.4117959465574312</v>
      </c>
    </row>
    <row r="92" spans="1:10" x14ac:dyDescent="0.2">
      <c r="A92" s="3" t="s">
        <v>343</v>
      </c>
      <c r="B92" s="3" t="s">
        <v>265</v>
      </c>
      <c r="C92" s="3" t="s">
        <v>104</v>
      </c>
      <c r="D92" s="3">
        <v>13001.46</v>
      </c>
      <c r="E92" s="3" t="e">
        <v>#N/A</v>
      </c>
      <c r="F92" s="3">
        <v>0.14744429882044566</v>
      </c>
      <c r="G92" s="3" t="e">
        <v>#N/A</v>
      </c>
      <c r="H92" s="3" t="e">
        <v>#N/A</v>
      </c>
      <c r="I92" s="3">
        <v>13.193359545653124</v>
      </c>
      <c r="J92" s="3" t="e">
        <v>#N/A</v>
      </c>
    </row>
    <row r="93" spans="1:10" x14ac:dyDescent="0.2">
      <c r="A93" s="3" t="s">
        <v>343</v>
      </c>
      <c r="B93" s="3" t="s">
        <v>266</v>
      </c>
      <c r="C93" s="3" t="s">
        <v>105</v>
      </c>
      <c r="D93" s="3">
        <v>6956.3130000000001</v>
      </c>
      <c r="E93" s="3" t="e">
        <v>#N/A</v>
      </c>
      <c r="F93" s="3">
        <v>0.99331356506140978</v>
      </c>
      <c r="G93" s="3" t="e">
        <v>#N/A</v>
      </c>
      <c r="H93" s="3" t="e">
        <v>#N/A</v>
      </c>
      <c r="I93" s="3">
        <v>2.3684366591620445</v>
      </c>
      <c r="J93" s="3" t="e">
        <v>#N/A</v>
      </c>
    </row>
    <row r="94" spans="1:10" x14ac:dyDescent="0.2">
      <c r="A94" s="3" t="s">
        <v>343</v>
      </c>
      <c r="B94" s="3" t="s">
        <v>267</v>
      </c>
      <c r="C94" s="3" t="s">
        <v>106</v>
      </c>
      <c r="D94" s="3">
        <v>6062.7309999999998</v>
      </c>
      <c r="E94" s="3" t="e">
        <v>#N/A</v>
      </c>
      <c r="F94" s="3" t="e">
        <v>#N/A</v>
      </c>
      <c r="G94" s="3" t="e">
        <v>#N/A</v>
      </c>
      <c r="H94" s="3" t="e">
        <v>#N/A</v>
      </c>
      <c r="I94" s="3" t="e">
        <v>#N/A</v>
      </c>
      <c r="J94" s="3" t="e">
        <v>#N/A</v>
      </c>
    </row>
    <row r="95" spans="1:10" x14ac:dyDescent="0.2">
      <c r="A95" s="3" t="s">
        <v>343</v>
      </c>
      <c r="B95" s="3" t="s">
        <v>268</v>
      </c>
      <c r="C95" s="3" t="s">
        <v>107</v>
      </c>
      <c r="D95" s="3">
        <v>6759.1980000000003</v>
      </c>
      <c r="E95" s="3" t="e">
        <v>#N/A</v>
      </c>
      <c r="F95" s="3">
        <v>0.84592618691094879</v>
      </c>
      <c r="G95" s="3" t="e">
        <v>#N/A</v>
      </c>
      <c r="H95" s="3" t="e">
        <v>#N/A</v>
      </c>
      <c r="I95" s="3">
        <v>1.2348395431457175</v>
      </c>
      <c r="J95" s="3" t="e">
        <v>#N/A</v>
      </c>
    </row>
    <row r="96" spans="1:10" x14ac:dyDescent="0.2">
      <c r="A96" s="3" t="s">
        <v>343</v>
      </c>
      <c r="B96" s="3" t="s">
        <v>269</v>
      </c>
      <c r="C96" s="3" t="s">
        <v>108</v>
      </c>
      <c r="D96" s="3">
        <v>12976.25</v>
      </c>
      <c r="E96" s="3" t="e">
        <v>#N/A</v>
      </c>
      <c r="F96" s="3" t="e">
        <v>#N/A</v>
      </c>
      <c r="G96" s="3">
        <v>0.98158791746745455</v>
      </c>
      <c r="H96" s="3" t="e">
        <v>#N/A</v>
      </c>
      <c r="I96" s="3" t="e">
        <v>#N/A</v>
      </c>
      <c r="J96" s="3">
        <v>0.1198099865830221</v>
      </c>
    </row>
    <row r="97" spans="1:10" x14ac:dyDescent="0.2">
      <c r="A97" s="3" t="s">
        <v>343</v>
      </c>
      <c r="B97" s="3" t="s">
        <v>270</v>
      </c>
      <c r="C97" s="3" t="s">
        <v>109</v>
      </c>
      <c r="D97" s="3">
        <v>5840.3090000000002</v>
      </c>
      <c r="E97" s="3" t="e">
        <v>#N/A</v>
      </c>
      <c r="F97" s="3">
        <v>2.3401341676343552</v>
      </c>
      <c r="G97" s="3" t="e">
        <v>#N/A</v>
      </c>
      <c r="H97" s="3" t="e">
        <v>#N/A</v>
      </c>
      <c r="I97" s="3">
        <v>0.97638783301726784</v>
      </c>
      <c r="J97" s="3" t="e">
        <v>#N/A</v>
      </c>
    </row>
    <row r="98" spans="1:10" x14ac:dyDescent="0.2">
      <c r="A98" s="3" t="s">
        <v>343</v>
      </c>
      <c r="B98" s="3" t="s">
        <v>271</v>
      </c>
      <c r="C98" s="3" t="s">
        <v>110</v>
      </c>
      <c r="D98" s="3">
        <v>7650.4350000000004</v>
      </c>
      <c r="E98" s="3" t="e">
        <v>#N/A</v>
      </c>
      <c r="F98" s="3">
        <v>0.32033957845433253</v>
      </c>
      <c r="G98" s="3" t="e">
        <v>#N/A</v>
      </c>
      <c r="H98" s="3" t="e">
        <v>#N/A</v>
      </c>
      <c r="I98" s="3">
        <v>0.29156833389093351</v>
      </c>
      <c r="J98" s="3" t="e">
        <v>#N/A</v>
      </c>
    </row>
    <row r="99" spans="1:10" x14ac:dyDescent="0.2">
      <c r="A99" s="3" t="s">
        <v>343</v>
      </c>
      <c r="B99" s="3" t="s">
        <v>272</v>
      </c>
      <c r="C99" s="3" t="s">
        <v>111</v>
      </c>
      <c r="D99" s="3">
        <v>14006.81</v>
      </c>
      <c r="E99" s="3" t="e">
        <v>#N/A</v>
      </c>
      <c r="F99" s="3">
        <v>0.5738687237413046</v>
      </c>
      <c r="G99" s="3" t="e">
        <v>#N/A</v>
      </c>
      <c r="H99" s="3" t="e">
        <v>#N/A</v>
      </c>
      <c r="I99" s="3">
        <v>3.655678765755217</v>
      </c>
      <c r="J99" s="3" t="e">
        <v>#N/A</v>
      </c>
    </row>
    <row r="100" spans="1:10" x14ac:dyDescent="0.2">
      <c r="A100" s="3" t="s">
        <v>343</v>
      </c>
      <c r="B100" s="3" t="s">
        <v>273</v>
      </c>
      <c r="C100" s="3" t="s">
        <v>1</v>
      </c>
      <c r="D100" s="3">
        <v>3369.0529999999999</v>
      </c>
      <c r="E100" s="3">
        <v>17.914268150824203</v>
      </c>
      <c r="F100" s="3" t="e">
        <v>#N/A</v>
      </c>
      <c r="G100" s="3" t="e">
        <v>#N/A</v>
      </c>
      <c r="H100" s="3">
        <v>25.810185141401629</v>
      </c>
      <c r="I100" s="3" t="e">
        <v>#N/A</v>
      </c>
      <c r="J100" s="3" t="e">
        <v>#N/A</v>
      </c>
    </row>
    <row r="101" spans="1:10" x14ac:dyDescent="0.2">
      <c r="A101" s="3" t="s">
        <v>343</v>
      </c>
      <c r="B101" s="3" t="s">
        <v>274</v>
      </c>
      <c r="C101" s="3" t="s">
        <v>112</v>
      </c>
      <c r="D101" s="3">
        <v>7509.4859999999999</v>
      </c>
      <c r="E101" s="3" t="e">
        <v>#N/A</v>
      </c>
      <c r="F101" s="3">
        <v>0.93960159362549778</v>
      </c>
      <c r="G101" s="3" t="e">
        <v>#N/A</v>
      </c>
      <c r="H101" s="3" t="e">
        <v>#N/A</v>
      </c>
      <c r="I101" s="3">
        <v>1.266183266932271</v>
      </c>
      <c r="J101" s="3" t="e">
        <v>#N/A</v>
      </c>
    </row>
    <row r="102" spans="1:10" x14ac:dyDescent="0.2">
      <c r="A102" s="3" t="s">
        <v>343</v>
      </c>
      <c r="B102" s="3" t="s">
        <v>275</v>
      </c>
      <c r="C102" s="3" t="s">
        <v>113</v>
      </c>
      <c r="D102" s="3">
        <v>7086.2089999999998</v>
      </c>
      <c r="E102" s="3" t="e">
        <v>#N/A</v>
      </c>
      <c r="F102" s="3">
        <v>0.5916339265079732</v>
      </c>
      <c r="G102" s="3" t="e">
        <v>#N/A</v>
      </c>
      <c r="H102" s="3" t="e">
        <v>#N/A</v>
      </c>
      <c r="I102" s="3">
        <v>4.3170788074878647E-2</v>
      </c>
      <c r="J102" s="3" t="e">
        <v>#N/A</v>
      </c>
    </row>
    <row r="103" spans="1:10" x14ac:dyDescent="0.2">
      <c r="A103" s="3" t="s">
        <v>343</v>
      </c>
      <c r="B103" s="3" t="s">
        <v>276</v>
      </c>
      <c r="C103" s="3" t="s">
        <v>114</v>
      </c>
      <c r="D103" s="3">
        <v>7403.357</v>
      </c>
      <c r="E103" s="3" t="e">
        <v>#N/A</v>
      </c>
      <c r="F103" s="3">
        <v>1.4822907083716652</v>
      </c>
      <c r="G103" s="3" t="e">
        <v>#N/A</v>
      </c>
      <c r="H103" s="3" t="e">
        <v>#N/A</v>
      </c>
      <c r="I103" s="3">
        <v>2.2811736101984499</v>
      </c>
      <c r="J103" s="3" t="e">
        <v>#N/A</v>
      </c>
    </row>
    <row r="104" spans="1:10" x14ac:dyDescent="0.2">
      <c r="A104" s="3" t="s">
        <v>343</v>
      </c>
      <c r="B104" s="3" t="s">
        <v>277</v>
      </c>
      <c r="C104" s="3" t="s">
        <v>115</v>
      </c>
      <c r="D104" s="3">
        <v>13550.22</v>
      </c>
      <c r="E104" s="3" t="e">
        <v>#N/A</v>
      </c>
      <c r="F104" s="3" t="e">
        <v>#N/A</v>
      </c>
      <c r="G104" s="3">
        <v>0.41212755443155724</v>
      </c>
      <c r="H104" s="3" t="e">
        <v>#N/A</v>
      </c>
      <c r="I104" s="3" t="e">
        <v>#N/A</v>
      </c>
      <c r="J104" s="3">
        <v>0.55855062352838569</v>
      </c>
    </row>
    <row r="105" spans="1:10" x14ac:dyDescent="0.2">
      <c r="A105" s="3" t="s">
        <v>343</v>
      </c>
      <c r="B105" s="3" t="s">
        <v>278</v>
      </c>
      <c r="C105" s="3" t="s">
        <v>116</v>
      </c>
      <c r="D105" s="3">
        <v>10166.81</v>
      </c>
      <c r="E105" s="3" t="e">
        <v>#N/A</v>
      </c>
      <c r="F105" s="3">
        <v>1.0612917053654356</v>
      </c>
      <c r="G105" s="3" t="e">
        <v>#N/A</v>
      </c>
      <c r="H105" s="3" t="e">
        <v>#N/A</v>
      </c>
      <c r="I105" s="3">
        <v>0.10243623633635777</v>
      </c>
      <c r="J105" s="3" t="e">
        <v>#N/A</v>
      </c>
    </row>
    <row r="106" spans="1:10" x14ac:dyDescent="0.2">
      <c r="A106" s="3" t="s">
        <v>343</v>
      </c>
      <c r="B106" s="3" t="s">
        <v>279</v>
      </c>
      <c r="C106" s="3" t="s">
        <v>117</v>
      </c>
      <c r="D106" s="3">
        <v>13211.03</v>
      </c>
      <c r="E106" s="3">
        <v>1.2383415597235934</v>
      </c>
      <c r="F106" s="3" t="e">
        <v>#N/A</v>
      </c>
      <c r="G106" s="3" t="e">
        <v>#N/A</v>
      </c>
      <c r="H106" s="3">
        <v>0.70026982560052642</v>
      </c>
      <c r="I106" s="3" t="e">
        <v>#N/A</v>
      </c>
      <c r="J106" s="3" t="e">
        <v>#N/A</v>
      </c>
    </row>
    <row r="107" spans="1:10" x14ac:dyDescent="0.2">
      <c r="A107" s="3" t="s">
        <v>343</v>
      </c>
      <c r="B107" s="3" t="s">
        <v>280</v>
      </c>
      <c r="C107" s="3" t="s">
        <v>118</v>
      </c>
      <c r="D107" s="3">
        <v>6036.3509999999997</v>
      </c>
      <c r="E107" s="3" t="e">
        <v>#N/A</v>
      </c>
      <c r="F107" s="3">
        <v>2.5900252206809591</v>
      </c>
      <c r="G107" s="3" t="e">
        <v>#N/A</v>
      </c>
      <c r="H107" s="3" t="e">
        <v>#N/A</v>
      </c>
      <c r="I107" s="3">
        <v>0.17059268600252206</v>
      </c>
      <c r="J107" s="3" t="e">
        <v>#N/A</v>
      </c>
    </row>
    <row r="108" spans="1:10" x14ac:dyDescent="0.2">
      <c r="A108" s="3" t="s">
        <v>343</v>
      </c>
      <c r="B108" s="3" t="s">
        <v>281</v>
      </c>
      <c r="C108" s="3" t="s">
        <v>119</v>
      </c>
      <c r="D108" s="3">
        <v>12519.82</v>
      </c>
      <c r="E108" s="3" t="e">
        <v>#N/A</v>
      </c>
      <c r="F108" s="3">
        <v>0.49424507373091481</v>
      </c>
      <c r="G108" s="3" t="e">
        <v>#N/A</v>
      </c>
      <c r="H108" s="3" t="e">
        <v>#N/A</v>
      </c>
      <c r="I108" s="3">
        <v>0.77472269346209044</v>
      </c>
      <c r="J108" s="3" t="e">
        <v>#N/A</v>
      </c>
    </row>
    <row r="109" spans="1:10" x14ac:dyDescent="0.2">
      <c r="A109" s="3" t="s">
        <v>343</v>
      </c>
      <c r="B109" s="3" t="s">
        <v>282</v>
      </c>
      <c r="C109" s="3" t="s">
        <v>120</v>
      </c>
      <c r="D109" s="3">
        <v>15130.12</v>
      </c>
      <c r="E109" s="3" t="e">
        <v>#N/A</v>
      </c>
      <c r="F109" s="3" t="e">
        <v>#N/A</v>
      </c>
      <c r="G109" s="3">
        <v>3.8215819723376945</v>
      </c>
      <c r="H109" s="3" t="e">
        <v>#N/A</v>
      </c>
      <c r="I109" s="3" t="e">
        <v>#N/A</v>
      </c>
      <c r="J109" s="3">
        <v>8.0208509284750633</v>
      </c>
    </row>
    <row r="110" spans="1:10" x14ac:dyDescent="0.2">
      <c r="A110" s="3" t="s">
        <v>343</v>
      </c>
      <c r="B110" s="3" t="s">
        <v>283</v>
      </c>
      <c r="C110" s="3" t="s">
        <v>121</v>
      </c>
      <c r="D110" s="3">
        <v>11720.19</v>
      </c>
      <c r="E110" s="3" t="e">
        <v>#N/A</v>
      </c>
      <c r="F110" s="3">
        <v>1.1908539988836617</v>
      </c>
      <c r="G110" s="3" t="e">
        <v>#N/A</v>
      </c>
      <c r="H110" s="3" t="e">
        <v>#N/A</v>
      </c>
      <c r="I110" s="3">
        <v>0.91144246870265533</v>
      </c>
      <c r="J110" s="3" t="e">
        <v>#N/A</v>
      </c>
    </row>
    <row r="111" spans="1:10" x14ac:dyDescent="0.2">
      <c r="A111" s="3" t="s">
        <v>343</v>
      </c>
      <c r="B111" s="3" t="s">
        <v>284</v>
      </c>
      <c r="C111" s="3" t="s">
        <v>122</v>
      </c>
      <c r="D111" s="3">
        <v>7873.0290000000005</v>
      </c>
      <c r="E111" s="3" t="e">
        <v>#N/A</v>
      </c>
      <c r="F111" s="3">
        <v>0.97584417596034678</v>
      </c>
      <c r="G111" s="3" t="e">
        <v>#N/A</v>
      </c>
      <c r="H111" s="3" t="e">
        <v>#N/A</v>
      </c>
      <c r="I111" s="3">
        <v>0.3101378562577447</v>
      </c>
      <c r="J111" s="3" t="e">
        <v>#N/A</v>
      </c>
    </row>
    <row r="112" spans="1:10" x14ac:dyDescent="0.2">
      <c r="A112" s="3" t="s">
        <v>343</v>
      </c>
      <c r="B112" s="3" t="s">
        <v>285</v>
      </c>
      <c r="C112" s="3" t="s">
        <v>123</v>
      </c>
      <c r="D112" s="3">
        <v>8493.1319999999996</v>
      </c>
      <c r="E112" s="3" t="e">
        <v>#N/A</v>
      </c>
      <c r="F112" s="3">
        <v>0.71084307774703193</v>
      </c>
      <c r="G112" s="3" t="e">
        <v>#N/A</v>
      </c>
      <c r="H112" s="3" t="e">
        <v>#N/A</v>
      </c>
      <c r="I112" s="3">
        <v>0.96389516201017611</v>
      </c>
      <c r="J112" s="3" t="e">
        <v>#N/A</v>
      </c>
    </row>
    <row r="113" spans="1:10" x14ac:dyDescent="0.2">
      <c r="A113" s="3" t="s">
        <v>343</v>
      </c>
      <c r="B113" s="3" t="s">
        <v>286</v>
      </c>
      <c r="C113" s="3" t="s">
        <v>124</v>
      </c>
      <c r="D113" s="3">
        <v>3408.0120000000002</v>
      </c>
      <c r="E113" s="3">
        <v>10.861332269644995</v>
      </c>
      <c r="F113" s="3" t="e">
        <v>#N/A</v>
      </c>
      <c r="G113" s="3" t="e">
        <v>#N/A</v>
      </c>
      <c r="H113" s="3">
        <v>19.341061029118467</v>
      </c>
      <c r="I113" s="3" t="e">
        <v>#N/A</v>
      </c>
      <c r="J113" s="3" t="e">
        <v>#N/A</v>
      </c>
    </row>
    <row r="114" spans="1:10" x14ac:dyDescent="0.2">
      <c r="A114" s="3" t="s">
        <v>343</v>
      </c>
      <c r="B114" s="3" t="s">
        <v>287</v>
      </c>
      <c r="C114" s="3" t="s">
        <v>125</v>
      </c>
      <c r="D114" s="3">
        <v>5866.0460000000003</v>
      </c>
      <c r="E114" s="3" t="e">
        <v>#N/A</v>
      </c>
      <c r="F114" s="3">
        <v>4.8236659607937371</v>
      </c>
      <c r="G114" s="3" t="e">
        <v>#N/A</v>
      </c>
      <c r="H114" s="3" t="e">
        <v>#N/A</v>
      </c>
      <c r="I114" s="3">
        <v>2.5760564668947064</v>
      </c>
      <c r="J114" s="3" t="e">
        <v>#N/A</v>
      </c>
    </row>
    <row r="115" spans="1:10" x14ac:dyDescent="0.2">
      <c r="A115" s="3" t="s">
        <v>343</v>
      </c>
      <c r="B115" s="3" t="s">
        <v>288</v>
      </c>
      <c r="C115" s="3" t="s">
        <v>126</v>
      </c>
      <c r="D115" s="3">
        <v>5916.7030000000004</v>
      </c>
      <c r="E115" s="3" t="e">
        <v>#N/A</v>
      </c>
      <c r="F115" s="3">
        <v>1.2416640773347145</v>
      </c>
      <c r="G115" s="3" t="e">
        <v>#N/A</v>
      </c>
      <c r="H115" s="3" t="e">
        <v>#N/A</v>
      </c>
      <c r="I115" s="3">
        <v>1.2415765332544202</v>
      </c>
      <c r="J115" s="3" t="e">
        <v>#N/A</v>
      </c>
    </row>
    <row r="116" spans="1:10" x14ac:dyDescent="0.2">
      <c r="A116" s="3" t="s">
        <v>343</v>
      </c>
      <c r="B116" s="3" t="s">
        <v>289</v>
      </c>
      <c r="C116" s="3" t="s">
        <v>127</v>
      </c>
      <c r="D116" s="3">
        <v>12121.59</v>
      </c>
      <c r="E116" s="3" t="e">
        <v>#N/A</v>
      </c>
      <c r="F116" s="3">
        <v>0.25460847690642641</v>
      </c>
      <c r="G116" s="3" t="e">
        <v>#N/A</v>
      </c>
      <c r="H116" s="3" t="e">
        <v>#N/A</v>
      </c>
      <c r="I116" s="3">
        <v>0.25349986837101829</v>
      </c>
      <c r="J116" s="3" t="e">
        <v>#N/A</v>
      </c>
    </row>
    <row r="117" spans="1:10" x14ac:dyDescent="0.2">
      <c r="A117" s="3" t="s">
        <v>343</v>
      </c>
      <c r="B117" s="3" t="s">
        <v>290</v>
      </c>
      <c r="C117" s="3" t="s">
        <v>128</v>
      </c>
      <c r="D117" s="3">
        <v>14546.24</v>
      </c>
      <c r="E117" s="3" t="e">
        <v>#N/A</v>
      </c>
      <c r="F117" s="3">
        <v>1.920686505822361</v>
      </c>
      <c r="G117" s="3" t="e">
        <v>#N/A</v>
      </c>
      <c r="H117" s="3" t="e">
        <v>#N/A</v>
      </c>
      <c r="I117" s="3">
        <v>1.9034120747393257</v>
      </c>
      <c r="J117" s="3" t="e">
        <v>#N/A</v>
      </c>
    </row>
    <row r="118" spans="1:10" x14ac:dyDescent="0.2">
      <c r="A118" s="3" t="s">
        <v>343</v>
      </c>
      <c r="B118" s="3" t="s">
        <v>291</v>
      </c>
      <c r="C118" s="3" t="s">
        <v>129</v>
      </c>
      <c r="D118" s="3">
        <v>11357.15</v>
      </c>
      <c r="E118" s="3" t="e">
        <v>#N/A</v>
      </c>
      <c r="F118" s="3" t="e">
        <v>#N/A</v>
      </c>
      <c r="G118" s="3">
        <v>2.1205080504644243</v>
      </c>
      <c r="H118" s="3" t="e">
        <v>#N/A</v>
      </c>
      <c r="I118" s="3" t="e">
        <v>#N/A</v>
      </c>
      <c r="J118" s="3">
        <v>1.136095426497753</v>
      </c>
    </row>
    <row r="119" spans="1:10" x14ac:dyDescent="0.2">
      <c r="A119" s="3" t="s">
        <v>343</v>
      </c>
      <c r="B119" s="3" t="s">
        <v>292</v>
      </c>
      <c r="C119" s="3" t="s">
        <v>130</v>
      </c>
      <c r="D119" s="3">
        <v>11091.54</v>
      </c>
      <c r="E119" s="3" t="e">
        <v>#N/A</v>
      </c>
      <c r="F119" s="3" t="e">
        <v>#N/A</v>
      </c>
      <c r="G119" s="3">
        <v>0.88561789695560533</v>
      </c>
      <c r="H119" s="3" t="e">
        <v>#N/A</v>
      </c>
      <c r="I119" s="3" t="e">
        <v>#N/A</v>
      </c>
      <c r="J119" s="3">
        <v>1.3307988729292974</v>
      </c>
    </row>
    <row r="120" spans="1:10" x14ac:dyDescent="0.2">
      <c r="A120" s="3" t="s">
        <v>343</v>
      </c>
      <c r="B120" s="3" t="s">
        <v>293</v>
      </c>
      <c r="C120" s="3" t="s">
        <v>131</v>
      </c>
      <c r="D120" s="3">
        <v>3580.7890000000002</v>
      </c>
      <c r="E120" s="3">
        <v>7.6140668982451949</v>
      </c>
      <c r="F120" s="3" t="e">
        <v>#N/A</v>
      </c>
      <c r="G120" s="3" t="e">
        <v>#N/A</v>
      </c>
      <c r="H120" s="3">
        <v>0.41808258968677009</v>
      </c>
      <c r="I120" s="3" t="e">
        <v>#N/A</v>
      </c>
      <c r="J120" s="3" t="e">
        <v>#N/A</v>
      </c>
    </row>
    <row r="121" spans="1:10" x14ac:dyDescent="0.2">
      <c r="A121" s="3" t="s">
        <v>343</v>
      </c>
      <c r="B121" s="3" t="s">
        <v>294</v>
      </c>
      <c r="C121" s="3" t="s">
        <v>132</v>
      </c>
      <c r="D121" s="3">
        <v>5890.5529999999999</v>
      </c>
      <c r="E121" s="3">
        <v>3.799792845813144</v>
      </c>
      <c r="F121" s="3" t="e">
        <v>#N/A</v>
      </c>
      <c r="G121" s="3" t="e">
        <v>#N/A</v>
      </c>
      <c r="H121" s="3">
        <v>2.7944259055411576</v>
      </c>
      <c r="I121" s="3" t="e">
        <v>#N/A</v>
      </c>
      <c r="J121" s="3" t="e">
        <v>#N/A</v>
      </c>
    </row>
    <row r="122" spans="1:10" x14ac:dyDescent="0.2">
      <c r="A122" s="3" t="s">
        <v>343</v>
      </c>
      <c r="B122" s="3" t="s">
        <v>295</v>
      </c>
      <c r="C122" s="3" t="s">
        <v>133</v>
      </c>
      <c r="D122" s="3">
        <v>13680.8</v>
      </c>
      <c r="E122" s="3">
        <v>2.1608885468225427</v>
      </c>
      <c r="F122" s="3" t="e">
        <v>#N/A</v>
      </c>
      <c r="G122" s="3" t="e">
        <v>#N/A</v>
      </c>
      <c r="H122" s="3">
        <v>2.815547180827771</v>
      </c>
      <c r="I122" s="3" t="e">
        <v>#N/A</v>
      </c>
      <c r="J122" s="3" t="e">
        <v>#N/A</v>
      </c>
    </row>
    <row r="123" spans="1:10" x14ac:dyDescent="0.2">
      <c r="A123" s="3" t="s">
        <v>343</v>
      </c>
      <c r="B123" s="3" t="s">
        <v>296</v>
      </c>
      <c r="C123" s="3" t="s">
        <v>134</v>
      </c>
      <c r="D123" s="3">
        <v>14704.44</v>
      </c>
      <c r="E123" s="3" t="e">
        <v>#N/A</v>
      </c>
      <c r="F123" s="3">
        <v>0.53208747835192727</v>
      </c>
      <c r="G123" s="3" t="e">
        <v>#N/A</v>
      </c>
      <c r="H123" s="3" t="e">
        <v>#N/A</v>
      </c>
      <c r="I123" s="3">
        <v>0.32291675057392566</v>
      </c>
      <c r="J123" s="3" t="e">
        <v>#N/A</v>
      </c>
    </row>
    <row r="124" spans="1:10" x14ac:dyDescent="0.2">
      <c r="A124" s="3" t="s">
        <v>343</v>
      </c>
      <c r="B124" s="3" t="s">
        <v>297</v>
      </c>
      <c r="C124" s="3" t="s">
        <v>135</v>
      </c>
      <c r="D124" s="3">
        <v>6855.4219999999996</v>
      </c>
      <c r="E124" s="3" t="e">
        <v>#N/A</v>
      </c>
      <c r="F124" s="3">
        <v>0.78474131043419293</v>
      </c>
      <c r="G124" s="3" t="e">
        <v>#N/A</v>
      </c>
      <c r="H124" s="3" t="e">
        <v>#N/A</v>
      </c>
      <c r="I124" s="3">
        <v>1.0970705236231308</v>
      </c>
      <c r="J124" s="3" t="e">
        <v>#N/A</v>
      </c>
    </row>
    <row r="125" spans="1:10" x14ac:dyDescent="0.2">
      <c r="A125" s="3" t="s">
        <v>343</v>
      </c>
      <c r="B125" s="3" t="s">
        <v>298</v>
      </c>
      <c r="C125" s="3" t="s">
        <v>136</v>
      </c>
      <c r="D125" s="3">
        <v>5425.1890000000003</v>
      </c>
      <c r="E125" s="3">
        <v>0.52721041008278469</v>
      </c>
      <c r="F125" s="3" t="e">
        <v>#N/A</v>
      </c>
      <c r="G125" s="3" t="e">
        <v>#N/A</v>
      </c>
      <c r="H125" s="3">
        <v>1.3908586147442774</v>
      </c>
      <c r="I125" s="3" t="e">
        <v>#N/A</v>
      </c>
      <c r="J125" s="3" t="e">
        <v>#N/A</v>
      </c>
    </row>
    <row r="126" spans="1:10" x14ac:dyDescent="0.2">
      <c r="A126" s="3" t="s">
        <v>343</v>
      </c>
      <c r="B126" s="3" t="s">
        <v>299</v>
      </c>
      <c r="C126" s="3" t="s">
        <v>137</v>
      </c>
      <c r="D126" s="3">
        <v>7537.5209999999997</v>
      </c>
      <c r="E126" s="3">
        <v>3.9821103683313672</v>
      </c>
      <c r="F126" s="3" t="e">
        <v>#N/A</v>
      </c>
      <c r="G126" s="3" t="e">
        <v>#N/A</v>
      </c>
      <c r="H126" s="3">
        <v>0.37936295713723939</v>
      </c>
      <c r="I126" s="3" t="e">
        <v>#N/A</v>
      </c>
      <c r="J126" s="3" t="e">
        <v>#N/A</v>
      </c>
    </row>
    <row r="127" spans="1:10" x14ac:dyDescent="0.2">
      <c r="A127" s="3" t="s">
        <v>343</v>
      </c>
      <c r="B127" s="3" t="s">
        <v>300</v>
      </c>
      <c r="C127" s="3" t="s">
        <v>138</v>
      </c>
      <c r="D127" s="3">
        <v>10782.51</v>
      </c>
      <c r="E127" s="3" t="e">
        <v>#N/A</v>
      </c>
      <c r="F127" s="3" t="e">
        <v>#N/A</v>
      </c>
      <c r="G127" s="3">
        <v>2.7229023305542603</v>
      </c>
      <c r="H127" s="3" t="e">
        <v>#N/A</v>
      </c>
      <c r="I127" s="3" t="e">
        <v>#N/A</v>
      </c>
      <c r="J127" s="3">
        <v>0.65454736746323328</v>
      </c>
    </row>
    <row r="128" spans="1:10" x14ac:dyDescent="0.2">
      <c r="A128" s="3" t="s">
        <v>343</v>
      </c>
      <c r="B128" s="3" t="s">
        <v>301</v>
      </c>
      <c r="C128" s="3" t="s">
        <v>139</v>
      </c>
      <c r="D128" s="3">
        <v>7656.1779999999999</v>
      </c>
      <c r="E128" s="3" t="e">
        <v>#N/A</v>
      </c>
      <c r="F128" s="3" t="e">
        <v>#N/A</v>
      </c>
      <c r="G128" s="3" t="e">
        <v>#N/A</v>
      </c>
      <c r="H128" s="3" t="e">
        <v>#N/A</v>
      </c>
      <c r="I128" s="3" t="e">
        <v>#N/A</v>
      </c>
      <c r="J128" s="3" t="e">
        <v>#N/A</v>
      </c>
    </row>
    <row r="129" spans="1:10" x14ac:dyDescent="0.2">
      <c r="A129" s="3" t="s">
        <v>343</v>
      </c>
      <c r="B129" s="3" t="s">
        <v>302</v>
      </c>
      <c r="C129" s="3" t="s">
        <v>140</v>
      </c>
      <c r="D129" s="3">
        <v>7517.9719999999998</v>
      </c>
      <c r="E129" s="3" t="e">
        <v>#N/A</v>
      </c>
      <c r="F129" s="3">
        <v>0.55484626194724218</v>
      </c>
      <c r="G129" s="3" t="e">
        <v>#N/A</v>
      </c>
      <c r="H129" s="3" t="e">
        <v>#N/A</v>
      </c>
      <c r="I129" s="3">
        <v>0.87083801475402278</v>
      </c>
      <c r="J129" s="3" t="e">
        <v>#N/A</v>
      </c>
    </row>
    <row r="130" spans="1:10" x14ac:dyDescent="0.2">
      <c r="A130" s="3" t="s">
        <v>343</v>
      </c>
      <c r="B130" s="3" t="s">
        <v>303</v>
      </c>
      <c r="C130" s="3" t="s">
        <v>141</v>
      </c>
      <c r="D130" s="3">
        <v>11340.34</v>
      </c>
      <c r="E130" s="3" t="e">
        <v>#N/A</v>
      </c>
      <c r="F130" s="3">
        <v>0.42849945668280143</v>
      </c>
      <c r="G130" s="3" t="e">
        <v>#N/A</v>
      </c>
      <c r="H130" s="3" t="e">
        <v>#N/A</v>
      </c>
      <c r="I130" s="3">
        <v>0.34331719845895481</v>
      </c>
      <c r="J130" s="3" t="e">
        <v>#N/A</v>
      </c>
    </row>
    <row r="131" spans="1:10" x14ac:dyDescent="0.2">
      <c r="A131" s="3" t="s">
        <v>343</v>
      </c>
      <c r="B131" s="3" t="s">
        <v>304</v>
      </c>
      <c r="C131" s="3" t="s">
        <v>142</v>
      </c>
      <c r="D131" s="3">
        <v>10527.4</v>
      </c>
      <c r="E131" s="3" t="e">
        <v>#N/A</v>
      </c>
      <c r="F131" s="3">
        <v>2.2279540006078444</v>
      </c>
      <c r="G131" s="3" t="e">
        <v>#N/A</v>
      </c>
      <c r="H131" s="3" t="e">
        <v>#N/A</v>
      </c>
      <c r="I131" s="3">
        <v>2.4592105346124113</v>
      </c>
      <c r="J131" s="3" t="e">
        <v>#N/A</v>
      </c>
    </row>
    <row r="132" spans="1:10" x14ac:dyDescent="0.2">
      <c r="A132" s="3" t="s">
        <v>343</v>
      </c>
      <c r="B132" s="3" t="s">
        <v>305</v>
      </c>
      <c r="C132" s="3" t="s">
        <v>143</v>
      </c>
      <c r="D132" s="3">
        <v>10225.49</v>
      </c>
      <c r="E132" s="3" t="e">
        <v>#N/A</v>
      </c>
      <c r="F132" s="3">
        <v>0.16241508759385054</v>
      </c>
      <c r="G132" s="3" t="e">
        <v>#N/A</v>
      </c>
      <c r="H132" s="3" t="e">
        <v>#N/A</v>
      </c>
      <c r="I132" s="3">
        <v>5.5139435109045495E-2</v>
      </c>
      <c r="J132" s="3" t="e">
        <v>#N/A</v>
      </c>
    </row>
    <row r="133" spans="1:10" x14ac:dyDescent="0.2">
      <c r="A133" s="3" t="s">
        <v>343</v>
      </c>
      <c r="B133" s="3" t="s">
        <v>306</v>
      </c>
      <c r="C133" s="3" t="s">
        <v>144</v>
      </c>
      <c r="D133" s="3">
        <v>6157.48</v>
      </c>
      <c r="E133" s="3" t="e">
        <v>#N/A</v>
      </c>
      <c r="F133" s="3">
        <v>0.78906337151928607</v>
      </c>
      <c r="G133" s="3" t="e">
        <v>#N/A</v>
      </c>
      <c r="H133" s="3" t="e">
        <v>#N/A</v>
      </c>
      <c r="I133" s="3">
        <v>0.33225640365555409</v>
      </c>
      <c r="J133" s="3" t="e">
        <v>#N/A</v>
      </c>
    </row>
    <row r="134" spans="1:10" x14ac:dyDescent="0.2">
      <c r="A134" s="3" t="s">
        <v>343</v>
      </c>
      <c r="B134" s="3" t="s">
        <v>307</v>
      </c>
      <c r="C134" s="3" t="s">
        <v>145</v>
      </c>
      <c r="D134" s="3">
        <v>15350.5</v>
      </c>
      <c r="E134" s="3" t="e">
        <v>#N/A</v>
      </c>
      <c r="F134" s="3" t="e">
        <v>#N/A</v>
      </c>
      <c r="G134" s="3">
        <v>8.9364849488501275</v>
      </c>
      <c r="H134" s="3" t="e">
        <v>#N/A</v>
      </c>
      <c r="I134" s="3" t="e">
        <v>#N/A</v>
      </c>
      <c r="J134" s="3">
        <v>6.5795013221506986</v>
      </c>
    </row>
    <row r="135" spans="1:10" x14ac:dyDescent="0.2">
      <c r="A135" s="3" t="s">
        <v>343</v>
      </c>
      <c r="B135" s="3" t="s">
        <v>308</v>
      </c>
      <c r="C135" s="3" t="s">
        <v>146</v>
      </c>
      <c r="D135" s="3">
        <v>6947.4809999999998</v>
      </c>
      <c r="E135" s="3" t="e">
        <v>#N/A</v>
      </c>
      <c r="F135" s="3">
        <v>1.6551347414420976</v>
      </c>
      <c r="G135" s="3" t="e">
        <v>#N/A</v>
      </c>
      <c r="H135" s="3" t="e">
        <v>#N/A</v>
      </c>
      <c r="I135" s="3">
        <v>0.85117747025977164</v>
      </c>
      <c r="J135" s="3" t="e">
        <v>#N/A</v>
      </c>
    </row>
    <row r="136" spans="1:10" x14ac:dyDescent="0.2">
      <c r="A136" s="3" t="s">
        <v>343</v>
      </c>
      <c r="B136" s="3" t="s">
        <v>309</v>
      </c>
      <c r="C136" s="3" t="s">
        <v>147</v>
      </c>
      <c r="D136" s="3">
        <v>3355.7710000000002</v>
      </c>
      <c r="E136" s="3">
        <v>12.999707656440808</v>
      </c>
      <c r="F136" s="3" t="e">
        <v>#N/A</v>
      </c>
      <c r="G136" s="3" t="e">
        <v>#N/A</v>
      </c>
      <c r="H136" s="3">
        <v>9.379080783036672</v>
      </c>
      <c r="I136" s="3" t="e">
        <v>#N/A</v>
      </c>
      <c r="J136" s="3" t="e">
        <v>#N/A</v>
      </c>
    </row>
    <row r="137" spans="1:10" x14ac:dyDescent="0.2">
      <c r="A137" s="3" t="s">
        <v>343</v>
      </c>
      <c r="B137" s="3" t="s">
        <v>310</v>
      </c>
      <c r="C137" s="3" t="s">
        <v>148</v>
      </c>
      <c r="D137" s="3">
        <v>4309.0720000000001</v>
      </c>
      <c r="E137" s="3" t="e">
        <v>#N/A</v>
      </c>
      <c r="F137" s="3">
        <v>9.493291858263456</v>
      </c>
      <c r="G137" s="3" t="e">
        <v>#N/A</v>
      </c>
      <c r="H137" s="3" t="e">
        <v>#N/A</v>
      </c>
      <c r="I137" s="3">
        <v>1.4413037598052476</v>
      </c>
      <c r="J137" s="3" t="e">
        <v>#N/A</v>
      </c>
    </row>
    <row r="138" spans="1:10" x14ac:dyDescent="0.2">
      <c r="A138" s="3" t="s">
        <v>343</v>
      </c>
      <c r="B138" s="3" t="s">
        <v>311</v>
      </c>
      <c r="C138" s="3" t="s">
        <v>149</v>
      </c>
      <c r="D138" s="3">
        <v>6852.7550000000001</v>
      </c>
      <c r="E138" s="3" t="e">
        <v>#N/A</v>
      </c>
      <c r="F138" s="3">
        <v>0.38189093262030044</v>
      </c>
      <c r="G138" s="3" t="e">
        <v>#N/A</v>
      </c>
      <c r="H138" s="3" t="e">
        <v>#N/A</v>
      </c>
      <c r="I138" s="3">
        <v>2.7419170052621062</v>
      </c>
      <c r="J138" s="3" t="e">
        <v>#N/A</v>
      </c>
    </row>
    <row r="139" spans="1:10" x14ac:dyDescent="0.2">
      <c r="A139" s="3" t="s">
        <v>343</v>
      </c>
      <c r="B139" s="3" t="s">
        <v>312</v>
      </c>
      <c r="C139" s="3" t="s">
        <v>150</v>
      </c>
      <c r="D139" s="3">
        <v>6796.3010000000004</v>
      </c>
      <c r="E139" s="3" t="e">
        <v>#N/A</v>
      </c>
      <c r="F139" s="3">
        <v>0.75732558139534856</v>
      </c>
      <c r="G139" s="3" t="e">
        <v>#N/A</v>
      </c>
      <c r="H139" s="3" t="e">
        <v>#N/A</v>
      </c>
      <c r="I139" s="3">
        <v>1.3191306755260246</v>
      </c>
      <c r="J139" s="3" t="e">
        <v>#N/A</v>
      </c>
    </row>
    <row r="140" spans="1:10" x14ac:dyDescent="0.2">
      <c r="A140" s="3" t="s">
        <v>343</v>
      </c>
      <c r="B140" s="3" t="s">
        <v>313</v>
      </c>
      <c r="C140" s="3" t="s">
        <v>151</v>
      </c>
      <c r="D140" s="3">
        <v>6322.8530000000001</v>
      </c>
      <c r="E140" s="3" t="e">
        <v>#N/A</v>
      </c>
      <c r="F140" s="3">
        <v>0.77329370599096903</v>
      </c>
      <c r="G140" s="3" t="e">
        <v>#N/A</v>
      </c>
      <c r="H140" s="3" t="e">
        <v>#N/A</v>
      </c>
      <c r="I140" s="3">
        <v>2.0586342871878074</v>
      </c>
      <c r="J140" s="3" t="e">
        <v>#N/A</v>
      </c>
    </row>
    <row r="141" spans="1:10" x14ac:dyDescent="0.2">
      <c r="A141" s="3" t="s">
        <v>343</v>
      </c>
      <c r="B141" s="3" t="s">
        <v>314</v>
      </c>
      <c r="C141" s="3" t="s">
        <v>152</v>
      </c>
      <c r="D141" s="3">
        <v>9052.1579999999994</v>
      </c>
      <c r="E141" s="3" t="e">
        <v>#N/A</v>
      </c>
      <c r="F141" s="3">
        <v>0.48656484360709717</v>
      </c>
      <c r="G141" s="3" t="e">
        <v>#N/A</v>
      </c>
      <c r="H141" s="3" t="e">
        <v>#N/A</v>
      </c>
      <c r="I141" s="3">
        <v>5.9361349917687933</v>
      </c>
      <c r="J141" s="3" t="e">
        <v>#N/A</v>
      </c>
    </row>
    <row r="142" spans="1:10" x14ac:dyDescent="0.2">
      <c r="A142" s="3" t="s">
        <v>343</v>
      </c>
      <c r="B142" s="3" t="s">
        <v>315</v>
      </c>
      <c r="C142" s="3" t="s">
        <v>153</v>
      </c>
      <c r="D142" s="3">
        <v>13943.4</v>
      </c>
      <c r="E142" s="3" t="e">
        <v>#N/A</v>
      </c>
      <c r="F142" s="3" t="e">
        <v>#N/A</v>
      </c>
      <c r="G142" s="3">
        <v>2.4258986459665683</v>
      </c>
      <c r="H142" s="3" t="e">
        <v>#N/A</v>
      </c>
      <c r="I142" s="3" t="e">
        <v>#N/A</v>
      </c>
      <c r="J142" s="3">
        <v>5.2976236419235798</v>
      </c>
    </row>
    <row r="143" spans="1:10" x14ac:dyDescent="0.2">
      <c r="A143" s="3" t="s">
        <v>343</v>
      </c>
      <c r="B143" s="3" t="s">
        <v>316</v>
      </c>
      <c r="C143" s="3" t="s">
        <v>154</v>
      </c>
      <c r="D143" s="3">
        <v>10426.23</v>
      </c>
      <c r="E143" s="3" t="e">
        <v>#N/A</v>
      </c>
      <c r="F143" s="3">
        <v>0.27543427374645807</v>
      </c>
      <c r="G143" s="3" t="e">
        <v>#N/A</v>
      </c>
      <c r="H143" s="3" t="e">
        <v>#N/A</v>
      </c>
      <c r="I143" s="3">
        <v>4.8392263151410708E-2</v>
      </c>
      <c r="J143" s="3" t="e">
        <v>#N/A</v>
      </c>
    </row>
    <row r="144" spans="1:10" x14ac:dyDescent="0.2">
      <c r="A144" s="3" t="s">
        <v>343</v>
      </c>
      <c r="B144" s="3" t="s">
        <v>317</v>
      </c>
      <c r="C144" s="3" t="s">
        <v>155</v>
      </c>
      <c r="D144" s="3">
        <v>10024.92</v>
      </c>
      <c r="E144" s="3" t="e">
        <v>#N/A</v>
      </c>
      <c r="F144" s="3">
        <v>0.24054077955384587</v>
      </c>
      <c r="G144" s="3" t="e">
        <v>#N/A</v>
      </c>
      <c r="H144" s="3" t="e">
        <v>#N/A</v>
      </c>
      <c r="I144" s="3">
        <v>4.9616413521699709E-2</v>
      </c>
      <c r="J144" s="3" t="e">
        <v>#N/A</v>
      </c>
    </row>
    <row r="145" spans="1:10" x14ac:dyDescent="0.2">
      <c r="A145" s="3" t="s">
        <v>343</v>
      </c>
      <c r="B145" s="3" t="s">
        <v>318</v>
      </c>
      <c r="C145" s="3" t="s">
        <v>156</v>
      </c>
      <c r="D145" s="3">
        <v>7023.0720000000001</v>
      </c>
      <c r="E145" s="3" t="e">
        <v>#N/A</v>
      </c>
      <c r="F145" s="3">
        <v>1.5735377466874318</v>
      </c>
      <c r="G145" s="3" t="e">
        <v>#N/A</v>
      </c>
      <c r="H145" s="3" t="e">
        <v>#N/A</v>
      </c>
      <c r="I145" s="3">
        <v>1.0570680895606219</v>
      </c>
      <c r="J145" s="3" t="e">
        <v>#N/A</v>
      </c>
    </row>
    <row r="146" spans="1:10" x14ac:dyDescent="0.2">
      <c r="A146" s="3" t="s">
        <v>343</v>
      </c>
      <c r="B146" s="3" t="s">
        <v>319</v>
      </c>
      <c r="C146" s="3" t="s">
        <v>157</v>
      </c>
      <c r="D146" s="3">
        <v>8070.75</v>
      </c>
      <c r="E146" s="3" t="e">
        <v>#N/A</v>
      </c>
      <c r="F146" s="3">
        <v>1.4315928982574182</v>
      </c>
      <c r="G146" s="3" t="e">
        <v>#N/A</v>
      </c>
      <c r="H146" s="3" t="e">
        <v>#N/A</v>
      </c>
      <c r="I146" s="3">
        <v>1.1548697663416299</v>
      </c>
      <c r="J146" s="3" t="e">
        <v>#N/A</v>
      </c>
    </row>
    <row r="147" spans="1:10" x14ac:dyDescent="0.2">
      <c r="A147" s="3" t="s">
        <v>343</v>
      </c>
      <c r="B147" s="3" t="s">
        <v>320</v>
      </c>
      <c r="C147" s="3" t="s">
        <v>158</v>
      </c>
      <c r="D147" s="3">
        <v>12532.54</v>
      </c>
      <c r="E147" s="3" t="e">
        <v>#N/A</v>
      </c>
      <c r="F147" s="3" t="e">
        <v>#N/A</v>
      </c>
      <c r="G147" s="3">
        <v>4.547437958207551</v>
      </c>
      <c r="H147" s="3" t="e">
        <v>#N/A</v>
      </c>
      <c r="I147" s="3" t="e">
        <v>#N/A</v>
      </c>
      <c r="J147" s="3">
        <v>7.2702428091634967</v>
      </c>
    </row>
    <row r="148" spans="1:10" x14ac:dyDescent="0.2">
      <c r="A148" s="3" t="s">
        <v>343</v>
      </c>
      <c r="B148" s="3" t="s">
        <v>321</v>
      </c>
      <c r="C148" s="3" t="s">
        <v>159</v>
      </c>
      <c r="D148" s="3">
        <v>12470.74</v>
      </c>
      <c r="E148" s="3" t="e">
        <v>#N/A</v>
      </c>
      <c r="F148" s="3">
        <v>0.40106890314093085</v>
      </c>
      <c r="G148" s="3" t="e">
        <v>#N/A</v>
      </c>
      <c r="H148" s="3" t="e">
        <v>#N/A</v>
      </c>
      <c r="I148" s="3">
        <v>0.14249958888340741</v>
      </c>
      <c r="J148" s="3" t="e">
        <v>#N/A</v>
      </c>
    </row>
    <row r="149" spans="1:10" x14ac:dyDescent="0.2">
      <c r="A149" s="3" t="s">
        <v>343</v>
      </c>
      <c r="B149" s="3" t="s">
        <v>322</v>
      </c>
      <c r="C149" s="3" t="s">
        <v>160</v>
      </c>
      <c r="D149" s="3">
        <v>11381.89</v>
      </c>
      <c r="E149" s="3" t="e">
        <v>#N/A</v>
      </c>
      <c r="F149" s="3">
        <v>0.25330263575738332</v>
      </c>
      <c r="G149" s="3" t="e">
        <v>#N/A</v>
      </c>
      <c r="H149" s="3" t="e">
        <v>#N/A</v>
      </c>
      <c r="I149" s="3">
        <v>0.14568381496771457</v>
      </c>
      <c r="J149" s="3" t="e">
        <v>#N/A</v>
      </c>
    </row>
    <row r="150" spans="1:10" x14ac:dyDescent="0.2">
      <c r="A150" s="3" t="s">
        <v>343</v>
      </c>
      <c r="B150" s="3" t="s">
        <v>323</v>
      </c>
      <c r="C150" s="3" t="s">
        <v>161</v>
      </c>
      <c r="D150" s="3">
        <v>7515.91</v>
      </c>
      <c r="E150" s="3" t="e">
        <v>#N/A</v>
      </c>
      <c r="F150" s="3">
        <v>1.3159712791188796</v>
      </c>
      <c r="G150" s="3" t="e">
        <v>#N/A</v>
      </c>
      <c r="H150" s="3" t="e">
        <v>#N/A</v>
      </c>
      <c r="I150" s="3">
        <v>0.57879918125995</v>
      </c>
      <c r="J150" s="3" t="e">
        <v>#N/A</v>
      </c>
    </row>
    <row r="151" spans="1:10" x14ac:dyDescent="0.2">
      <c r="A151" s="3" t="s">
        <v>343</v>
      </c>
      <c r="B151" s="3" t="s">
        <v>324</v>
      </c>
      <c r="C151" s="3" t="s">
        <v>162</v>
      </c>
      <c r="D151" s="3">
        <v>8617.3539999999994</v>
      </c>
      <c r="E151" s="3">
        <v>1.7599402044621617</v>
      </c>
      <c r="F151" s="3" t="e">
        <v>#N/A</v>
      </c>
      <c r="G151" s="3" t="e">
        <v>#N/A</v>
      </c>
      <c r="H151" s="3">
        <v>0.81769112068411232</v>
      </c>
      <c r="I151" s="3" t="e">
        <v>#N/A</v>
      </c>
      <c r="J151" s="3" t="e">
        <v>#N/A</v>
      </c>
    </row>
    <row r="152" spans="1:10" x14ac:dyDescent="0.2">
      <c r="A152" s="3" t="s">
        <v>343</v>
      </c>
      <c r="B152" s="3" t="s">
        <v>325</v>
      </c>
      <c r="C152" s="3" t="s">
        <v>163</v>
      </c>
      <c r="D152" s="3">
        <v>10179.66</v>
      </c>
      <c r="E152" s="3" t="e">
        <v>#N/A</v>
      </c>
      <c r="F152" s="3">
        <v>0.52270727228631819</v>
      </c>
      <c r="G152" s="3" t="e">
        <v>#N/A</v>
      </c>
      <c r="H152" s="3" t="e">
        <v>#N/A</v>
      </c>
      <c r="I152" s="3">
        <v>2.6968783563732113E-2</v>
      </c>
      <c r="J152" s="3" t="e">
        <v>#N/A</v>
      </c>
    </row>
    <row r="153" spans="1:10" x14ac:dyDescent="0.2">
      <c r="A153" s="3" t="s">
        <v>343</v>
      </c>
      <c r="B153" s="3" t="s">
        <v>326</v>
      </c>
      <c r="C153" s="3" t="s">
        <v>164</v>
      </c>
      <c r="D153" s="3">
        <v>3428.63</v>
      </c>
      <c r="E153" s="3">
        <v>7.2628752345215748</v>
      </c>
      <c r="F153" s="3" t="e">
        <v>#N/A</v>
      </c>
      <c r="G153" s="3" t="e">
        <v>#N/A</v>
      </c>
      <c r="H153" s="3">
        <v>15.812634459036898</v>
      </c>
      <c r="I153" s="3" t="e">
        <v>#N/A</v>
      </c>
      <c r="J153" s="3" t="e">
        <v>#N/A</v>
      </c>
    </row>
    <row r="154" spans="1:10" x14ac:dyDescent="0.2">
      <c r="A154" s="3" t="s">
        <v>343</v>
      </c>
      <c r="B154" s="3" t="s">
        <v>327</v>
      </c>
      <c r="C154" s="3" t="s">
        <v>165</v>
      </c>
      <c r="D154" s="3">
        <v>13159.26</v>
      </c>
      <c r="E154" s="3" t="e">
        <v>#N/A</v>
      </c>
      <c r="F154" s="3" t="e">
        <v>#N/A</v>
      </c>
      <c r="G154" s="3">
        <v>3.0038514643272229</v>
      </c>
      <c r="H154" s="3" t="e">
        <v>#N/A</v>
      </c>
      <c r="I154" s="3" t="e">
        <v>#N/A</v>
      </c>
      <c r="J154" s="3">
        <v>14.105669469589152</v>
      </c>
    </row>
    <row r="155" spans="1:10" x14ac:dyDescent="0.2">
      <c r="A155" s="3" t="s">
        <v>343</v>
      </c>
      <c r="B155" s="3" t="s">
        <v>328</v>
      </c>
      <c r="C155" s="3" t="s">
        <v>166</v>
      </c>
      <c r="D155" s="3">
        <v>11120.31</v>
      </c>
      <c r="E155" s="3" t="e">
        <v>#N/A</v>
      </c>
      <c r="F155" s="3">
        <v>0.63868309110244581</v>
      </c>
      <c r="G155" s="3" t="e">
        <v>#N/A</v>
      </c>
      <c r="H155" s="3" t="e">
        <v>#N/A</v>
      </c>
      <c r="I155" s="3">
        <v>4.123980857851825E-2</v>
      </c>
      <c r="J155" s="3" t="e">
        <v>#N/A</v>
      </c>
    </row>
    <row r="156" spans="1:10" x14ac:dyDescent="0.2">
      <c r="A156" s="3" t="s">
        <v>343</v>
      </c>
      <c r="B156" s="3" t="s">
        <v>329</v>
      </c>
      <c r="C156" s="3" t="s">
        <v>167</v>
      </c>
      <c r="D156" s="3">
        <v>7266.3760000000002</v>
      </c>
      <c r="E156" s="3" t="e">
        <v>#N/A</v>
      </c>
      <c r="F156" s="3" t="e">
        <v>#N/A</v>
      </c>
      <c r="G156" s="3" t="e">
        <v>#N/A</v>
      </c>
      <c r="H156" s="3" t="e">
        <v>#N/A</v>
      </c>
      <c r="I156" s="3" t="e">
        <v>#N/A</v>
      </c>
      <c r="J156" s="3" t="e">
        <v>#N/A</v>
      </c>
    </row>
    <row r="157" spans="1:10" x14ac:dyDescent="0.2">
      <c r="A157" s="3" t="s">
        <v>343</v>
      </c>
      <c r="B157" s="3" t="s">
        <v>330</v>
      </c>
      <c r="C157" s="3" t="s">
        <v>168</v>
      </c>
      <c r="D157" s="3">
        <v>12581.72</v>
      </c>
      <c r="E157" s="3" t="e">
        <v>#N/A</v>
      </c>
      <c r="F157" s="3">
        <v>1.5832217649436182</v>
      </c>
      <c r="G157" s="3" t="e">
        <v>#N/A</v>
      </c>
      <c r="H157" s="3" t="e">
        <v>#N/A</v>
      </c>
      <c r="I157" s="3">
        <v>1.9702906470397377</v>
      </c>
      <c r="J157" s="3" t="e">
        <v>#N/A</v>
      </c>
    </row>
    <row r="158" spans="1:10" x14ac:dyDescent="0.2">
      <c r="A158" s="3" t="s">
        <v>343</v>
      </c>
      <c r="B158" s="3" t="s">
        <v>331</v>
      </c>
      <c r="C158" s="3" t="s">
        <v>169</v>
      </c>
      <c r="D158" s="3">
        <v>10270.25</v>
      </c>
      <c r="E158" s="3" t="e">
        <v>#N/A</v>
      </c>
      <c r="F158" s="3" t="e">
        <v>#N/A</v>
      </c>
      <c r="G158" s="3" t="e">
        <v>#N/A</v>
      </c>
      <c r="H158" s="3" t="e">
        <v>#N/A</v>
      </c>
      <c r="I158" s="3" t="e">
        <v>#N/A</v>
      </c>
      <c r="J158" s="3" t="e">
        <v>#N/A</v>
      </c>
    </row>
    <row r="159" spans="1:10" x14ac:dyDescent="0.2">
      <c r="A159" s="3" t="s">
        <v>343</v>
      </c>
      <c r="B159" s="3" t="s">
        <v>332</v>
      </c>
      <c r="C159" s="3" t="s">
        <v>170</v>
      </c>
      <c r="D159" s="3">
        <v>12156.13</v>
      </c>
      <c r="E159" s="3" t="e">
        <v>#N/A</v>
      </c>
      <c r="F159" s="3">
        <v>0.55289373203483627</v>
      </c>
      <c r="G159" s="3" t="e">
        <v>#N/A</v>
      </c>
      <c r="H159" s="3" t="e">
        <v>#N/A</v>
      </c>
      <c r="I159" s="3">
        <v>0.19372345445965072</v>
      </c>
      <c r="J159" s="3" t="e">
        <v>#N/A</v>
      </c>
    </row>
    <row r="160" spans="1:10" x14ac:dyDescent="0.2">
      <c r="A160" s="3" t="s">
        <v>343</v>
      </c>
      <c r="B160" s="3" t="s">
        <v>333</v>
      </c>
      <c r="C160" s="3" t="s">
        <v>171</v>
      </c>
      <c r="D160" s="3">
        <v>12552.13</v>
      </c>
      <c r="E160" s="3" t="e">
        <v>#N/A</v>
      </c>
      <c r="F160" s="3">
        <v>0.47143153634618379</v>
      </c>
      <c r="G160" s="3" t="e">
        <v>#N/A</v>
      </c>
      <c r="H160" s="3" t="e">
        <v>#N/A</v>
      </c>
      <c r="I160" s="3">
        <v>0.14048150262024597</v>
      </c>
      <c r="J160" s="3" t="e">
        <v>#N/A</v>
      </c>
    </row>
    <row r="162" spans="4:4" x14ac:dyDescent="0.2">
      <c r="D162" s="3">
        <f>AVERAGE(D2:D160)</f>
        <v>8701.2460729559662</v>
      </c>
    </row>
  </sheetData>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A998F-8EBD-4671-90BB-B882A2D516E5}">
  <dimension ref="A1:H28"/>
  <sheetViews>
    <sheetView workbookViewId="0">
      <selection activeCell="A13" sqref="A13:A16"/>
    </sheetView>
  </sheetViews>
  <sheetFormatPr defaultRowHeight="15" x14ac:dyDescent="0.25"/>
  <cols>
    <col min="1" max="1" width="36.85546875" customWidth="1"/>
    <col min="11" max="11" width="13.28515625" bestFit="1" customWidth="1"/>
    <col min="17" max="17" width="35.85546875" bestFit="1" customWidth="1"/>
  </cols>
  <sheetData>
    <row r="1" spans="1:8" x14ac:dyDescent="0.25">
      <c r="A1" s="2" t="s">
        <v>16</v>
      </c>
    </row>
    <row r="2" spans="1:8" x14ac:dyDescent="0.25">
      <c r="B2" s="5" t="s">
        <v>6</v>
      </c>
      <c r="C2" s="5"/>
      <c r="D2" s="5"/>
      <c r="E2" s="5"/>
      <c r="F2" s="5"/>
    </row>
    <row r="3" spans="1:8" x14ac:dyDescent="0.25">
      <c r="A3" t="s">
        <v>7</v>
      </c>
      <c r="B3" t="s">
        <v>338</v>
      </c>
      <c r="C3" t="s">
        <v>336</v>
      </c>
      <c r="D3" t="s">
        <v>337</v>
      </c>
      <c r="E3" t="s">
        <v>8</v>
      </c>
      <c r="F3" t="s">
        <v>9</v>
      </c>
      <c r="G3" t="s">
        <v>10</v>
      </c>
      <c r="H3" t="s">
        <v>11</v>
      </c>
    </row>
    <row r="4" spans="1:8" x14ac:dyDescent="0.25">
      <c r="A4" t="s">
        <v>12</v>
      </c>
      <c r="B4" s="1">
        <v>4.2101793897310005</v>
      </c>
      <c r="C4" s="1">
        <v>26.207686387183266</v>
      </c>
      <c r="D4" s="1">
        <v>32.433821827232329</v>
      </c>
      <c r="E4" s="1">
        <v>25.194129455082255</v>
      </c>
      <c r="F4" s="1">
        <v>11.954182940771149</v>
      </c>
      <c r="G4" t="s">
        <v>10</v>
      </c>
      <c r="H4">
        <f>SUM(B4:F4)</f>
        <v>100</v>
      </c>
    </row>
    <row r="5" spans="1:8" x14ac:dyDescent="0.25">
      <c r="A5" t="s">
        <v>13</v>
      </c>
      <c r="B5" s="1">
        <v>10.158624349109976</v>
      </c>
      <c r="C5" s="1">
        <v>28.653488221458964</v>
      </c>
      <c r="D5" s="1">
        <v>33.711116573175289</v>
      </c>
      <c r="E5" s="1">
        <v>19.284189340309904</v>
      </c>
      <c r="F5" s="1">
        <v>8.1925815159458679</v>
      </c>
      <c r="G5" t="s">
        <v>10</v>
      </c>
      <c r="H5">
        <f t="shared" ref="H5:H7" si="0">SUM(B5:F5)</f>
        <v>100</v>
      </c>
    </row>
    <row r="6" spans="1:8" x14ac:dyDescent="0.25">
      <c r="A6" t="s">
        <v>14</v>
      </c>
      <c r="B6" s="1">
        <v>12.783302809676075</v>
      </c>
      <c r="C6" s="1">
        <v>31.39906354236026</v>
      </c>
      <c r="D6" s="1">
        <v>33.014042499165413</v>
      </c>
      <c r="E6" s="1">
        <v>15.753784373674076</v>
      </c>
      <c r="F6" s="1">
        <v>7.0498067751241749</v>
      </c>
      <c r="G6" t="s">
        <v>10</v>
      </c>
      <c r="H6">
        <f t="shared" si="0"/>
        <v>100</v>
      </c>
    </row>
    <row r="7" spans="1:8" x14ac:dyDescent="0.25">
      <c r="A7" t="s">
        <v>15</v>
      </c>
      <c r="B7" s="1">
        <v>46.686735724756431</v>
      </c>
      <c r="C7" s="1">
        <v>30.007683013626743</v>
      </c>
      <c r="D7" s="1">
        <v>14.287451549093515</v>
      </c>
      <c r="E7" s="1">
        <v>6.9733639815921906</v>
      </c>
      <c r="F7" s="1">
        <v>2.0447657309311214</v>
      </c>
      <c r="G7" t="s">
        <v>10</v>
      </c>
      <c r="H7">
        <f t="shared" si="0"/>
        <v>100</v>
      </c>
    </row>
    <row r="11" spans="1:8" x14ac:dyDescent="0.25">
      <c r="A11" s="2" t="s">
        <v>339</v>
      </c>
    </row>
    <row r="12" spans="1:8" x14ac:dyDescent="0.25">
      <c r="B12" t="s">
        <v>338</v>
      </c>
      <c r="C12" t="s">
        <v>336</v>
      </c>
      <c r="D12" t="s">
        <v>337</v>
      </c>
      <c r="E12" t="s">
        <v>8</v>
      </c>
      <c r="F12" t="s">
        <v>9</v>
      </c>
    </row>
    <row r="13" spans="1:8" x14ac:dyDescent="0.25">
      <c r="A13" t="s">
        <v>12</v>
      </c>
      <c r="B13">
        <v>23132</v>
      </c>
      <c r="C13">
        <v>26264</v>
      </c>
      <c r="D13">
        <v>30304</v>
      </c>
      <c r="E13">
        <v>45457</v>
      </c>
      <c r="F13">
        <v>61619</v>
      </c>
    </row>
    <row r="14" spans="1:8" x14ac:dyDescent="0.25">
      <c r="A14" t="s">
        <v>345</v>
      </c>
      <c r="B14">
        <v>20203</v>
      </c>
      <c r="C14">
        <v>24243</v>
      </c>
      <c r="D14">
        <v>27779</v>
      </c>
      <c r="E14">
        <v>40406</v>
      </c>
      <c r="F14">
        <v>55558</v>
      </c>
    </row>
    <row r="15" spans="1:8" x14ac:dyDescent="0.25">
      <c r="A15" t="s">
        <v>344</v>
      </c>
      <c r="B15">
        <v>23233</v>
      </c>
      <c r="C15">
        <v>24243</v>
      </c>
      <c r="D15">
        <v>26567</v>
      </c>
      <c r="E15">
        <v>36365</v>
      </c>
      <c r="F15">
        <v>55558</v>
      </c>
    </row>
    <row r="16" spans="1:8" x14ac:dyDescent="0.25">
      <c r="A16" t="s">
        <v>15</v>
      </c>
      <c r="B16">
        <v>21718</v>
      </c>
      <c r="C16">
        <v>22223</v>
      </c>
      <c r="D16">
        <v>24243</v>
      </c>
      <c r="E16">
        <v>25254</v>
      </c>
      <c r="F16">
        <v>28284</v>
      </c>
    </row>
    <row r="17" spans="1:6" x14ac:dyDescent="0.25">
      <c r="A17" s="2" t="s">
        <v>340</v>
      </c>
    </row>
    <row r="18" spans="1:6" x14ac:dyDescent="0.25">
      <c r="B18" t="s">
        <v>338</v>
      </c>
      <c r="C18" t="s">
        <v>336</v>
      </c>
      <c r="D18" t="s">
        <v>337</v>
      </c>
      <c r="E18" t="s">
        <v>8</v>
      </c>
      <c r="F18" t="s">
        <v>9</v>
      </c>
    </row>
    <row r="19" spans="1:6" x14ac:dyDescent="0.25">
      <c r="A19" t="s">
        <v>12</v>
      </c>
      <c r="B19">
        <v>34345</v>
      </c>
      <c r="C19">
        <v>40204</v>
      </c>
      <c r="D19">
        <v>45457</v>
      </c>
      <c r="E19">
        <v>70710</v>
      </c>
      <c r="F19">
        <v>101014</v>
      </c>
    </row>
    <row r="20" spans="1:6" x14ac:dyDescent="0.25">
      <c r="A20" t="s">
        <v>345</v>
      </c>
      <c r="B20">
        <v>30304</v>
      </c>
      <c r="C20">
        <v>35355</v>
      </c>
      <c r="D20">
        <v>40406</v>
      </c>
      <c r="E20">
        <v>64144</v>
      </c>
      <c r="F20">
        <v>95964</v>
      </c>
    </row>
    <row r="21" spans="1:6" x14ac:dyDescent="0.25">
      <c r="A21" t="s">
        <v>344</v>
      </c>
      <c r="B21">
        <v>31820</v>
      </c>
      <c r="C21">
        <v>34345</v>
      </c>
      <c r="D21">
        <v>38386</v>
      </c>
      <c r="E21">
        <v>55558</v>
      </c>
      <c r="F21">
        <v>85862</v>
      </c>
    </row>
    <row r="22" spans="1:6" x14ac:dyDescent="0.25">
      <c r="A22" t="s">
        <v>15</v>
      </c>
      <c r="B22">
        <v>30304</v>
      </c>
      <c r="C22">
        <v>30304</v>
      </c>
      <c r="D22">
        <v>35355</v>
      </c>
      <c r="E22">
        <v>37375</v>
      </c>
      <c r="F22">
        <v>50507</v>
      </c>
    </row>
    <row r="23" spans="1:6" x14ac:dyDescent="0.25">
      <c r="A23" s="2" t="s">
        <v>341</v>
      </c>
    </row>
    <row r="24" spans="1:6" x14ac:dyDescent="0.25">
      <c r="B24" t="s">
        <v>338</v>
      </c>
      <c r="C24" t="s">
        <v>336</v>
      </c>
      <c r="D24" t="s">
        <v>337</v>
      </c>
      <c r="E24" t="s">
        <v>8</v>
      </c>
      <c r="F24" t="s">
        <v>9</v>
      </c>
    </row>
    <row r="25" spans="1:6" x14ac:dyDescent="0.25">
      <c r="A25" t="s">
        <v>12</v>
      </c>
      <c r="B25">
        <v>50507</v>
      </c>
      <c r="C25">
        <v>59599</v>
      </c>
      <c r="D25">
        <v>70710</v>
      </c>
      <c r="E25">
        <v>110207</v>
      </c>
      <c r="F25">
        <v>161623</v>
      </c>
    </row>
    <row r="26" spans="1:6" x14ac:dyDescent="0.25">
      <c r="A26" t="s">
        <v>345</v>
      </c>
      <c r="B26">
        <v>43436</v>
      </c>
      <c r="C26">
        <v>52528</v>
      </c>
      <c r="D26">
        <v>63235</v>
      </c>
      <c r="E26">
        <v>101014</v>
      </c>
      <c r="F26">
        <v>164654</v>
      </c>
    </row>
    <row r="27" spans="1:6" x14ac:dyDescent="0.25">
      <c r="A27" t="s">
        <v>344</v>
      </c>
      <c r="B27">
        <v>46972</v>
      </c>
      <c r="C27">
        <v>50507</v>
      </c>
      <c r="D27">
        <v>56568</v>
      </c>
      <c r="E27">
        <v>85862</v>
      </c>
      <c r="F27">
        <v>141420</v>
      </c>
    </row>
    <row r="28" spans="1:6" x14ac:dyDescent="0.25">
      <c r="A28" t="s">
        <v>15</v>
      </c>
      <c r="B28">
        <v>40406</v>
      </c>
      <c r="C28">
        <v>44446</v>
      </c>
      <c r="D28">
        <v>50507</v>
      </c>
      <c r="E28">
        <v>60306</v>
      </c>
      <c r="F28">
        <v>87883</v>
      </c>
    </row>
  </sheetData>
  <mergeCells count="1">
    <mergeCell ref="B2:F2"/>
  </mergeCell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UZD6JJ247QYQ-802139458-980</_dlc_DocId>
    <_dlc_DocIdUrl xmlns="d18b261a-0edf-433c-ade6-b4c5a8c9ad88">
      <Url>https://fedsharesites.frb.org/dist/11K/DALLAS/PA/PUB/_layouts/15/DocIdRedir.aspx?ID=UZD6JJ247QYQ-802139458-980</Url>
      <Description>UZD6JJ247QYQ-802139458-980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815AAA716EF043AFE89B910F1C29DB" ma:contentTypeVersion="0" ma:contentTypeDescription="Create a new document." ma:contentTypeScope="" ma:versionID="d7f671bb8b5324dfec6e047b0ebffca8">
  <xsd:schema xmlns:xsd="http://www.w3.org/2001/XMLSchema" xmlns:xs="http://www.w3.org/2001/XMLSchema" xmlns:p="http://schemas.microsoft.com/office/2006/metadata/properties" xmlns:ns2="d18b261a-0edf-433c-ade6-b4c5a8c9ad88" targetNamespace="http://schemas.microsoft.com/office/2006/metadata/properties" ma:root="true" ma:fieldsID="038577eaa58192ab05f910e314a40bef"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635555554250661085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635555554250661085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635555554250661085</Data>
    <Filter/>
  </Receiver>
</spe:Receivers>
</file>

<file path=customXml/itemProps1.xml><?xml version="1.0" encoding="utf-8"?>
<ds:datastoreItem xmlns:ds="http://schemas.openxmlformats.org/officeDocument/2006/customXml" ds:itemID="{07276771-805D-466F-A9BE-8B160F59CD80}">
  <ds:schemaRefs>
    <ds:schemaRef ds:uri="http://schemas.microsoft.com/sharepoint/v3/contenttype/forms"/>
  </ds:schemaRefs>
</ds:datastoreItem>
</file>

<file path=customXml/itemProps2.xml><?xml version="1.0" encoding="utf-8"?>
<ds:datastoreItem xmlns:ds="http://schemas.openxmlformats.org/officeDocument/2006/customXml" ds:itemID="{55D0A883-CBDD-411E-8BC3-49FB141A3B64}">
  <ds:schemaRef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d18b261a-0edf-433c-ade6-b4c5a8c9ad88"/>
    <ds:schemaRef ds:uri="http://purl.org/dc/terms/"/>
    <ds:schemaRef ds:uri="http://purl.org/dc/elements/1.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7A84882-2DAA-431D-BC96-E5CE0B63E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E18602-8F50-4144-9B76-E69102B3391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6</vt:i4>
      </vt:variant>
    </vt:vector>
  </HeadingPairs>
  <TitlesOfParts>
    <vt:vector size="9" baseType="lpstr">
      <vt:lpstr>dChart1</vt:lpstr>
      <vt:lpstr>dChart2</vt:lpstr>
      <vt:lpstr>dChart3</vt:lpstr>
      <vt:lpstr>Chart2alt</vt:lpstr>
      <vt:lpstr>Chart2_Exports</vt:lpstr>
      <vt:lpstr>Chart2_Imports</vt:lpstr>
      <vt:lpstr>Chart1</vt:lpstr>
      <vt:lpstr>Chart2</vt:lpstr>
      <vt:lpstr>Chart3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Martínez García</dc:creator>
  <cp:lastModifiedBy>Weiss, Michael</cp:lastModifiedBy>
  <dcterms:created xsi:type="dcterms:W3CDTF">2015-06-05T18:17:20Z</dcterms:created>
  <dcterms:modified xsi:type="dcterms:W3CDTF">2021-07-07T18:49:50Z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265aa0f3-6360-4455-bdfb-6f05c3562e4c</vt:lpwstr>
  </property>
  <property fmtid="{D5CDD505-2E9C-101B-9397-08002B2CF9AE}" pid="3" name="ContentTypeId">
    <vt:lpwstr>0x010100D9815AAA716EF043AFE89B910F1C29DB</vt:lpwstr>
  </property>
  <property fmtid="{D5CDD505-2E9C-101B-9397-08002B2CF9AE}" pid="4" name="_dlc_DocIdItemGuid">
    <vt:lpwstr>4fd79184-b28b-4187-9860-835d07b715b4</vt:lpwstr>
  </property>
</Properties>
</file>